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376" windowHeight="1212" tabRatio="720" firstSheet="3" activeTab="9"/>
  </bookViews>
  <sheets>
    <sheet name="學生領取現金表(已保護儲存格，只有OP欄可填列) " sheetId="61" state="hidden" r:id="rId1"/>
    <sheet name="學生領取匯款現金表(已保護儲存格，只有TU欄可填列)" sheetId="60" state="hidden" r:id="rId2"/>
    <sheet name="112-1申請總表(已改好表頭，其他欄位不可用，因無法連動家庭" sheetId="63" state="hidden" r:id="rId3"/>
    <sheet name="畢業生追蹤表填寫範例" sheetId="59" r:id="rId4"/>
    <sheet name="第一步驟 申請總表填寫範例" sheetId="58" r:id="rId5"/>
    <sheet name="第二步驟 家庭成員填寫範例" sheetId="57" r:id="rId6"/>
    <sheet name="111-2合格者清冊(已保護儲存格)" sheetId="62" state="hidden" r:id="rId7"/>
    <sheet name="領取文具清冊(已保護儲存格)" sheetId="1" state="hidden" r:id="rId8"/>
    <sheet name="111-1合格者清冊(已保護儲存格)" sheetId="2" state="hidden" r:id="rId9"/>
    <sheet name="步驟1. 先填【111-1申請總表】會自動帶公式至步驟2.欄位" sheetId="5" r:id="rId10"/>
    <sheet name="步驟2. 填列A至M欄【編號 No1.家庭成員】" sheetId="6" r:id="rId11"/>
    <sheet name="步驟3.【申請書】A4列印P1至P4，並簽名P2、P3、P4" sheetId="65" r:id="rId12"/>
    <sheet name="編號 No2.家庭成員(對照申請總表編號2學生)" sheetId="7" r:id="rId13"/>
    <sheet name="編號 No3.家庭成員(對照申請總表編號3學生)往後依此類推" sheetId="8" r:id="rId14"/>
    <sheet name="編號 No4.家庭成員" sheetId="9" r:id="rId15"/>
    <sheet name="編號 No5.家庭成員" sheetId="10" r:id="rId16"/>
    <sheet name="編號 No6.家庭成員" sheetId="11" r:id="rId17"/>
    <sheet name="編號 No7.家庭成員" sheetId="12" r:id="rId18"/>
    <sheet name="編號 No8.家庭成員" sheetId="13" r:id="rId19"/>
    <sheet name="編號 No9.家庭成員" sheetId="14" r:id="rId20"/>
    <sheet name="編號 No10.家庭成員" sheetId="15" r:id="rId21"/>
    <sheet name="編號 No11.家庭成員" sheetId="16" r:id="rId22"/>
    <sheet name="編號 No12.家庭成員" sheetId="17" r:id="rId23"/>
    <sheet name="編號 No13.家庭成員" sheetId="18" r:id="rId24"/>
    <sheet name="編號 No14.家庭成員" sheetId="19" r:id="rId25"/>
    <sheet name="編號 No15.家庭成員" sheetId="20" r:id="rId26"/>
    <sheet name="編號 No16.家庭成員" sheetId="21" r:id="rId27"/>
    <sheet name="編號 No17.家庭成員 " sheetId="22" r:id="rId28"/>
    <sheet name="編號 No18.家庭成員 " sheetId="23" r:id="rId29"/>
    <sheet name="編號 No19.家庭成員 " sheetId="24" r:id="rId30"/>
    <sheet name="編號 No20.家庭成員" sheetId="25" r:id="rId31"/>
    <sheet name="編號 No21.家庭成員" sheetId="26" r:id="rId32"/>
    <sheet name="編號 No22.家庭成員" sheetId="27" r:id="rId33"/>
    <sheet name="編號 No23.家庭成員" sheetId="28" r:id="rId34"/>
    <sheet name="編號 No24.家庭成員" sheetId="29" r:id="rId35"/>
    <sheet name="編號 No25.家庭成員" sheetId="30" r:id="rId36"/>
    <sheet name="編號 No26.家庭成員" sheetId="31" r:id="rId37"/>
    <sheet name="編號 No27.家庭成員" sheetId="32" r:id="rId38"/>
    <sheet name="編號 No28.家庭成員" sheetId="33" r:id="rId39"/>
    <sheet name="編號 No29.家庭成員 " sheetId="34" r:id="rId40"/>
    <sheet name="編號 No30.家庭成員 " sheetId="35" r:id="rId41"/>
    <sheet name="編號 No31.家庭成員 " sheetId="36" r:id="rId42"/>
    <sheet name="編號 No32.家庭成員" sheetId="37" r:id="rId43"/>
    <sheet name="編號 No33.家庭成員" sheetId="38" r:id="rId44"/>
    <sheet name="編號 No34.家庭成員" sheetId="39" r:id="rId45"/>
    <sheet name="編號 No35.家庭成員" sheetId="40" r:id="rId46"/>
    <sheet name="編號 No36.家庭成員 " sheetId="41" r:id="rId47"/>
    <sheet name="編號 No37.家庭成員" sheetId="42" r:id="rId48"/>
    <sheet name="編號 No38.家庭成員" sheetId="43" r:id="rId49"/>
    <sheet name="編號 No39.家庭成員" sheetId="44" r:id="rId50"/>
    <sheet name="編號 No40.家庭成員" sheetId="45" r:id="rId51"/>
    <sheet name="編號 No41.家庭成員" sheetId="46" r:id="rId52"/>
    <sheet name="編號 No42.家庭成員" sheetId="47" r:id="rId53"/>
    <sheet name="編號 No43.家庭成員" sheetId="48" r:id="rId54"/>
    <sheet name="編號 No44.家庭成員" sheetId="49" r:id="rId55"/>
    <sheet name="編號 No45.家庭成員 " sheetId="50" r:id="rId56"/>
    <sheet name="編號 No46.家庭成員 " sheetId="51" r:id="rId57"/>
    <sheet name="編號 No47.家庭成員" sheetId="52" r:id="rId58"/>
    <sheet name="編號 No48.家庭成員" sheetId="53" r:id="rId59"/>
    <sheet name="編號 No49.家庭成員" sheetId="54" r:id="rId60"/>
    <sheet name="編號 No50.家庭成員" sheetId="55" r:id="rId61"/>
    <sheet name="工作表3" sheetId="64" r:id="rId62"/>
  </sheets>
  <externalReferences>
    <externalReference r:id="rId63"/>
  </externalReferences>
  <definedNames>
    <definedName name="_xlnm._FilterDatabase" localSheetId="8" hidden="1">'111-1合格者清冊(已保護儲存格)'!$D$5:$R$56</definedName>
    <definedName name="_xlnm._FilterDatabase" localSheetId="6" hidden="1">'111-2合格者清冊(已保護儲存格)'!$D$5:$R$56</definedName>
    <definedName name="_xlnm._FilterDatabase" localSheetId="2" hidden="1">'112-1申請總表(已改好表頭，其他欄位不可用，因無法連動家庭'!#REF!</definedName>
    <definedName name="_xlnm._FilterDatabase" localSheetId="9" hidden="1">'步驟1. 先填【111-1申請總表】會自動帶公式至步驟2.欄位'!#REF!</definedName>
    <definedName name="_xlnm._FilterDatabase" localSheetId="10" hidden="1">'步驟2. 填列A至M欄【編號 No1.家庭成員】'!$A$3:$T$9</definedName>
    <definedName name="_xlnm._FilterDatabase" localSheetId="20" hidden="1">'編號 No10.家庭成員'!$A$3:$T$9</definedName>
    <definedName name="_xlnm._FilterDatabase" localSheetId="21" hidden="1">'編號 No11.家庭成員'!$A$3:$T$9</definedName>
    <definedName name="_xlnm._FilterDatabase" localSheetId="22" hidden="1">'編號 No12.家庭成員'!$A$3:$T$9</definedName>
    <definedName name="_xlnm._FilterDatabase" localSheetId="23" hidden="1">'編號 No13.家庭成員'!$A$3:$T$9</definedName>
    <definedName name="_xlnm._FilterDatabase" localSheetId="24" hidden="1">'編號 No14.家庭成員'!$A$3:$T$9</definedName>
    <definedName name="_xlnm._FilterDatabase" localSheetId="25" hidden="1">'編號 No15.家庭成員'!$A$3:$T$9</definedName>
    <definedName name="_xlnm._FilterDatabase" localSheetId="26" hidden="1">'編號 No16.家庭成員'!$A$3:$T$9</definedName>
    <definedName name="_xlnm._FilterDatabase" localSheetId="27" hidden="1">'編號 No17.家庭成員 '!$A$3:$T$9</definedName>
    <definedName name="_xlnm._FilterDatabase" localSheetId="28" hidden="1">'編號 No18.家庭成員 '!$A$3:$T$9</definedName>
    <definedName name="_xlnm._FilterDatabase" localSheetId="29" hidden="1">'編號 No19.家庭成員 '!$A$3:$T$9</definedName>
    <definedName name="_xlnm._FilterDatabase" localSheetId="12" hidden="1">'編號 No2.家庭成員(對照申請總表編號2學生)'!$A$3:$T$9</definedName>
    <definedName name="_xlnm._FilterDatabase" localSheetId="30" hidden="1">'編號 No20.家庭成員'!$A$3:$T$9</definedName>
    <definedName name="_xlnm._FilterDatabase" localSheetId="31" hidden="1">'編號 No21.家庭成員'!$A$3:$T$9</definedName>
    <definedName name="_xlnm._FilterDatabase" localSheetId="32" hidden="1">'編號 No22.家庭成員'!$A$3:$T$9</definedName>
    <definedName name="_xlnm._FilterDatabase" localSheetId="33" hidden="1">'編號 No23.家庭成員'!$A$3:$T$9</definedName>
    <definedName name="_xlnm._FilterDatabase" localSheetId="34" hidden="1">'編號 No24.家庭成員'!$A$3:$T$9</definedName>
    <definedName name="_xlnm._FilterDatabase" localSheetId="35" hidden="1">'編號 No25.家庭成員'!$A$3:$T$9</definedName>
    <definedName name="_xlnm._FilterDatabase" localSheetId="36" hidden="1">'編號 No26.家庭成員'!$A$3:$T$9</definedName>
    <definedName name="_xlnm._FilterDatabase" localSheetId="37" hidden="1">'編號 No27.家庭成員'!$A$3:$T$9</definedName>
    <definedName name="_xlnm._FilterDatabase" localSheetId="38" hidden="1">'編號 No28.家庭成員'!$A$3:$T$9</definedName>
    <definedName name="_xlnm._FilterDatabase" localSheetId="39" hidden="1">'編號 No29.家庭成員 '!$A$3:$T$9</definedName>
    <definedName name="_xlnm._FilterDatabase" localSheetId="13" hidden="1">'編號 No3.家庭成員(對照申請總表編號3學生)往後依此類推'!$A$3:$T$9</definedName>
    <definedName name="_xlnm._FilterDatabase" localSheetId="40" hidden="1">'編號 No30.家庭成員 '!$A$3:$T$9</definedName>
    <definedName name="_xlnm._FilterDatabase" localSheetId="41" hidden="1">'編號 No31.家庭成員 '!$A$3:$T$9</definedName>
    <definedName name="_xlnm._FilterDatabase" localSheetId="42" hidden="1">'編號 No32.家庭成員'!$A$3:$T$9</definedName>
    <definedName name="_xlnm._FilterDatabase" localSheetId="43" hidden="1">'編號 No33.家庭成員'!$A$3:$T$9</definedName>
    <definedName name="_xlnm._FilterDatabase" localSheetId="44" hidden="1">'編號 No34.家庭成員'!$A$3:$T$9</definedName>
    <definedName name="_xlnm._FilterDatabase" localSheetId="45" hidden="1">'編號 No35.家庭成員'!$A$3:$T$9</definedName>
    <definedName name="_xlnm._FilterDatabase" localSheetId="46" hidden="1">'編號 No36.家庭成員 '!$A$3:$T$9</definedName>
    <definedName name="_xlnm._FilterDatabase" localSheetId="47" hidden="1">'編號 No37.家庭成員'!$A$3:$T$9</definedName>
    <definedName name="_xlnm._FilterDatabase" localSheetId="48" hidden="1">'編號 No38.家庭成員'!$A$3:$T$9</definedName>
    <definedName name="_xlnm._FilterDatabase" localSheetId="49" hidden="1">'編號 No39.家庭成員'!$A$3:$T$9</definedName>
    <definedName name="_xlnm._FilterDatabase" localSheetId="14" hidden="1">'編號 No4.家庭成員'!$A$3:$T$9</definedName>
    <definedName name="_xlnm._FilterDatabase" localSheetId="50" hidden="1">'編號 No40.家庭成員'!$A$3:$T$9</definedName>
    <definedName name="_xlnm._FilterDatabase" localSheetId="51" hidden="1">'編號 No41.家庭成員'!$A$3:$T$9</definedName>
    <definedName name="_xlnm._FilterDatabase" localSheetId="52" hidden="1">'編號 No42.家庭成員'!$A$3:$T$9</definedName>
    <definedName name="_xlnm._FilterDatabase" localSheetId="53" hidden="1">'編號 No43.家庭成員'!$A$3:$T$9</definedName>
    <definedName name="_xlnm._FilterDatabase" localSheetId="54" hidden="1">'編號 No44.家庭成員'!$A$3:$T$9</definedName>
    <definedName name="_xlnm._FilterDatabase" localSheetId="55" hidden="1">'編號 No45.家庭成員 '!$A$3:$T$9</definedName>
    <definedName name="_xlnm._FilterDatabase" localSheetId="56" hidden="1">'編號 No46.家庭成員 '!$A$3:$T$9</definedName>
    <definedName name="_xlnm._FilterDatabase" localSheetId="57" hidden="1">'編號 No47.家庭成員'!$A$3:$T$9</definedName>
    <definedName name="_xlnm._FilterDatabase" localSheetId="58" hidden="1">'編號 No48.家庭成員'!$A$3:$T$9</definedName>
    <definedName name="_xlnm._FilterDatabase" localSheetId="59" hidden="1">'編號 No49.家庭成員'!$A$3:$T$9</definedName>
    <definedName name="_xlnm._FilterDatabase" localSheetId="15" hidden="1">'編號 No5.家庭成員'!$A$3:$T$9</definedName>
    <definedName name="_xlnm._FilterDatabase" localSheetId="60" hidden="1">'編號 No50.家庭成員'!$A$3:$T$9</definedName>
    <definedName name="_xlnm._FilterDatabase" localSheetId="16" hidden="1">'編號 No6.家庭成員'!$A$3:$T$9</definedName>
    <definedName name="_xlnm._FilterDatabase" localSheetId="17" hidden="1">'編號 No7.家庭成員'!$A$3:$T$9</definedName>
    <definedName name="_xlnm._FilterDatabase" localSheetId="18" hidden="1">'編號 No8.家庭成員'!$A$3:$T$9</definedName>
    <definedName name="_xlnm._FilterDatabase" localSheetId="19" hidden="1">'編號 No9.家庭成員'!$A$3:$T$9</definedName>
    <definedName name="_xlnm._FilterDatabase" localSheetId="0" hidden="1">'學生領取現金表(已保護儲存格，只有OP欄可填列) '!$D$5:$N$55</definedName>
    <definedName name="_xlnm._FilterDatabase" localSheetId="1" hidden="1">'學生領取匯款現金表(已保護儲存格，只有TU欄可填列)'!$D$5:$Q$55</definedName>
    <definedName name="_xlnm.Print_Area" localSheetId="8">'111-1合格者清冊(已保護儲存格)'!$D$1:$AE$57</definedName>
    <definedName name="_xlnm.Print_Area" localSheetId="6">'111-2合格者清冊(已保護儲存格)'!$D$1:$AE$57</definedName>
    <definedName name="_xlnm.Print_Area" localSheetId="10">'步驟2. 填列A至M欄【編號 No1.家庭成員】'!$A$1:$R$23</definedName>
    <definedName name="_xlnm.Print_Area" localSheetId="11">'步驟3.【申請書】A4列印P1至P4，並簽名P2、P3、P4'!$A$1:$D$146</definedName>
    <definedName name="_xlnm.Print_Area" localSheetId="7">'領取文具清冊(已保護儲存格)'!$D$1:$AA$56</definedName>
    <definedName name="_xlnm.Print_Area" localSheetId="12">'編號 No2.家庭成員(對照申請總表編號2學生)'!$A$1:$R$53</definedName>
    <definedName name="_xlnm.Print_Area" localSheetId="0">'學生領取現金表(已保護儲存格，只有OP欄可填列) '!$D$1:$R$55</definedName>
    <definedName name="_xlnm.Print_Area" localSheetId="1">'學生領取匯款現金表(已保護儲存格，只有TU欄可填列)'!$D$1:$W$55</definedName>
    <definedName name="_xlnm.Print_Titles" localSheetId="8">'111-1合格者清冊(已保護儲存格)'!$1:$5</definedName>
    <definedName name="_xlnm.Print_Titles" localSheetId="6">'111-2合格者清冊(已保護儲存格)'!$1:$5</definedName>
    <definedName name="_xlnm.Print_Titles" localSheetId="7">'領取文具清冊(已保護儲存格)'!$1:$5</definedName>
    <definedName name="_xlnm.Print_Titles" localSheetId="0">'學生領取現金表(已保護儲存格，只有OP欄可填列) '!$1:$5</definedName>
    <definedName name="_xlnm.Print_Titles" localSheetId="1">'學生領取匯款現金表(已保護儲存格，只有TU欄可填列)'!$1:$5</definedName>
    <definedName name="Y" localSheetId="8">#REF!</definedName>
    <definedName name="Y" localSheetId="6">#REF!</definedName>
    <definedName name="Y" localSheetId="2">#REF!</definedName>
    <definedName name="Y" localSheetId="9">#REF!</definedName>
    <definedName name="Y" localSheetId="11">#REF!</definedName>
    <definedName name="Y" localSheetId="7">#REF!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28">#REF!</definedName>
    <definedName name="Y" localSheetId="29">#REF!</definedName>
    <definedName name="Y" localSheetId="12">#REF!</definedName>
    <definedName name="Y" localSheetId="30">#REF!</definedName>
    <definedName name="Y" localSheetId="31">#REF!</definedName>
    <definedName name="Y" localSheetId="32">#REF!</definedName>
    <definedName name="Y" localSheetId="33">#REF!</definedName>
    <definedName name="Y" localSheetId="34">#REF!</definedName>
    <definedName name="Y" localSheetId="35">#REF!</definedName>
    <definedName name="Y" localSheetId="36">#REF!</definedName>
    <definedName name="Y" localSheetId="37">#REF!</definedName>
    <definedName name="Y" localSheetId="38">#REF!</definedName>
    <definedName name="Y" localSheetId="39">#REF!</definedName>
    <definedName name="Y" localSheetId="13">#REF!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46">#REF!</definedName>
    <definedName name="Y" localSheetId="47">#REF!</definedName>
    <definedName name="Y" localSheetId="48">#REF!</definedName>
    <definedName name="Y" localSheetId="49">#REF!</definedName>
    <definedName name="Y" localSheetId="14">#REF!</definedName>
    <definedName name="Y" localSheetId="50">#REF!</definedName>
    <definedName name="Y" localSheetId="51">#REF!</definedName>
    <definedName name="Y" localSheetId="52">#REF!</definedName>
    <definedName name="Y" localSheetId="53">#REF!</definedName>
    <definedName name="Y" localSheetId="54">#REF!</definedName>
    <definedName name="Y" localSheetId="55">#REF!</definedName>
    <definedName name="Y" localSheetId="56">#REF!</definedName>
    <definedName name="Y" localSheetId="57">#REF!</definedName>
    <definedName name="Y" localSheetId="58">#REF!</definedName>
    <definedName name="Y" localSheetId="59">#REF!</definedName>
    <definedName name="Y" localSheetId="15">#REF!</definedName>
    <definedName name="Y" localSheetId="60">#REF!</definedName>
    <definedName name="Y" localSheetId="16">#REF!</definedName>
    <definedName name="Y" localSheetId="17">#REF!</definedName>
    <definedName name="Y" localSheetId="18">#REF!</definedName>
    <definedName name="Y" localSheetId="19">#REF!</definedName>
    <definedName name="Y" localSheetId="0">#REF!</definedName>
    <definedName name="Y" localSheetId="1">#REF!</definedName>
    <definedName name="Y">#REF!</definedName>
    <definedName name="Z_2E803300_2E27_461A_90ED_497A1CF7E874_.wvu.Cols" localSheetId="2" hidden="1">'112-1申請總表(已改好表頭，其他欄位不可用，因無法連動家庭'!$EJ:$FL</definedName>
    <definedName name="Z_2E803300_2E27_461A_90ED_497A1CF7E874_.wvu.Cols" localSheetId="9" hidden="1">'步驟1. 先填【111-1申請總表】會自動帶公式至步驟2.欄位'!$EJ:$FL</definedName>
    <definedName name="Z_2E803300_2E27_461A_90ED_497A1CF7E874_.wvu.FilterData" localSheetId="8" hidden="1">'111-1合格者清冊(已保護儲存格)'!$D$5:$R$56</definedName>
    <definedName name="Z_2E803300_2E27_461A_90ED_497A1CF7E874_.wvu.FilterData" localSheetId="6" hidden="1">'111-2合格者清冊(已保護儲存格)'!$D$5:$R$56</definedName>
    <definedName name="Z_2E803300_2E27_461A_90ED_497A1CF7E874_.wvu.FilterData" localSheetId="10" hidden="1">'步驟2. 填列A至M欄【編號 No1.家庭成員】'!$A$3:$T$9</definedName>
    <definedName name="Z_2E803300_2E27_461A_90ED_497A1CF7E874_.wvu.FilterData" localSheetId="20" hidden="1">'編號 No10.家庭成員'!$A$3:$T$9</definedName>
    <definedName name="Z_2E803300_2E27_461A_90ED_497A1CF7E874_.wvu.FilterData" localSheetId="21" hidden="1">'編號 No11.家庭成員'!$A$3:$T$9</definedName>
    <definedName name="Z_2E803300_2E27_461A_90ED_497A1CF7E874_.wvu.FilterData" localSheetId="22" hidden="1">'編號 No12.家庭成員'!$A$3:$T$9</definedName>
    <definedName name="Z_2E803300_2E27_461A_90ED_497A1CF7E874_.wvu.FilterData" localSheetId="23" hidden="1">'編號 No13.家庭成員'!$A$3:$T$9</definedName>
    <definedName name="Z_2E803300_2E27_461A_90ED_497A1CF7E874_.wvu.FilterData" localSheetId="24" hidden="1">'編號 No14.家庭成員'!$A$3:$T$9</definedName>
    <definedName name="Z_2E803300_2E27_461A_90ED_497A1CF7E874_.wvu.FilterData" localSheetId="25" hidden="1">'編號 No15.家庭成員'!$A$3:$T$9</definedName>
    <definedName name="Z_2E803300_2E27_461A_90ED_497A1CF7E874_.wvu.FilterData" localSheetId="26" hidden="1">'編號 No16.家庭成員'!$A$3:$T$9</definedName>
    <definedName name="Z_2E803300_2E27_461A_90ED_497A1CF7E874_.wvu.FilterData" localSheetId="27" hidden="1">'編號 No17.家庭成員 '!$A$3:$T$9</definedName>
    <definedName name="Z_2E803300_2E27_461A_90ED_497A1CF7E874_.wvu.FilterData" localSheetId="28" hidden="1">'編號 No18.家庭成員 '!$A$3:$T$9</definedName>
    <definedName name="Z_2E803300_2E27_461A_90ED_497A1CF7E874_.wvu.FilterData" localSheetId="29" hidden="1">'編號 No19.家庭成員 '!$A$3:$T$9</definedName>
    <definedName name="Z_2E803300_2E27_461A_90ED_497A1CF7E874_.wvu.FilterData" localSheetId="12" hidden="1">'編號 No2.家庭成員(對照申請總表編號2學生)'!$A$3:$T$9</definedName>
    <definedName name="Z_2E803300_2E27_461A_90ED_497A1CF7E874_.wvu.FilterData" localSheetId="30" hidden="1">'編號 No20.家庭成員'!$A$3:$T$9</definedName>
    <definedName name="Z_2E803300_2E27_461A_90ED_497A1CF7E874_.wvu.FilterData" localSheetId="31" hidden="1">'編號 No21.家庭成員'!$A$3:$T$9</definedName>
    <definedName name="Z_2E803300_2E27_461A_90ED_497A1CF7E874_.wvu.FilterData" localSheetId="32" hidden="1">'編號 No22.家庭成員'!$A$3:$T$9</definedName>
    <definedName name="Z_2E803300_2E27_461A_90ED_497A1CF7E874_.wvu.FilterData" localSheetId="33" hidden="1">'編號 No23.家庭成員'!$A$3:$T$9</definedName>
    <definedName name="Z_2E803300_2E27_461A_90ED_497A1CF7E874_.wvu.FilterData" localSheetId="34" hidden="1">'編號 No24.家庭成員'!$A$3:$T$9</definedName>
    <definedName name="Z_2E803300_2E27_461A_90ED_497A1CF7E874_.wvu.FilterData" localSheetId="35" hidden="1">'編號 No25.家庭成員'!$A$3:$T$9</definedName>
    <definedName name="Z_2E803300_2E27_461A_90ED_497A1CF7E874_.wvu.FilterData" localSheetId="36" hidden="1">'編號 No26.家庭成員'!$A$3:$T$9</definedName>
    <definedName name="Z_2E803300_2E27_461A_90ED_497A1CF7E874_.wvu.FilterData" localSheetId="37" hidden="1">'編號 No27.家庭成員'!$A$3:$T$9</definedName>
    <definedName name="Z_2E803300_2E27_461A_90ED_497A1CF7E874_.wvu.FilterData" localSheetId="38" hidden="1">'編號 No28.家庭成員'!$A$3:$T$9</definedName>
    <definedName name="Z_2E803300_2E27_461A_90ED_497A1CF7E874_.wvu.FilterData" localSheetId="39" hidden="1">'編號 No29.家庭成員 '!$A$3:$T$9</definedName>
    <definedName name="Z_2E803300_2E27_461A_90ED_497A1CF7E874_.wvu.FilterData" localSheetId="13" hidden="1">'編號 No3.家庭成員(對照申請總表編號3學生)往後依此類推'!$A$3:$T$9</definedName>
    <definedName name="Z_2E803300_2E27_461A_90ED_497A1CF7E874_.wvu.FilterData" localSheetId="40" hidden="1">'編號 No30.家庭成員 '!$A$3:$T$9</definedName>
    <definedName name="Z_2E803300_2E27_461A_90ED_497A1CF7E874_.wvu.FilterData" localSheetId="41" hidden="1">'編號 No31.家庭成員 '!$A$3:$T$9</definedName>
    <definedName name="Z_2E803300_2E27_461A_90ED_497A1CF7E874_.wvu.FilterData" localSheetId="42" hidden="1">'編號 No32.家庭成員'!$A$3:$T$9</definedName>
    <definedName name="Z_2E803300_2E27_461A_90ED_497A1CF7E874_.wvu.FilterData" localSheetId="43" hidden="1">'編號 No33.家庭成員'!$A$3:$T$9</definedName>
    <definedName name="Z_2E803300_2E27_461A_90ED_497A1CF7E874_.wvu.FilterData" localSheetId="44" hidden="1">'編號 No34.家庭成員'!$A$3:$T$9</definedName>
    <definedName name="Z_2E803300_2E27_461A_90ED_497A1CF7E874_.wvu.FilterData" localSheetId="45" hidden="1">'編號 No35.家庭成員'!$A$3:$T$9</definedName>
    <definedName name="Z_2E803300_2E27_461A_90ED_497A1CF7E874_.wvu.FilterData" localSheetId="46" hidden="1">'編號 No36.家庭成員 '!$A$3:$T$9</definedName>
    <definedName name="Z_2E803300_2E27_461A_90ED_497A1CF7E874_.wvu.FilterData" localSheetId="47" hidden="1">'編號 No37.家庭成員'!$A$3:$T$9</definedName>
    <definedName name="Z_2E803300_2E27_461A_90ED_497A1CF7E874_.wvu.FilterData" localSheetId="48" hidden="1">'編號 No38.家庭成員'!$A$3:$T$9</definedName>
    <definedName name="Z_2E803300_2E27_461A_90ED_497A1CF7E874_.wvu.FilterData" localSheetId="49" hidden="1">'編號 No39.家庭成員'!$A$3:$T$9</definedName>
    <definedName name="Z_2E803300_2E27_461A_90ED_497A1CF7E874_.wvu.FilterData" localSheetId="14" hidden="1">'編號 No4.家庭成員'!$A$3:$T$9</definedName>
    <definedName name="Z_2E803300_2E27_461A_90ED_497A1CF7E874_.wvu.FilterData" localSheetId="50" hidden="1">'編號 No40.家庭成員'!$A$3:$T$9</definedName>
    <definedName name="Z_2E803300_2E27_461A_90ED_497A1CF7E874_.wvu.FilterData" localSheetId="51" hidden="1">'編號 No41.家庭成員'!$A$3:$T$9</definedName>
    <definedName name="Z_2E803300_2E27_461A_90ED_497A1CF7E874_.wvu.FilterData" localSheetId="52" hidden="1">'編號 No42.家庭成員'!$A$3:$T$9</definedName>
    <definedName name="Z_2E803300_2E27_461A_90ED_497A1CF7E874_.wvu.FilterData" localSheetId="53" hidden="1">'編號 No43.家庭成員'!$A$3:$T$9</definedName>
    <definedName name="Z_2E803300_2E27_461A_90ED_497A1CF7E874_.wvu.FilterData" localSheetId="54" hidden="1">'編號 No44.家庭成員'!$A$3:$T$9</definedName>
    <definedName name="Z_2E803300_2E27_461A_90ED_497A1CF7E874_.wvu.FilterData" localSheetId="55" hidden="1">'編號 No45.家庭成員 '!$A$3:$T$9</definedName>
    <definedName name="Z_2E803300_2E27_461A_90ED_497A1CF7E874_.wvu.FilterData" localSheetId="56" hidden="1">'編號 No46.家庭成員 '!$A$3:$T$9</definedName>
    <definedName name="Z_2E803300_2E27_461A_90ED_497A1CF7E874_.wvu.FilterData" localSheetId="57" hidden="1">'編號 No47.家庭成員'!$A$3:$T$9</definedName>
    <definedName name="Z_2E803300_2E27_461A_90ED_497A1CF7E874_.wvu.FilterData" localSheetId="58" hidden="1">'編號 No48.家庭成員'!$A$3:$T$9</definedName>
    <definedName name="Z_2E803300_2E27_461A_90ED_497A1CF7E874_.wvu.FilterData" localSheetId="59" hidden="1">'編號 No49.家庭成員'!$A$3:$T$9</definedName>
    <definedName name="Z_2E803300_2E27_461A_90ED_497A1CF7E874_.wvu.FilterData" localSheetId="15" hidden="1">'編號 No5.家庭成員'!$A$3:$T$9</definedName>
    <definedName name="Z_2E803300_2E27_461A_90ED_497A1CF7E874_.wvu.FilterData" localSheetId="60" hidden="1">'編號 No50.家庭成員'!$A$3:$T$9</definedName>
    <definedName name="Z_2E803300_2E27_461A_90ED_497A1CF7E874_.wvu.FilterData" localSheetId="16" hidden="1">'編號 No6.家庭成員'!$A$3:$T$9</definedName>
    <definedName name="Z_2E803300_2E27_461A_90ED_497A1CF7E874_.wvu.FilterData" localSheetId="17" hidden="1">'編號 No7.家庭成員'!$A$3:$T$9</definedName>
    <definedName name="Z_2E803300_2E27_461A_90ED_497A1CF7E874_.wvu.FilterData" localSheetId="18" hidden="1">'編號 No8.家庭成員'!$A$3:$T$9</definedName>
    <definedName name="Z_2E803300_2E27_461A_90ED_497A1CF7E874_.wvu.FilterData" localSheetId="19" hidden="1">'編號 No9.家庭成員'!$A$3:$T$9</definedName>
    <definedName name="Z_2E803300_2E27_461A_90ED_497A1CF7E874_.wvu.FilterData" localSheetId="0" hidden="1">'學生領取現金表(已保護儲存格，只有OP欄可填列) '!$D$5:$N$55</definedName>
    <definedName name="Z_2E803300_2E27_461A_90ED_497A1CF7E874_.wvu.FilterData" localSheetId="1" hidden="1">'學生領取匯款現金表(已保護儲存格，只有TU欄可填列)'!$D$5:$Q$55</definedName>
    <definedName name="Z_2E803300_2E27_461A_90ED_497A1CF7E874_.wvu.PrintArea" localSheetId="8" hidden="1">'111-1合格者清冊(已保護儲存格)'!$D$1:$AE$57</definedName>
    <definedName name="Z_2E803300_2E27_461A_90ED_497A1CF7E874_.wvu.PrintArea" localSheetId="6" hidden="1">'111-2合格者清冊(已保護儲存格)'!$D$1:$AE$57</definedName>
    <definedName name="Z_2E803300_2E27_461A_90ED_497A1CF7E874_.wvu.PrintArea" localSheetId="7" hidden="1">'領取文具清冊(已保護儲存格)'!$D$1:$AA$56</definedName>
    <definedName name="Z_2E803300_2E27_461A_90ED_497A1CF7E874_.wvu.PrintArea" localSheetId="0" hidden="1">'學生領取現金表(已保護儲存格，只有OP欄可填列) '!$D$1:$R$55</definedName>
    <definedName name="Z_2E803300_2E27_461A_90ED_497A1CF7E874_.wvu.PrintArea" localSheetId="1" hidden="1">'學生領取匯款現金表(已保護儲存格，只有TU欄可填列)'!$D$1:$W$55</definedName>
    <definedName name="Z_2E803300_2E27_461A_90ED_497A1CF7E874_.wvu.PrintTitles" localSheetId="8" hidden="1">'111-1合格者清冊(已保護儲存格)'!$1:$5</definedName>
    <definedName name="Z_2E803300_2E27_461A_90ED_497A1CF7E874_.wvu.PrintTitles" localSheetId="6" hidden="1">'111-2合格者清冊(已保護儲存格)'!$1:$5</definedName>
    <definedName name="Z_2E803300_2E27_461A_90ED_497A1CF7E874_.wvu.PrintTitles" localSheetId="7" hidden="1">'領取文具清冊(已保護儲存格)'!$1:$5</definedName>
    <definedName name="Z_2E803300_2E27_461A_90ED_497A1CF7E874_.wvu.PrintTitles" localSheetId="0" hidden="1">'學生領取現金表(已保護儲存格，只有OP欄可填列) '!$1:$5</definedName>
    <definedName name="Z_2E803300_2E27_461A_90ED_497A1CF7E874_.wvu.PrintTitles" localSheetId="1" hidden="1">'學生領取匯款現金表(已保護儲存格，只有TU欄可填列)'!$1:$5</definedName>
    <definedName name="Z_2E803300_2E27_461A_90ED_497A1CF7E874_.wvu.Rows" localSheetId="2" hidden="1">'112-1申請總表(已改好表頭，其他欄位不可用，因無法連動家庭'!#REF!</definedName>
    <definedName name="Z_2E803300_2E27_461A_90ED_497A1CF7E874_.wvu.Rows" localSheetId="9" hidden="1">'步驟1. 先填【111-1申請總表】會自動帶公式至步驟2.欄位'!#REF!</definedName>
    <definedName name="不允許___監護人屬於全戶基本定義" localSheetId="8">#REF!</definedName>
    <definedName name="不允許___監護人屬於全戶基本定義" localSheetId="6">#REF!</definedName>
    <definedName name="不允許___監護人屬於全戶基本定義" localSheetId="2">#REF!</definedName>
    <definedName name="不允許___監護人屬於全戶基本定義" localSheetId="9">#REF!</definedName>
    <definedName name="不允許___監護人屬於全戶基本定義" localSheetId="11">#REF!</definedName>
    <definedName name="不允許___監護人屬於全戶基本定義" localSheetId="7">#REF!</definedName>
    <definedName name="不允許___監護人屬於全戶基本定義" localSheetId="20">#REF!</definedName>
    <definedName name="不允許___監護人屬於全戶基本定義" localSheetId="21">#REF!</definedName>
    <definedName name="不允許___監護人屬於全戶基本定義" localSheetId="22">#REF!</definedName>
    <definedName name="不允許___監護人屬於全戶基本定義" localSheetId="23">#REF!</definedName>
    <definedName name="不允許___監護人屬於全戶基本定義" localSheetId="24">#REF!</definedName>
    <definedName name="不允許___監護人屬於全戶基本定義" localSheetId="25">#REF!</definedName>
    <definedName name="不允許___監護人屬於全戶基本定義" localSheetId="26">#REF!</definedName>
    <definedName name="不允許___監護人屬於全戶基本定義" localSheetId="27">#REF!</definedName>
    <definedName name="不允許___監護人屬於全戶基本定義" localSheetId="28">#REF!</definedName>
    <definedName name="不允許___監護人屬於全戶基本定義" localSheetId="29">#REF!</definedName>
    <definedName name="不允許___監護人屬於全戶基本定義" localSheetId="12">#REF!</definedName>
    <definedName name="不允許___監護人屬於全戶基本定義" localSheetId="30">#REF!</definedName>
    <definedName name="不允許___監護人屬於全戶基本定義" localSheetId="31">#REF!</definedName>
    <definedName name="不允許___監護人屬於全戶基本定義" localSheetId="32">#REF!</definedName>
    <definedName name="不允許___監護人屬於全戶基本定義" localSheetId="33">#REF!</definedName>
    <definedName name="不允許___監護人屬於全戶基本定義" localSheetId="34">#REF!</definedName>
    <definedName name="不允許___監護人屬於全戶基本定義" localSheetId="35">#REF!</definedName>
    <definedName name="不允許___監護人屬於全戶基本定義" localSheetId="36">#REF!</definedName>
    <definedName name="不允許___監護人屬於全戶基本定義" localSheetId="37">#REF!</definedName>
    <definedName name="不允許___監護人屬於全戶基本定義" localSheetId="38">#REF!</definedName>
    <definedName name="不允許___監護人屬於全戶基本定義" localSheetId="39">#REF!</definedName>
    <definedName name="不允許___監護人屬於全戶基本定義" localSheetId="13">#REF!</definedName>
    <definedName name="不允許___監護人屬於全戶基本定義" localSheetId="40">#REF!</definedName>
    <definedName name="不允許___監護人屬於全戶基本定義" localSheetId="41">#REF!</definedName>
    <definedName name="不允許___監護人屬於全戶基本定義" localSheetId="42">#REF!</definedName>
    <definedName name="不允許___監護人屬於全戶基本定義" localSheetId="43">#REF!</definedName>
    <definedName name="不允許___監護人屬於全戶基本定義" localSheetId="44">#REF!</definedName>
    <definedName name="不允許___監護人屬於全戶基本定義" localSheetId="45">#REF!</definedName>
    <definedName name="不允許___監護人屬於全戶基本定義" localSheetId="46">#REF!</definedName>
    <definedName name="不允許___監護人屬於全戶基本定義" localSheetId="47">#REF!</definedName>
    <definedName name="不允許___監護人屬於全戶基本定義" localSheetId="48">#REF!</definedName>
    <definedName name="不允許___監護人屬於全戶基本定義" localSheetId="49">#REF!</definedName>
    <definedName name="不允許___監護人屬於全戶基本定義" localSheetId="14">#REF!</definedName>
    <definedName name="不允許___監護人屬於全戶基本定義" localSheetId="50">#REF!</definedName>
    <definedName name="不允許___監護人屬於全戶基本定義" localSheetId="51">#REF!</definedName>
    <definedName name="不允許___監護人屬於全戶基本定義" localSheetId="52">#REF!</definedName>
    <definedName name="不允許___監護人屬於全戶基本定義" localSheetId="53">#REF!</definedName>
    <definedName name="不允許___監護人屬於全戶基本定義" localSheetId="54">#REF!</definedName>
    <definedName name="不允許___監護人屬於全戶基本定義" localSheetId="55">#REF!</definedName>
    <definedName name="不允許___監護人屬於全戶基本定義" localSheetId="56">#REF!</definedName>
    <definedName name="不允許___監護人屬於全戶基本定義" localSheetId="57">#REF!</definedName>
    <definedName name="不允許___監護人屬於全戶基本定義" localSheetId="58">#REF!</definedName>
    <definedName name="不允許___監護人屬於全戶基本定義" localSheetId="59">#REF!</definedName>
    <definedName name="不允許___監護人屬於全戶基本定義" localSheetId="15">#REF!</definedName>
    <definedName name="不允許___監護人屬於全戶基本定義" localSheetId="60">#REF!</definedName>
    <definedName name="不允許___監護人屬於全戶基本定義" localSheetId="16">#REF!</definedName>
    <definedName name="不允許___監護人屬於全戶基本定義" localSheetId="17">#REF!</definedName>
    <definedName name="不允許___監護人屬於全戶基本定義" localSheetId="18">#REF!</definedName>
    <definedName name="不允許___監護人屬於全戶基本定義" localSheetId="19">#REF!</definedName>
    <definedName name="不允許___監護人屬於全戶基本定義" localSheetId="0">#REF!</definedName>
    <definedName name="不允許___監護人屬於全戶基本定義" localSheetId="1">#REF!</definedName>
    <definedName name="不允許___監護人屬於全戶基本定義">#REF!</definedName>
    <definedName name="不允許___監護人屬於全戶基本定義___不能同時勾選監護人與扶養人" localSheetId="8">#REF!</definedName>
    <definedName name="不允許___監護人屬於全戶基本定義___不能同時勾選監護人與扶養人" localSheetId="6">#REF!</definedName>
    <definedName name="不允許___監護人屬於全戶基本定義___不能同時勾選監護人與扶養人" localSheetId="2">#REF!</definedName>
    <definedName name="不允許___監護人屬於全戶基本定義___不能同時勾選監護人與扶養人" localSheetId="9">#REF!</definedName>
    <definedName name="不允許___監護人屬於全戶基本定義___不能同時勾選監護人與扶養人" localSheetId="11">#REF!</definedName>
    <definedName name="不允許___監護人屬於全戶基本定義___不能同時勾選監護人與扶養人" localSheetId="7">#REF!</definedName>
    <definedName name="不允許___監護人屬於全戶基本定義___不能同時勾選監護人與扶養人" localSheetId="20">#REF!</definedName>
    <definedName name="不允許___監護人屬於全戶基本定義___不能同時勾選監護人與扶養人" localSheetId="21">#REF!</definedName>
    <definedName name="不允許___監護人屬於全戶基本定義___不能同時勾選監護人與扶養人" localSheetId="22">#REF!</definedName>
    <definedName name="不允許___監護人屬於全戶基本定義___不能同時勾選監護人與扶養人" localSheetId="23">#REF!</definedName>
    <definedName name="不允許___監護人屬於全戶基本定義___不能同時勾選監護人與扶養人" localSheetId="24">#REF!</definedName>
    <definedName name="不允許___監護人屬於全戶基本定義___不能同時勾選監護人與扶養人" localSheetId="25">#REF!</definedName>
    <definedName name="不允許___監護人屬於全戶基本定義___不能同時勾選監護人與扶養人" localSheetId="26">#REF!</definedName>
    <definedName name="不允許___監護人屬於全戶基本定義___不能同時勾選監護人與扶養人" localSheetId="27">#REF!</definedName>
    <definedName name="不允許___監護人屬於全戶基本定義___不能同時勾選監護人與扶養人" localSheetId="28">#REF!</definedName>
    <definedName name="不允許___監護人屬於全戶基本定義___不能同時勾選監護人與扶養人" localSheetId="29">#REF!</definedName>
    <definedName name="不允許___監護人屬於全戶基本定義___不能同時勾選監護人與扶養人" localSheetId="12">#REF!</definedName>
    <definedName name="不允許___監護人屬於全戶基本定義___不能同時勾選監護人與扶養人" localSheetId="30">#REF!</definedName>
    <definedName name="不允許___監護人屬於全戶基本定義___不能同時勾選監護人與扶養人" localSheetId="31">#REF!</definedName>
    <definedName name="不允許___監護人屬於全戶基本定義___不能同時勾選監護人與扶養人" localSheetId="32">#REF!</definedName>
    <definedName name="不允許___監護人屬於全戶基本定義___不能同時勾選監護人與扶養人" localSheetId="33">#REF!</definedName>
    <definedName name="不允許___監護人屬於全戶基本定義___不能同時勾選監護人與扶養人" localSheetId="34">#REF!</definedName>
    <definedName name="不允許___監護人屬於全戶基本定義___不能同時勾選監護人與扶養人" localSheetId="35">#REF!</definedName>
    <definedName name="不允許___監護人屬於全戶基本定義___不能同時勾選監護人與扶養人" localSheetId="36">#REF!</definedName>
    <definedName name="不允許___監護人屬於全戶基本定義___不能同時勾選監護人與扶養人" localSheetId="37">#REF!</definedName>
    <definedName name="不允許___監護人屬於全戶基本定義___不能同時勾選監護人與扶養人" localSheetId="38">#REF!</definedName>
    <definedName name="不允許___監護人屬於全戶基本定義___不能同時勾選監護人與扶養人" localSheetId="39">#REF!</definedName>
    <definedName name="不允許___監護人屬於全戶基本定義___不能同時勾選監護人與扶養人" localSheetId="13">#REF!</definedName>
    <definedName name="不允許___監護人屬於全戶基本定義___不能同時勾選監護人與扶養人" localSheetId="40">#REF!</definedName>
    <definedName name="不允許___監護人屬於全戶基本定義___不能同時勾選監護人與扶養人" localSheetId="41">#REF!</definedName>
    <definedName name="不允許___監護人屬於全戶基本定義___不能同時勾選監護人與扶養人" localSheetId="42">#REF!</definedName>
    <definedName name="不允許___監護人屬於全戶基本定義___不能同時勾選監護人與扶養人" localSheetId="43">#REF!</definedName>
    <definedName name="不允許___監護人屬於全戶基本定義___不能同時勾選監護人與扶養人" localSheetId="44">#REF!</definedName>
    <definedName name="不允許___監護人屬於全戶基本定義___不能同時勾選監護人與扶養人" localSheetId="45">#REF!</definedName>
    <definedName name="不允許___監護人屬於全戶基本定義___不能同時勾選監護人與扶養人" localSheetId="46">#REF!</definedName>
    <definedName name="不允許___監護人屬於全戶基本定義___不能同時勾選監護人與扶養人" localSheetId="47">#REF!</definedName>
    <definedName name="不允許___監護人屬於全戶基本定義___不能同時勾選監護人與扶養人" localSheetId="48">#REF!</definedName>
    <definedName name="不允許___監護人屬於全戶基本定義___不能同時勾選監護人與扶養人" localSheetId="49">#REF!</definedName>
    <definedName name="不允許___監護人屬於全戶基本定義___不能同時勾選監護人與扶養人" localSheetId="14">#REF!</definedName>
    <definedName name="不允許___監護人屬於全戶基本定義___不能同時勾選監護人與扶養人" localSheetId="50">#REF!</definedName>
    <definedName name="不允許___監護人屬於全戶基本定義___不能同時勾選監護人與扶養人" localSheetId="51">#REF!</definedName>
    <definedName name="不允許___監護人屬於全戶基本定義___不能同時勾選監護人與扶養人" localSheetId="52">#REF!</definedName>
    <definedName name="不允許___監護人屬於全戶基本定義___不能同時勾選監護人與扶養人" localSheetId="53">#REF!</definedName>
    <definedName name="不允許___監護人屬於全戶基本定義___不能同時勾選監護人與扶養人" localSheetId="54">#REF!</definedName>
    <definedName name="不允許___監護人屬於全戶基本定義___不能同時勾選監護人與扶養人" localSheetId="55">#REF!</definedName>
    <definedName name="不允許___監護人屬於全戶基本定義___不能同時勾選監護人與扶養人" localSheetId="56">#REF!</definedName>
    <definedName name="不允許___監護人屬於全戶基本定義___不能同時勾選監護人與扶養人" localSheetId="57">#REF!</definedName>
    <definedName name="不允許___監護人屬於全戶基本定義___不能同時勾選監護人與扶養人" localSheetId="58">#REF!</definedName>
    <definedName name="不允許___監護人屬於全戶基本定義___不能同時勾選監護人與扶養人" localSheetId="59">#REF!</definedName>
    <definedName name="不允許___監護人屬於全戶基本定義___不能同時勾選監護人與扶養人" localSheetId="15">#REF!</definedName>
    <definedName name="不允許___監護人屬於全戶基本定義___不能同時勾選監護人與扶養人" localSheetId="60">#REF!</definedName>
    <definedName name="不允許___監護人屬於全戶基本定義___不能同時勾選監護人與扶養人" localSheetId="16">#REF!</definedName>
    <definedName name="不允許___監護人屬於全戶基本定義___不能同時勾選監護人與扶養人" localSheetId="17">#REF!</definedName>
    <definedName name="不允許___監護人屬於全戶基本定義___不能同時勾選監護人與扶養人" localSheetId="18">#REF!</definedName>
    <definedName name="不允許___監護人屬於全戶基本定義___不能同時勾選監護人與扶養人" localSheetId="19">#REF!</definedName>
    <definedName name="不允許___監護人屬於全戶基本定義___不能同時勾選監護人與扶養人" localSheetId="0">#REF!</definedName>
    <definedName name="不允許___監護人屬於全戶基本定義___不能同時勾選監護人與扶養人" localSheetId="1">#REF!</definedName>
    <definedName name="不允許___監護人屬於全戶基本定義___不能同時勾選監護人與扶養人">#REF!</definedName>
    <definedName name="不允許___監護人屬於全戶基本定義___不能同時勾選監護人與扶養人___不能同時勾選扶養人與特殊情形" localSheetId="8">#REF!</definedName>
    <definedName name="不允許___監護人屬於全戶基本定義___不能同時勾選監護人與扶養人___不能同時勾選扶養人與特殊情形" localSheetId="6">#REF!</definedName>
    <definedName name="不允許___監護人屬於全戶基本定義___不能同時勾選監護人與扶養人___不能同時勾選扶養人與特殊情形" localSheetId="2">#REF!</definedName>
    <definedName name="不允許___監護人屬於全戶基本定義___不能同時勾選監護人與扶養人___不能同時勾選扶養人與特殊情形" localSheetId="9">#REF!</definedName>
    <definedName name="不允許___監護人屬於全戶基本定義___不能同時勾選監護人與扶養人___不能同時勾選扶養人與特殊情形" localSheetId="11">#REF!</definedName>
    <definedName name="不允許___監護人屬於全戶基本定義___不能同時勾選監護人與扶養人___不能同時勾選扶養人與特殊情形" localSheetId="7">#REF!</definedName>
    <definedName name="不允許___監護人屬於全戶基本定義___不能同時勾選監護人與扶養人___不能同時勾選扶養人與特殊情形" localSheetId="20">#REF!</definedName>
    <definedName name="不允許___監護人屬於全戶基本定義___不能同時勾選監護人與扶養人___不能同時勾選扶養人與特殊情形" localSheetId="21">#REF!</definedName>
    <definedName name="不允許___監護人屬於全戶基本定義___不能同時勾選監護人與扶養人___不能同時勾選扶養人與特殊情形" localSheetId="22">#REF!</definedName>
    <definedName name="不允許___監護人屬於全戶基本定義___不能同時勾選監護人與扶養人___不能同時勾選扶養人與特殊情形" localSheetId="23">#REF!</definedName>
    <definedName name="不允許___監護人屬於全戶基本定義___不能同時勾選監護人與扶養人___不能同時勾選扶養人與特殊情形" localSheetId="24">#REF!</definedName>
    <definedName name="不允許___監護人屬於全戶基本定義___不能同時勾選監護人與扶養人___不能同時勾選扶養人與特殊情形" localSheetId="25">#REF!</definedName>
    <definedName name="不允許___監護人屬於全戶基本定義___不能同時勾選監護人與扶養人___不能同時勾選扶養人與特殊情形" localSheetId="26">#REF!</definedName>
    <definedName name="不允許___監護人屬於全戶基本定義___不能同時勾選監護人與扶養人___不能同時勾選扶養人與特殊情形" localSheetId="27">#REF!</definedName>
    <definedName name="不允許___監護人屬於全戶基本定義___不能同時勾選監護人與扶養人___不能同時勾選扶養人與特殊情形" localSheetId="28">#REF!</definedName>
    <definedName name="不允許___監護人屬於全戶基本定義___不能同時勾選監護人與扶養人___不能同時勾選扶養人與特殊情形" localSheetId="29">#REF!</definedName>
    <definedName name="不允許___監護人屬於全戶基本定義___不能同時勾選監護人與扶養人___不能同時勾選扶養人與特殊情形" localSheetId="12">#REF!</definedName>
    <definedName name="不允許___監護人屬於全戶基本定義___不能同時勾選監護人與扶養人___不能同時勾選扶養人與特殊情形" localSheetId="30">#REF!</definedName>
    <definedName name="不允許___監護人屬於全戶基本定義___不能同時勾選監護人與扶養人___不能同時勾選扶養人與特殊情形" localSheetId="31">#REF!</definedName>
    <definedName name="不允許___監護人屬於全戶基本定義___不能同時勾選監護人與扶養人___不能同時勾選扶養人與特殊情形" localSheetId="32">#REF!</definedName>
    <definedName name="不允許___監護人屬於全戶基本定義___不能同時勾選監護人與扶養人___不能同時勾選扶養人與特殊情形" localSheetId="33">#REF!</definedName>
    <definedName name="不允許___監護人屬於全戶基本定義___不能同時勾選監護人與扶養人___不能同時勾選扶養人與特殊情形" localSheetId="34">#REF!</definedName>
    <definedName name="不允許___監護人屬於全戶基本定義___不能同時勾選監護人與扶養人___不能同時勾選扶養人與特殊情形" localSheetId="35">#REF!</definedName>
    <definedName name="不允許___監護人屬於全戶基本定義___不能同時勾選監護人與扶養人___不能同時勾選扶養人與特殊情形" localSheetId="36">#REF!</definedName>
    <definedName name="不允許___監護人屬於全戶基本定義___不能同時勾選監護人與扶養人___不能同時勾選扶養人與特殊情形" localSheetId="37">#REF!</definedName>
    <definedName name="不允許___監護人屬於全戶基本定義___不能同時勾選監護人與扶養人___不能同時勾選扶養人與特殊情形" localSheetId="38">#REF!</definedName>
    <definedName name="不允許___監護人屬於全戶基本定義___不能同時勾選監護人與扶養人___不能同時勾選扶養人與特殊情形" localSheetId="39">#REF!</definedName>
    <definedName name="不允許___監護人屬於全戶基本定義___不能同時勾選監護人與扶養人___不能同時勾選扶養人與特殊情形" localSheetId="13">#REF!</definedName>
    <definedName name="不允許___監護人屬於全戶基本定義___不能同時勾選監護人與扶養人___不能同時勾選扶養人與特殊情形" localSheetId="40">#REF!</definedName>
    <definedName name="不允許___監護人屬於全戶基本定義___不能同時勾選監護人與扶養人___不能同時勾選扶養人與特殊情形" localSheetId="41">#REF!</definedName>
    <definedName name="不允許___監護人屬於全戶基本定義___不能同時勾選監護人與扶養人___不能同時勾選扶養人與特殊情形" localSheetId="42">#REF!</definedName>
    <definedName name="不允許___監護人屬於全戶基本定義___不能同時勾選監護人與扶養人___不能同時勾選扶養人與特殊情形" localSheetId="43">#REF!</definedName>
    <definedName name="不允許___監護人屬於全戶基本定義___不能同時勾選監護人與扶養人___不能同時勾選扶養人與特殊情形" localSheetId="44">#REF!</definedName>
    <definedName name="不允許___監護人屬於全戶基本定義___不能同時勾選監護人與扶養人___不能同時勾選扶養人與特殊情形" localSheetId="45">#REF!</definedName>
    <definedName name="不允許___監護人屬於全戶基本定義___不能同時勾選監護人與扶養人___不能同時勾選扶養人與特殊情形" localSheetId="46">#REF!</definedName>
    <definedName name="不允許___監護人屬於全戶基本定義___不能同時勾選監護人與扶養人___不能同時勾選扶養人與特殊情形" localSheetId="47">#REF!</definedName>
    <definedName name="不允許___監護人屬於全戶基本定義___不能同時勾選監護人與扶養人___不能同時勾選扶養人與特殊情形" localSheetId="48">#REF!</definedName>
    <definedName name="不允許___監護人屬於全戶基本定義___不能同時勾選監護人與扶養人___不能同時勾選扶養人與特殊情形" localSheetId="49">#REF!</definedName>
    <definedName name="不允許___監護人屬於全戶基本定義___不能同時勾選監護人與扶養人___不能同時勾選扶養人與特殊情形" localSheetId="14">#REF!</definedName>
    <definedName name="不允許___監護人屬於全戶基本定義___不能同時勾選監護人與扶養人___不能同時勾選扶養人與特殊情形" localSheetId="50">#REF!</definedName>
    <definedName name="不允許___監護人屬於全戶基本定義___不能同時勾選監護人與扶養人___不能同時勾選扶養人與特殊情形" localSheetId="51">#REF!</definedName>
    <definedName name="不允許___監護人屬於全戶基本定義___不能同時勾選監護人與扶養人___不能同時勾選扶養人與特殊情形" localSheetId="52">#REF!</definedName>
    <definedName name="不允許___監護人屬於全戶基本定義___不能同時勾選監護人與扶養人___不能同時勾選扶養人與特殊情形" localSheetId="53">#REF!</definedName>
    <definedName name="不允許___監護人屬於全戶基本定義___不能同時勾選監護人與扶養人___不能同時勾選扶養人與特殊情形" localSheetId="54">#REF!</definedName>
    <definedName name="不允許___監護人屬於全戶基本定義___不能同時勾選監護人與扶養人___不能同時勾選扶養人與特殊情形" localSheetId="55">#REF!</definedName>
    <definedName name="不允許___監護人屬於全戶基本定義___不能同時勾選監護人與扶養人___不能同時勾選扶養人與特殊情形" localSheetId="56">#REF!</definedName>
    <definedName name="不允許___監護人屬於全戶基本定義___不能同時勾選監護人與扶養人___不能同時勾選扶養人與特殊情形" localSheetId="57">#REF!</definedName>
    <definedName name="不允許___監護人屬於全戶基本定義___不能同時勾選監護人與扶養人___不能同時勾選扶養人與特殊情形" localSheetId="58">#REF!</definedName>
    <definedName name="不允許___監護人屬於全戶基本定義___不能同時勾選監護人與扶養人___不能同時勾選扶養人與特殊情形" localSheetId="59">#REF!</definedName>
    <definedName name="不允許___監護人屬於全戶基本定義___不能同時勾選監護人與扶養人___不能同時勾選扶養人與特殊情形" localSheetId="15">#REF!</definedName>
    <definedName name="不允許___監護人屬於全戶基本定義___不能同時勾選監護人與扶養人___不能同時勾選扶養人與特殊情形" localSheetId="60">#REF!</definedName>
    <definedName name="不允許___監護人屬於全戶基本定義___不能同時勾選監護人與扶養人___不能同時勾選扶養人與特殊情形" localSheetId="16">#REF!</definedName>
    <definedName name="不允許___監護人屬於全戶基本定義___不能同時勾選監護人與扶養人___不能同時勾選扶養人與特殊情形" localSheetId="17">#REF!</definedName>
    <definedName name="不允許___監護人屬於全戶基本定義___不能同時勾選監護人與扶養人___不能同時勾選扶養人與特殊情形" localSheetId="18">#REF!</definedName>
    <definedName name="不允許___監護人屬於全戶基本定義___不能同時勾選監護人與扶養人___不能同時勾選扶養人與特殊情形" localSheetId="19">#REF!</definedName>
    <definedName name="不允許___監護人屬於全戶基本定義___不能同時勾選監護人與扶養人___不能同時勾選扶養人與特殊情形" localSheetId="0">#REF!</definedName>
    <definedName name="不允許___監護人屬於全戶基本定義___不能同時勾選監護人與扶養人___不能同時勾選扶養人與特殊情形" localSheetId="1">#REF!</definedName>
    <definedName name="不允許___監護人屬於全戶基本定義___不能同時勾選監護人與扶養人___不能同時勾選扶養人與特殊情形">#REF!</definedName>
    <definedName name="不允許__不能同時勾選扶養人與特殊情形" localSheetId="8">#REF!</definedName>
    <definedName name="不允許__不能同時勾選扶養人與特殊情形" localSheetId="6">#REF!</definedName>
    <definedName name="不允許__不能同時勾選扶養人與特殊情形" localSheetId="2">#REF!</definedName>
    <definedName name="不允許__不能同時勾選扶養人與特殊情形" localSheetId="9">#REF!</definedName>
    <definedName name="不允許__不能同時勾選扶養人與特殊情形" localSheetId="11">#REF!</definedName>
    <definedName name="不允許__不能同時勾選扶養人與特殊情形" localSheetId="7">#REF!</definedName>
    <definedName name="不允許__不能同時勾選扶養人與特殊情形" localSheetId="20">#REF!</definedName>
    <definedName name="不允許__不能同時勾選扶養人與特殊情形" localSheetId="21">#REF!</definedName>
    <definedName name="不允許__不能同時勾選扶養人與特殊情形" localSheetId="22">#REF!</definedName>
    <definedName name="不允許__不能同時勾選扶養人與特殊情形" localSheetId="23">#REF!</definedName>
    <definedName name="不允許__不能同時勾選扶養人與特殊情形" localSheetId="24">#REF!</definedName>
    <definedName name="不允許__不能同時勾選扶養人與特殊情形" localSheetId="25">#REF!</definedName>
    <definedName name="不允許__不能同時勾選扶養人與特殊情形" localSheetId="26">#REF!</definedName>
    <definedName name="不允許__不能同時勾選扶養人與特殊情形" localSheetId="27">#REF!</definedName>
    <definedName name="不允許__不能同時勾選扶養人與特殊情形" localSheetId="28">#REF!</definedName>
    <definedName name="不允許__不能同時勾選扶養人與特殊情形" localSheetId="29">#REF!</definedName>
    <definedName name="不允許__不能同時勾選扶養人與特殊情形" localSheetId="12">#REF!</definedName>
    <definedName name="不允許__不能同時勾選扶養人與特殊情形" localSheetId="30">#REF!</definedName>
    <definedName name="不允許__不能同時勾選扶養人與特殊情形" localSheetId="31">#REF!</definedName>
    <definedName name="不允許__不能同時勾選扶養人與特殊情形" localSheetId="32">#REF!</definedName>
    <definedName name="不允許__不能同時勾選扶養人與特殊情形" localSheetId="33">#REF!</definedName>
    <definedName name="不允許__不能同時勾選扶養人與特殊情形" localSheetId="34">#REF!</definedName>
    <definedName name="不允許__不能同時勾選扶養人與特殊情形" localSheetId="35">#REF!</definedName>
    <definedName name="不允許__不能同時勾選扶養人與特殊情形" localSheetId="36">#REF!</definedName>
    <definedName name="不允許__不能同時勾選扶養人與特殊情形" localSheetId="37">#REF!</definedName>
    <definedName name="不允許__不能同時勾選扶養人與特殊情形" localSheetId="38">#REF!</definedName>
    <definedName name="不允許__不能同時勾選扶養人與特殊情形" localSheetId="39">#REF!</definedName>
    <definedName name="不允許__不能同時勾選扶養人與特殊情形" localSheetId="13">#REF!</definedName>
    <definedName name="不允許__不能同時勾選扶養人與特殊情形" localSheetId="40">#REF!</definedName>
    <definedName name="不允許__不能同時勾選扶養人與特殊情形" localSheetId="41">#REF!</definedName>
    <definedName name="不允許__不能同時勾選扶養人與特殊情形" localSheetId="42">#REF!</definedName>
    <definedName name="不允許__不能同時勾選扶養人與特殊情形" localSheetId="43">#REF!</definedName>
    <definedName name="不允許__不能同時勾選扶養人與特殊情形" localSheetId="44">#REF!</definedName>
    <definedName name="不允許__不能同時勾選扶養人與特殊情形" localSheetId="45">#REF!</definedName>
    <definedName name="不允許__不能同時勾選扶養人與特殊情形" localSheetId="46">#REF!</definedName>
    <definedName name="不允許__不能同時勾選扶養人與特殊情形" localSheetId="47">#REF!</definedName>
    <definedName name="不允許__不能同時勾選扶養人與特殊情形" localSheetId="48">#REF!</definedName>
    <definedName name="不允許__不能同時勾選扶養人與特殊情形" localSheetId="49">#REF!</definedName>
    <definedName name="不允許__不能同時勾選扶養人與特殊情形" localSheetId="14">#REF!</definedName>
    <definedName name="不允許__不能同時勾選扶養人與特殊情形" localSheetId="50">#REF!</definedName>
    <definedName name="不允許__不能同時勾選扶養人與特殊情形" localSheetId="51">#REF!</definedName>
    <definedName name="不允許__不能同時勾選扶養人與特殊情形" localSheetId="52">#REF!</definedName>
    <definedName name="不允許__不能同時勾選扶養人與特殊情形" localSheetId="53">#REF!</definedName>
    <definedName name="不允許__不能同時勾選扶養人與特殊情形" localSheetId="54">#REF!</definedName>
    <definedName name="不允許__不能同時勾選扶養人與特殊情形" localSheetId="55">#REF!</definedName>
    <definedName name="不允許__不能同時勾選扶養人與特殊情形" localSheetId="56">#REF!</definedName>
    <definedName name="不允許__不能同時勾選扶養人與特殊情形" localSheetId="57">#REF!</definedName>
    <definedName name="不允許__不能同時勾選扶養人與特殊情形" localSheetId="58">#REF!</definedName>
    <definedName name="不允許__不能同時勾選扶養人與特殊情形" localSheetId="59">#REF!</definedName>
    <definedName name="不允許__不能同時勾選扶養人與特殊情形" localSheetId="15">#REF!</definedName>
    <definedName name="不允許__不能同時勾選扶養人與特殊情形" localSheetId="60">#REF!</definedName>
    <definedName name="不允許__不能同時勾選扶養人與特殊情形" localSheetId="16">#REF!</definedName>
    <definedName name="不允許__不能同時勾選扶養人與特殊情形" localSheetId="17">#REF!</definedName>
    <definedName name="不允許__不能同時勾選扶養人與特殊情形" localSheetId="18">#REF!</definedName>
    <definedName name="不允許__不能同時勾選扶養人與特殊情形" localSheetId="19">#REF!</definedName>
    <definedName name="不允許__不能同時勾選扶養人與特殊情形" localSheetId="0">#REF!</definedName>
    <definedName name="不允許__不能同時勾選扶養人與特殊情形" localSheetId="1">#REF!</definedName>
    <definedName name="不允許__不能同時勾選扶養人與特殊情形">#REF!</definedName>
    <definedName name="不允許__不能同時勾選監護人與扶養人" localSheetId="8">#REF!</definedName>
    <definedName name="不允許__不能同時勾選監護人與扶養人" localSheetId="6">#REF!</definedName>
    <definedName name="不允許__不能同時勾選監護人與扶養人" localSheetId="2">#REF!</definedName>
    <definedName name="不允許__不能同時勾選監護人與扶養人" localSheetId="9">#REF!</definedName>
    <definedName name="不允許__不能同時勾選監護人與扶養人" localSheetId="11">#REF!</definedName>
    <definedName name="不允許__不能同時勾選監護人與扶養人" localSheetId="7">#REF!</definedName>
    <definedName name="不允許__不能同時勾選監護人與扶養人" localSheetId="20">#REF!</definedName>
    <definedName name="不允許__不能同時勾選監護人與扶養人" localSheetId="21">#REF!</definedName>
    <definedName name="不允許__不能同時勾選監護人與扶養人" localSheetId="22">#REF!</definedName>
    <definedName name="不允許__不能同時勾選監護人與扶養人" localSheetId="23">#REF!</definedName>
    <definedName name="不允許__不能同時勾選監護人與扶養人" localSheetId="24">#REF!</definedName>
    <definedName name="不允許__不能同時勾選監護人與扶養人" localSheetId="25">#REF!</definedName>
    <definedName name="不允許__不能同時勾選監護人與扶養人" localSheetId="26">#REF!</definedName>
    <definedName name="不允許__不能同時勾選監護人與扶養人" localSheetId="27">#REF!</definedName>
    <definedName name="不允許__不能同時勾選監護人與扶養人" localSheetId="28">#REF!</definedName>
    <definedName name="不允許__不能同時勾選監護人與扶養人" localSheetId="29">#REF!</definedName>
    <definedName name="不允許__不能同時勾選監護人與扶養人" localSheetId="12">#REF!</definedName>
    <definedName name="不允許__不能同時勾選監護人與扶養人" localSheetId="30">#REF!</definedName>
    <definedName name="不允許__不能同時勾選監護人與扶養人" localSheetId="31">#REF!</definedName>
    <definedName name="不允許__不能同時勾選監護人與扶養人" localSheetId="32">#REF!</definedName>
    <definedName name="不允許__不能同時勾選監護人與扶養人" localSheetId="33">#REF!</definedName>
    <definedName name="不允許__不能同時勾選監護人與扶養人" localSheetId="34">#REF!</definedName>
    <definedName name="不允許__不能同時勾選監護人與扶養人" localSheetId="35">#REF!</definedName>
    <definedName name="不允許__不能同時勾選監護人與扶養人" localSheetId="36">#REF!</definedName>
    <definedName name="不允許__不能同時勾選監護人與扶養人" localSheetId="37">#REF!</definedName>
    <definedName name="不允許__不能同時勾選監護人與扶養人" localSheetId="38">#REF!</definedName>
    <definedName name="不允許__不能同時勾選監護人與扶養人" localSheetId="39">#REF!</definedName>
    <definedName name="不允許__不能同時勾選監護人與扶養人" localSheetId="13">#REF!</definedName>
    <definedName name="不允許__不能同時勾選監護人與扶養人" localSheetId="40">#REF!</definedName>
    <definedName name="不允許__不能同時勾選監護人與扶養人" localSheetId="41">#REF!</definedName>
    <definedName name="不允許__不能同時勾選監護人與扶養人" localSheetId="42">#REF!</definedName>
    <definedName name="不允許__不能同時勾選監護人與扶養人" localSheetId="43">#REF!</definedName>
    <definedName name="不允許__不能同時勾選監護人與扶養人" localSheetId="44">#REF!</definedName>
    <definedName name="不允許__不能同時勾選監護人與扶養人" localSheetId="45">#REF!</definedName>
    <definedName name="不允許__不能同時勾選監護人與扶養人" localSheetId="46">#REF!</definedName>
    <definedName name="不允許__不能同時勾選監護人與扶養人" localSheetId="47">#REF!</definedName>
    <definedName name="不允許__不能同時勾選監護人與扶養人" localSheetId="48">#REF!</definedName>
    <definedName name="不允許__不能同時勾選監護人與扶養人" localSheetId="49">#REF!</definedName>
    <definedName name="不允許__不能同時勾選監護人與扶養人" localSheetId="14">#REF!</definedName>
    <definedName name="不允許__不能同時勾選監護人與扶養人" localSheetId="50">#REF!</definedName>
    <definedName name="不允許__不能同時勾選監護人與扶養人" localSheetId="51">#REF!</definedName>
    <definedName name="不允許__不能同時勾選監護人與扶養人" localSheetId="52">#REF!</definedName>
    <definedName name="不允許__不能同時勾選監護人與扶養人" localSheetId="53">#REF!</definedName>
    <definedName name="不允許__不能同時勾選監護人與扶養人" localSheetId="54">#REF!</definedName>
    <definedName name="不允許__不能同時勾選監護人與扶養人" localSheetId="55">#REF!</definedName>
    <definedName name="不允許__不能同時勾選監護人與扶養人" localSheetId="56">#REF!</definedName>
    <definedName name="不允許__不能同時勾選監護人與扶養人" localSheetId="57">#REF!</definedName>
    <definedName name="不允許__不能同時勾選監護人與扶養人" localSheetId="58">#REF!</definedName>
    <definedName name="不允許__不能同時勾選監護人與扶養人" localSheetId="59">#REF!</definedName>
    <definedName name="不允許__不能同時勾選監護人與扶養人" localSheetId="15">#REF!</definedName>
    <definedName name="不允許__不能同時勾選監護人與扶養人" localSheetId="60">#REF!</definedName>
    <definedName name="不允許__不能同時勾選監護人與扶養人" localSheetId="16">#REF!</definedName>
    <definedName name="不允許__不能同時勾選監護人與扶養人" localSheetId="17">#REF!</definedName>
    <definedName name="不允許__不能同時勾選監護人與扶養人" localSheetId="18">#REF!</definedName>
    <definedName name="不允許__不能同時勾選監護人與扶養人" localSheetId="19">#REF!</definedName>
    <definedName name="不允許__不能同時勾選監護人與扶養人" localSheetId="0">#REF!</definedName>
    <definedName name="不允許__不能同時勾選監護人與扶養人" localSheetId="1">#REF!</definedName>
    <definedName name="不允許__不能同時勾選監護人與扶養人">#REF!</definedName>
    <definedName name="不允許__不能同時勾選監護人與扶養人___不能同時勾選扶養人與特殊情形" localSheetId="8">#REF!</definedName>
    <definedName name="不允許__不能同時勾選監護人與扶養人___不能同時勾選扶養人與特殊情形" localSheetId="6">#REF!</definedName>
    <definedName name="不允許__不能同時勾選監護人與扶養人___不能同時勾選扶養人與特殊情形" localSheetId="2">#REF!</definedName>
    <definedName name="不允許__不能同時勾選監護人與扶養人___不能同時勾選扶養人與特殊情形" localSheetId="9">#REF!</definedName>
    <definedName name="不允許__不能同時勾選監護人與扶養人___不能同時勾選扶養人與特殊情形" localSheetId="11">#REF!</definedName>
    <definedName name="不允許__不能同時勾選監護人與扶養人___不能同時勾選扶養人與特殊情形" localSheetId="7">#REF!</definedName>
    <definedName name="不允許__不能同時勾選監護人與扶養人___不能同時勾選扶養人與特殊情形" localSheetId="20">#REF!</definedName>
    <definedName name="不允許__不能同時勾選監護人與扶養人___不能同時勾選扶養人與特殊情形" localSheetId="21">#REF!</definedName>
    <definedName name="不允許__不能同時勾選監護人與扶養人___不能同時勾選扶養人與特殊情形" localSheetId="22">#REF!</definedName>
    <definedName name="不允許__不能同時勾選監護人與扶養人___不能同時勾選扶養人與特殊情形" localSheetId="23">#REF!</definedName>
    <definedName name="不允許__不能同時勾選監護人與扶養人___不能同時勾選扶養人與特殊情形" localSheetId="24">#REF!</definedName>
    <definedName name="不允許__不能同時勾選監護人與扶養人___不能同時勾選扶養人與特殊情形" localSheetId="25">#REF!</definedName>
    <definedName name="不允許__不能同時勾選監護人與扶養人___不能同時勾選扶養人與特殊情形" localSheetId="26">#REF!</definedName>
    <definedName name="不允許__不能同時勾選監護人與扶養人___不能同時勾選扶養人與特殊情形" localSheetId="27">#REF!</definedName>
    <definedName name="不允許__不能同時勾選監護人與扶養人___不能同時勾選扶養人與特殊情形" localSheetId="28">#REF!</definedName>
    <definedName name="不允許__不能同時勾選監護人與扶養人___不能同時勾選扶養人與特殊情形" localSheetId="29">#REF!</definedName>
    <definedName name="不允許__不能同時勾選監護人與扶養人___不能同時勾選扶養人與特殊情形" localSheetId="12">#REF!</definedName>
    <definedName name="不允許__不能同時勾選監護人與扶養人___不能同時勾選扶養人與特殊情形" localSheetId="30">#REF!</definedName>
    <definedName name="不允許__不能同時勾選監護人與扶養人___不能同時勾選扶養人與特殊情形" localSheetId="31">#REF!</definedName>
    <definedName name="不允許__不能同時勾選監護人與扶養人___不能同時勾選扶養人與特殊情形" localSheetId="32">#REF!</definedName>
    <definedName name="不允許__不能同時勾選監護人與扶養人___不能同時勾選扶養人與特殊情形" localSheetId="33">#REF!</definedName>
    <definedName name="不允許__不能同時勾選監護人與扶養人___不能同時勾選扶養人與特殊情形" localSheetId="34">#REF!</definedName>
    <definedName name="不允許__不能同時勾選監護人與扶養人___不能同時勾選扶養人與特殊情形" localSheetId="35">#REF!</definedName>
    <definedName name="不允許__不能同時勾選監護人與扶養人___不能同時勾選扶養人與特殊情形" localSheetId="36">#REF!</definedName>
    <definedName name="不允許__不能同時勾選監護人與扶養人___不能同時勾選扶養人與特殊情形" localSheetId="37">#REF!</definedName>
    <definedName name="不允許__不能同時勾選監護人與扶養人___不能同時勾選扶養人與特殊情形" localSheetId="38">#REF!</definedName>
    <definedName name="不允許__不能同時勾選監護人與扶養人___不能同時勾選扶養人與特殊情形" localSheetId="39">#REF!</definedName>
    <definedName name="不允許__不能同時勾選監護人與扶養人___不能同時勾選扶養人與特殊情形" localSheetId="13">#REF!</definedName>
    <definedName name="不允許__不能同時勾選監護人與扶養人___不能同時勾選扶養人與特殊情形" localSheetId="40">#REF!</definedName>
    <definedName name="不允許__不能同時勾選監護人與扶養人___不能同時勾選扶養人與特殊情形" localSheetId="41">#REF!</definedName>
    <definedName name="不允許__不能同時勾選監護人與扶養人___不能同時勾選扶養人與特殊情形" localSheetId="42">#REF!</definedName>
    <definedName name="不允許__不能同時勾選監護人與扶養人___不能同時勾選扶養人與特殊情形" localSheetId="43">#REF!</definedName>
    <definedName name="不允許__不能同時勾選監護人與扶養人___不能同時勾選扶養人與特殊情形" localSheetId="44">#REF!</definedName>
    <definedName name="不允許__不能同時勾選監護人與扶養人___不能同時勾選扶養人與特殊情形" localSheetId="45">#REF!</definedName>
    <definedName name="不允許__不能同時勾選監護人與扶養人___不能同時勾選扶養人與特殊情形" localSheetId="46">#REF!</definedName>
    <definedName name="不允許__不能同時勾選監護人與扶養人___不能同時勾選扶養人與特殊情形" localSheetId="47">#REF!</definedName>
    <definedName name="不允許__不能同時勾選監護人與扶養人___不能同時勾選扶養人與特殊情形" localSheetId="48">#REF!</definedName>
    <definedName name="不允許__不能同時勾選監護人與扶養人___不能同時勾選扶養人與特殊情形" localSheetId="49">#REF!</definedName>
    <definedName name="不允許__不能同時勾選監護人與扶養人___不能同時勾選扶養人與特殊情形" localSheetId="14">#REF!</definedName>
    <definedName name="不允許__不能同時勾選監護人與扶養人___不能同時勾選扶養人與特殊情形" localSheetId="50">#REF!</definedName>
    <definedName name="不允許__不能同時勾選監護人與扶養人___不能同時勾選扶養人與特殊情形" localSheetId="51">#REF!</definedName>
    <definedName name="不允許__不能同時勾選監護人與扶養人___不能同時勾選扶養人與特殊情形" localSheetId="52">#REF!</definedName>
    <definedName name="不允許__不能同時勾選監護人與扶養人___不能同時勾選扶養人與特殊情形" localSheetId="53">#REF!</definedName>
    <definedName name="不允許__不能同時勾選監護人與扶養人___不能同時勾選扶養人與特殊情形" localSheetId="54">#REF!</definedName>
    <definedName name="不允許__不能同時勾選監護人與扶養人___不能同時勾選扶養人與特殊情形" localSheetId="55">#REF!</definedName>
    <definedName name="不允許__不能同時勾選監護人與扶養人___不能同時勾選扶養人與特殊情形" localSheetId="56">#REF!</definedName>
    <definedName name="不允許__不能同時勾選監護人與扶養人___不能同時勾選扶養人與特殊情形" localSheetId="57">#REF!</definedName>
    <definedName name="不允許__不能同時勾選監護人與扶養人___不能同時勾選扶養人與特殊情形" localSheetId="58">#REF!</definedName>
    <definedName name="不允許__不能同時勾選監護人與扶養人___不能同時勾選扶養人與特殊情形" localSheetId="59">#REF!</definedName>
    <definedName name="不允許__不能同時勾選監護人與扶養人___不能同時勾選扶養人與特殊情形" localSheetId="15">#REF!</definedName>
    <definedName name="不允許__不能同時勾選監護人與扶養人___不能同時勾選扶養人與特殊情形" localSheetId="60">#REF!</definedName>
    <definedName name="不允許__不能同時勾選監護人與扶養人___不能同時勾選扶養人與特殊情形" localSheetId="16">#REF!</definedName>
    <definedName name="不允許__不能同時勾選監護人與扶養人___不能同時勾選扶養人與特殊情形" localSheetId="17">#REF!</definedName>
    <definedName name="不允許__不能同時勾選監護人與扶養人___不能同時勾選扶養人與特殊情形" localSheetId="18">#REF!</definedName>
    <definedName name="不允許__不能同時勾選監護人與扶養人___不能同時勾選扶養人與特殊情形" localSheetId="19">#REF!</definedName>
    <definedName name="不允許__不能同時勾選監護人與扶養人___不能同時勾選扶養人與特殊情形" localSheetId="0">#REF!</definedName>
    <definedName name="不允許__不能同時勾選監護人與扶養人___不能同時勾選扶養人與特殊情形" localSheetId="1">#REF!</definedName>
    <definedName name="不允許__不能同時勾選監護人與扶養人___不能同時勾選扶養人與特殊情形">#REF!</definedName>
    <definedName name="全戶基本定義" localSheetId="8">#REF!</definedName>
    <definedName name="全戶基本定義" localSheetId="6">#REF!</definedName>
    <definedName name="全戶基本定義" localSheetId="2">#REF!</definedName>
    <definedName name="全戶基本定義" localSheetId="9">#REF!</definedName>
    <definedName name="全戶基本定義" localSheetId="11">#REF!</definedName>
    <definedName name="全戶基本定義" localSheetId="7">#REF!</definedName>
    <definedName name="全戶基本定義" localSheetId="20">#REF!</definedName>
    <definedName name="全戶基本定義" localSheetId="21">#REF!</definedName>
    <definedName name="全戶基本定義" localSheetId="22">#REF!</definedName>
    <definedName name="全戶基本定義" localSheetId="23">#REF!</definedName>
    <definedName name="全戶基本定義" localSheetId="24">#REF!</definedName>
    <definedName name="全戶基本定義" localSheetId="25">#REF!</definedName>
    <definedName name="全戶基本定義" localSheetId="26">#REF!</definedName>
    <definedName name="全戶基本定義" localSheetId="27">#REF!</definedName>
    <definedName name="全戶基本定義" localSheetId="28">#REF!</definedName>
    <definedName name="全戶基本定義" localSheetId="29">#REF!</definedName>
    <definedName name="全戶基本定義" localSheetId="12">#REF!</definedName>
    <definedName name="全戶基本定義" localSheetId="30">#REF!</definedName>
    <definedName name="全戶基本定義" localSheetId="31">#REF!</definedName>
    <definedName name="全戶基本定義" localSheetId="32">#REF!</definedName>
    <definedName name="全戶基本定義" localSheetId="33">#REF!</definedName>
    <definedName name="全戶基本定義" localSheetId="34">#REF!</definedName>
    <definedName name="全戶基本定義" localSheetId="35">#REF!</definedName>
    <definedName name="全戶基本定義" localSheetId="36">#REF!</definedName>
    <definedName name="全戶基本定義" localSheetId="37">#REF!</definedName>
    <definedName name="全戶基本定義" localSheetId="38">#REF!</definedName>
    <definedName name="全戶基本定義" localSheetId="39">#REF!</definedName>
    <definedName name="全戶基本定義" localSheetId="13">#REF!</definedName>
    <definedName name="全戶基本定義" localSheetId="40">#REF!</definedName>
    <definedName name="全戶基本定義" localSheetId="41">#REF!</definedName>
    <definedName name="全戶基本定義" localSheetId="42">#REF!</definedName>
    <definedName name="全戶基本定義" localSheetId="43">#REF!</definedName>
    <definedName name="全戶基本定義" localSheetId="44">#REF!</definedName>
    <definedName name="全戶基本定義" localSheetId="45">#REF!</definedName>
    <definedName name="全戶基本定義" localSheetId="46">#REF!</definedName>
    <definedName name="全戶基本定義" localSheetId="47">#REF!</definedName>
    <definedName name="全戶基本定義" localSheetId="48">#REF!</definedName>
    <definedName name="全戶基本定義" localSheetId="49">#REF!</definedName>
    <definedName name="全戶基本定義" localSheetId="14">#REF!</definedName>
    <definedName name="全戶基本定義" localSheetId="50">#REF!</definedName>
    <definedName name="全戶基本定義" localSheetId="51">#REF!</definedName>
    <definedName name="全戶基本定義" localSheetId="52">#REF!</definedName>
    <definedName name="全戶基本定義" localSheetId="53">#REF!</definedName>
    <definedName name="全戶基本定義" localSheetId="54">#REF!</definedName>
    <definedName name="全戶基本定義" localSheetId="55">#REF!</definedName>
    <definedName name="全戶基本定義" localSheetId="56">#REF!</definedName>
    <definedName name="全戶基本定義" localSheetId="57">#REF!</definedName>
    <definedName name="全戶基本定義" localSheetId="58">#REF!</definedName>
    <definedName name="全戶基本定義" localSheetId="59">#REF!</definedName>
    <definedName name="全戶基本定義" localSheetId="15">#REF!</definedName>
    <definedName name="全戶基本定義" localSheetId="60">#REF!</definedName>
    <definedName name="全戶基本定義" localSheetId="16">#REF!</definedName>
    <definedName name="全戶基本定義" localSheetId="17">#REF!</definedName>
    <definedName name="全戶基本定義" localSheetId="18">#REF!</definedName>
    <definedName name="全戶基本定義" localSheetId="19">#REF!</definedName>
    <definedName name="全戶基本定義" localSheetId="0">#REF!</definedName>
    <definedName name="全戶基本定義" localSheetId="1">#REF!</definedName>
    <definedName name="全戶基本定義">#REF!</definedName>
    <definedName name="助學獎學金">[1]身分別金額!$D$2:$E$6</definedName>
    <definedName name="扶養人_照顧者" localSheetId="8">#REF!</definedName>
    <definedName name="扶養人_照顧者" localSheetId="6">#REF!</definedName>
    <definedName name="扶養人_照顧者" localSheetId="2">#REF!</definedName>
    <definedName name="扶養人_照顧者" localSheetId="9">#REF!</definedName>
    <definedName name="扶養人_照顧者" localSheetId="11">#REF!</definedName>
    <definedName name="扶養人_照顧者" localSheetId="7">#REF!</definedName>
    <definedName name="扶養人_照顧者" localSheetId="20">#REF!</definedName>
    <definedName name="扶養人_照顧者" localSheetId="21">#REF!</definedName>
    <definedName name="扶養人_照顧者" localSheetId="22">#REF!</definedName>
    <definedName name="扶養人_照顧者" localSheetId="23">#REF!</definedName>
    <definedName name="扶養人_照顧者" localSheetId="24">#REF!</definedName>
    <definedName name="扶養人_照顧者" localSheetId="25">#REF!</definedName>
    <definedName name="扶養人_照顧者" localSheetId="26">#REF!</definedName>
    <definedName name="扶養人_照顧者" localSheetId="27">#REF!</definedName>
    <definedName name="扶養人_照顧者" localSheetId="28">#REF!</definedName>
    <definedName name="扶養人_照顧者" localSheetId="29">#REF!</definedName>
    <definedName name="扶養人_照顧者" localSheetId="12">#REF!</definedName>
    <definedName name="扶養人_照顧者" localSheetId="30">#REF!</definedName>
    <definedName name="扶養人_照顧者" localSheetId="31">#REF!</definedName>
    <definedName name="扶養人_照顧者" localSheetId="32">#REF!</definedName>
    <definedName name="扶養人_照顧者" localSheetId="33">#REF!</definedName>
    <definedName name="扶養人_照顧者" localSheetId="34">#REF!</definedName>
    <definedName name="扶養人_照顧者" localSheetId="35">#REF!</definedName>
    <definedName name="扶養人_照顧者" localSheetId="36">#REF!</definedName>
    <definedName name="扶養人_照顧者" localSheetId="37">#REF!</definedName>
    <definedName name="扶養人_照顧者" localSheetId="38">#REF!</definedName>
    <definedName name="扶養人_照顧者" localSheetId="39">#REF!</definedName>
    <definedName name="扶養人_照顧者" localSheetId="13">#REF!</definedName>
    <definedName name="扶養人_照顧者" localSheetId="40">#REF!</definedName>
    <definedName name="扶養人_照顧者" localSheetId="41">#REF!</definedName>
    <definedName name="扶養人_照顧者" localSheetId="42">#REF!</definedName>
    <definedName name="扶養人_照顧者" localSheetId="43">#REF!</definedName>
    <definedName name="扶養人_照顧者" localSheetId="44">#REF!</definedName>
    <definedName name="扶養人_照顧者" localSheetId="45">#REF!</definedName>
    <definedName name="扶養人_照顧者" localSheetId="46">#REF!</definedName>
    <definedName name="扶養人_照顧者" localSheetId="47">#REF!</definedName>
    <definedName name="扶養人_照顧者" localSheetId="48">#REF!</definedName>
    <definedName name="扶養人_照顧者" localSheetId="49">#REF!</definedName>
    <definedName name="扶養人_照顧者" localSheetId="14">#REF!</definedName>
    <definedName name="扶養人_照顧者" localSheetId="50">#REF!</definedName>
    <definedName name="扶養人_照顧者" localSheetId="51">#REF!</definedName>
    <definedName name="扶養人_照顧者" localSheetId="52">#REF!</definedName>
    <definedName name="扶養人_照顧者" localSheetId="53">#REF!</definedName>
    <definedName name="扶養人_照顧者" localSheetId="54">#REF!</definedName>
    <definedName name="扶養人_照顧者" localSheetId="55">#REF!</definedName>
    <definedName name="扶養人_照顧者" localSheetId="56">#REF!</definedName>
    <definedName name="扶養人_照顧者" localSheetId="57">#REF!</definedName>
    <definedName name="扶養人_照顧者" localSheetId="58">#REF!</definedName>
    <definedName name="扶養人_照顧者" localSheetId="59">#REF!</definedName>
    <definedName name="扶養人_照顧者" localSheetId="15">#REF!</definedName>
    <definedName name="扶養人_照顧者" localSheetId="60">#REF!</definedName>
    <definedName name="扶養人_照顧者" localSheetId="16">#REF!</definedName>
    <definedName name="扶養人_照顧者" localSheetId="17">#REF!</definedName>
    <definedName name="扶養人_照顧者" localSheetId="18">#REF!</definedName>
    <definedName name="扶養人_照顧者" localSheetId="19">#REF!</definedName>
    <definedName name="扶養人_照顧者" localSheetId="0">#REF!</definedName>
    <definedName name="扶養人_照顧者" localSheetId="1">#REF!</definedName>
    <definedName name="扶養人_照顧者">#REF!</definedName>
    <definedName name="保留家庭成員資料" localSheetId="8">#REF!</definedName>
    <definedName name="保留家庭成員資料" localSheetId="6">#REF!</definedName>
    <definedName name="保留家庭成員資料" localSheetId="2">#REF!</definedName>
    <definedName name="保留家庭成員資料" localSheetId="9">#REF!</definedName>
    <definedName name="保留家庭成員資料" localSheetId="11">#REF!</definedName>
    <definedName name="保留家庭成員資料" localSheetId="7">#REF!</definedName>
    <definedName name="保留家庭成員資料" localSheetId="20">#REF!</definedName>
    <definedName name="保留家庭成員資料" localSheetId="21">#REF!</definedName>
    <definedName name="保留家庭成員資料" localSheetId="22">#REF!</definedName>
    <definedName name="保留家庭成員資料" localSheetId="23">#REF!</definedName>
    <definedName name="保留家庭成員資料" localSheetId="24">#REF!</definedName>
    <definedName name="保留家庭成員資料" localSheetId="25">#REF!</definedName>
    <definedName name="保留家庭成員資料" localSheetId="26">#REF!</definedName>
    <definedName name="保留家庭成員資料" localSheetId="27">#REF!</definedName>
    <definedName name="保留家庭成員資料" localSheetId="28">#REF!</definedName>
    <definedName name="保留家庭成員資料" localSheetId="29">#REF!</definedName>
    <definedName name="保留家庭成員資料" localSheetId="12">#REF!</definedName>
    <definedName name="保留家庭成員資料" localSheetId="30">#REF!</definedName>
    <definedName name="保留家庭成員資料" localSheetId="31">#REF!</definedName>
    <definedName name="保留家庭成員資料" localSheetId="32">#REF!</definedName>
    <definedName name="保留家庭成員資料" localSheetId="33">#REF!</definedName>
    <definedName name="保留家庭成員資料" localSheetId="34">#REF!</definedName>
    <definedName name="保留家庭成員資料" localSheetId="35">#REF!</definedName>
    <definedName name="保留家庭成員資料" localSheetId="36">#REF!</definedName>
    <definedName name="保留家庭成員資料" localSheetId="37">#REF!</definedName>
    <definedName name="保留家庭成員資料" localSheetId="38">#REF!</definedName>
    <definedName name="保留家庭成員資料" localSheetId="39">#REF!</definedName>
    <definedName name="保留家庭成員資料" localSheetId="13">#REF!</definedName>
    <definedName name="保留家庭成員資料" localSheetId="40">#REF!</definedName>
    <definedName name="保留家庭成員資料" localSheetId="41">#REF!</definedName>
    <definedName name="保留家庭成員資料" localSheetId="42">#REF!</definedName>
    <definedName name="保留家庭成員資料" localSheetId="43">#REF!</definedName>
    <definedName name="保留家庭成員資料" localSheetId="44">#REF!</definedName>
    <definedName name="保留家庭成員資料" localSheetId="45">#REF!</definedName>
    <definedName name="保留家庭成員資料" localSheetId="46">#REF!</definedName>
    <definedName name="保留家庭成員資料" localSheetId="47">#REF!</definedName>
    <definedName name="保留家庭成員資料" localSheetId="48">#REF!</definedName>
    <definedName name="保留家庭成員資料" localSheetId="49">#REF!</definedName>
    <definedName name="保留家庭成員資料" localSheetId="14">#REF!</definedName>
    <definedName name="保留家庭成員資料" localSheetId="50">#REF!</definedName>
    <definedName name="保留家庭成員資料" localSheetId="51">#REF!</definedName>
    <definedName name="保留家庭成員資料" localSheetId="52">#REF!</definedName>
    <definedName name="保留家庭成員資料" localSheetId="53">#REF!</definedName>
    <definedName name="保留家庭成員資料" localSheetId="54">#REF!</definedName>
    <definedName name="保留家庭成員資料" localSheetId="55">#REF!</definedName>
    <definedName name="保留家庭成員資料" localSheetId="56">#REF!</definedName>
    <definedName name="保留家庭成員資料" localSheetId="57">#REF!</definedName>
    <definedName name="保留家庭成員資料" localSheetId="58">#REF!</definedName>
    <definedName name="保留家庭成員資料" localSheetId="59">#REF!</definedName>
    <definedName name="保留家庭成員資料" localSheetId="15">#REF!</definedName>
    <definedName name="保留家庭成員資料" localSheetId="60">#REF!</definedName>
    <definedName name="保留家庭成員資料" localSheetId="16">#REF!</definedName>
    <definedName name="保留家庭成員資料" localSheetId="17">#REF!</definedName>
    <definedName name="保留家庭成員資料" localSheetId="18">#REF!</definedName>
    <definedName name="保留家庭成員資料" localSheetId="19">#REF!</definedName>
    <definedName name="保留家庭成員資料" localSheetId="0">#REF!</definedName>
    <definedName name="保留家庭成員資料" localSheetId="1">#REF!</definedName>
    <definedName name="保留家庭成員資料">#REF!</definedName>
    <definedName name="特殊情形" localSheetId="8">#REF!</definedName>
    <definedName name="特殊情形" localSheetId="6">#REF!</definedName>
    <definedName name="特殊情形" localSheetId="2">#REF!</definedName>
    <definedName name="特殊情形" localSheetId="9">#REF!</definedName>
    <definedName name="特殊情形" localSheetId="11">#REF!</definedName>
    <definedName name="特殊情形" localSheetId="7">#REF!</definedName>
    <definedName name="特殊情形" localSheetId="20">#REF!</definedName>
    <definedName name="特殊情形" localSheetId="21">#REF!</definedName>
    <definedName name="特殊情形" localSheetId="22">#REF!</definedName>
    <definedName name="特殊情形" localSheetId="23">#REF!</definedName>
    <definedName name="特殊情形" localSheetId="24">#REF!</definedName>
    <definedName name="特殊情形" localSheetId="25">#REF!</definedName>
    <definedName name="特殊情形" localSheetId="26">#REF!</definedName>
    <definedName name="特殊情形" localSheetId="27">#REF!</definedName>
    <definedName name="特殊情形" localSheetId="28">#REF!</definedName>
    <definedName name="特殊情形" localSheetId="29">#REF!</definedName>
    <definedName name="特殊情形" localSheetId="12">#REF!</definedName>
    <definedName name="特殊情形" localSheetId="30">#REF!</definedName>
    <definedName name="特殊情形" localSheetId="31">#REF!</definedName>
    <definedName name="特殊情形" localSheetId="32">#REF!</definedName>
    <definedName name="特殊情形" localSheetId="33">#REF!</definedName>
    <definedName name="特殊情形" localSheetId="34">#REF!</definedName>
    <definedName name="特殊情形" localSheetId="35">#REF!</definedName>
    <definedName name="特殊情形" localSheetId="36">#REF!</definedName>
    <definedName name="特殊情形" localSheetId="37">#REF!</definedName>
    <definedName name="特殊情形" localSheetId="38">#REF!</definedName>
    <definedName name="特殊情形" localSheetId="39">#REF!</definedName>
    <definedName name="特殊情形" localSheetId="13">#REF!</definedName>
    <definedName name="特殊情形" localSheetId="40">#REF!</definedName>
    <definedName name="特殊情形" localSheetId="41">#REF!</definedName>
    <definedName name="特殊情形" localSheetId="42">#REF!</definedName>
    <definedName name="特殊情形" localSheetId="43">#REF!</definedName>
    <definedName name="特殊情形" localSheetId="44">#REF!</definedName>
    <definedName name="特殊情形" localSheetId="45">#REF!</definedName>
    <definedName name="特殊情形" localSheetId="46">#REF!</definedName>
    <definedName name="特殊情形" localSheetId="47">#REF!</definedName>
    <definedName name="特殊情形" localSheetId="48">#REF!</definedName>
    <definedName name="特殊情形" localSheetId="49">#REF!</definedName>
    <definedName name="特殊情形" localSheetId="14">#REF!</definedName>
    <definedName name="特殊情形" localSheetId="50">#REF!</definedName>
    <definedName name="特殊情形" localSheetId="51">#REF!</definedName>
    <definedName name="特殊情形" localSheetId="52">#REF!</definedName>
    <definedName name="特殊情形" localSheetId="53">#REF!</definedName>
    <definedName name="特殊情形" localSheetId="54">#REF!</definedName>
    <definedName name="特殊情形" localSheetId="55">#REF!</definedName>
    <definedName name="特殊情形" localSheetId="56">#REF!</definedName>
    <definedName name="特殊情形" localSheetId="57">#REF!</definedName>
    <definedName name="特殊情形" localSheetId="58">#REF!</definedName>
    <definedName name="特殊情形" localSheetId="59">#REF!</definedName>
    <definedName name="特殊情形" localSheetId="15">#REF!</definedName>
    <definedName name="特殊情形" localSheetId="60">#REF!</definedName>
    <definedName name="特殊情形" localSheetId="16">#REF!</definedName>
    <definedName name="特殊情形" localSheetId="17">#REF!</definedName>
    <definedName name="特殊情形" localSheetId="18">#REF!</definedName>
    <definedName name="特殊情形" localSheetId="19">#REF!</definedName>
    <definedName name="特殊情形" localSheetId="0">#REF!</definedName>
    <definedName name="特殊情形" localSheetId="1">#REF!</definedName>
    <definedName name="特殊情形">#REF!</definedName>
    <definedName name="特殊情況" localSheetId="8">#REF!</definedName>
    <definedName name="特殊情況" localSheetId="6">#REF!</definedName>
    <definedName name="特殊情況" localSheetId="2">#REF!</definedName>
    <definedName name="特殊情況" localSheetId="9">#REF!</definedName>
    <definedName name="特殊情況" localSheetId="11">#REF!</definedName>
    <definedName name="特殊情況" localSheetId="7">#REF!</definedName>
    <definedName name="特殊情況" localSheetId="20">#REF!</definedName>
    <definedName name="特殊情況" localSheetId="21">#REF!</definedName>
    <definedName name="特殊情況" localSheetId="22">#REF!</definedName>
    <definedName name="特殊情況" localSheetId="23">#REF!</definedName>
    <definedName name="特殊情況" localSheetId="24">#REF!</definedName>
    <definedName name="特殊情況" localSheetId="25">#REF!</definedName>
    <definedName name="特殊情況" localSheetId="26">#REF!</definedName>
    <definedName name="特殊情況" localSheetId="27">#REF!</definedName>
    <definedName name="特殊情況" localSheetId="28">#REF!</definedName>
    <definedName name="特殊情況" localSheetId="29">#REF!</definedName>
    <definedName name="特殊情況" localSheetId="12">#REF!</definedName>
    <definedName name="特殊情況" localSheetId="30">#REF!</definedName>
    <definedName name="特殊情況" localSheetId="31">#REF!</definedName>
    <definedName name="特殊情況" localSheetId="32">#REF!</definedName>
    <definedName name="特殊情況" localSheetId="33">#REF!</definedName>
    <definedName name="特殊情況" localSheetId="34">#REF!</definedName>
    <definedName name="特殊情況" localSheetId="35">#REF!</definedName>
    <definedName name="特殊情況" localSheetId="36">#REF!</definedName>
    <definedName name="特殊情況" localSheetId="37">#REF!</definedName>
    <definedName name="特殊情況" localSheetId="38">#REF!</definedName>
    <definedName name="特殊情況" localSheetId="39">#REF!</definedName>
    <definedName name="特殊情況" localSheetId="13">#REF!</definedName>
    <definedName name="特殊情況" localSheetId="40">#REF!</definedName>
    <definedName name="特殊情況" localSheetId="41">#REF!</definedName>
    <definedName name="特殊情況" localSheetId="42">#REF!</definedName>
    <definedName name="特殊情況" localSheetId="43">#REF!</definedName>
    <definedName name="特殊情況" localSheetId="44">#REF!</definedName>
    <definedName name="特殊情況" localSheetId="45">#REF!</definedName>
    <definedName name="特殊情況" localSheetId="46">#REF!</definedName>
    <definedName name="特殊情況" localSheetId="47">#REF!</definedName>
    <definedName name="特殊情況" localSheetId="48">#REF!</definedName>
    <definedName name="特殊情況" localSheetId="49">#REF!</definedName>
    <definedName name="特殊情況" localSheetId="14">#REF!</definedName>
    <definedName name="特殊情況" localSheetId="50">#REF!</definedName>
    <definedName name="特殊情況" localSheetId="51">#REF!</definedName>
    <definedName name="特殊情況" localSheetId="52">#REF!</definedName>
    <definedName name="特殊情況" localSheetId="53">#REF!</definedName>
    <definedName name="特殊情況" localSheetId="54">#REF!</definedName>
    <definedName name="特殊情況" localSheetId="55">#REF!</definedName>
    <definedName name="特殊情況" localSheetId="56">#REF!</definedName>
    <definedName name="特殊情況" localSheetId="57">#REF!</definedName>
    <definedName name="特殊情況" localSheetId="58">#REF!</definedName>
    <definedName name="特殊情況" localSheetId="59">#REF!</definedName>
    <definedName name="特殊情況" localSheetId="15">#REF!</definedName>
    <definedName name="特殊情況" localSheetId="60">#REF!</definedName>
    <definedName name="特殊情況" localSheetId="16">#REF!</definedName>
    <definedName name="特殊情況" localSheetId="17">#REF!</definedName>
    <definedName name="特殊情況" localSheetId="18">#REF!</definedName>
    <definedName name="特殊情況" localSheetId="19">#REF!</definedName>
    <definedName name="特殊情況" localSheetId="0">#REF!</definedName>
    <definedName name="特殊情況" localSheetId="1">#REF!</definedName>
    <definedName name="特殊情況">#REF!</definedName>
    <definedName name="符合全戶定義且提交所得稅清單與財產清單" localSheetId="8">#REF!</definedName>
    <definedName name="符合全戶定義且提交所得稅清單與財產清單" localSheetId="6">#REF!</definedName>
    <definedName name="符合全戶定義且提交所得稅清單與財產清單" localSheetId="2">#REF!</definedName>
    <definedName name="符合全戶定義且提交所得稅清單與財產清單" localSheetId="9">#REF!</definedName>
    <definedName name="符合全戶定義且提交所得稅清單與財產清單" localSheetId="11">#REF!</definedName>
    <definedName name="符合全戶定義且提交所得稅清單與財產清單" localSheetId="7">#REF!</definedName>
    <definedName name="符合全戶定義且提交所得稅清單與財產清單" localSheetId="20">#REF!</definedName>
    <definedName name="符合全戶定義且提交所得稅清單與財產清單" localSheetId="21">#REF!</definedName>
    <definedName name="符合全戶定義且提交所得稅清單與財產清單" localSheetId="22">#REF!</definedName>
    <definedName name="符合全戶定義且提交所得稅清單與財產清單" localSheetId="23">#REF!</definedName>
    <definedName name="符合全戶定義且提交所得稅清單與財產清單" localSheetId="24">#REF!</definedName>
    <definedName name="符合全戶定義且提交所得稅清單與財產清單" localSheetId="25">#REF!</definedName>
    <definedName name="符合全戶定義且提交所得稅清單與財產清單" localSheetId="26">#REF!</definedName>
    <definedName name="符合全戶定義且提交所得稅清單與財產清單" localSheetId="27">#REF!</definedName>
    <definedName name="符合全戶定義且提交所得稅清單與財產清單" localSheetId="28">#REF!</definedName>
    <definedName name="符合全戶定義且提交所得稅清單與財產清單" localSheetId="29">#REF!</definedName>
    <definedName name="符合全戶定義且提交所得稅清單與財產清單" localSheetId="12">#REF!</definedName>
    <definedName name="符合全戶定義且提交所得稅清單與財產清單" localSheetId="30">#REF!</definedName>
    <definedName name="符合全戶定義且提交所得稅清單與財產清單" localSheetId="31">#REF!</definedName>
    <definedName name="符合全戶定義且提交所得稅清單與財產清單" localSheetId="32">#REF!</definedName>
    <definedName name="符合全戶定義且提交所得稅清單與財產清單" localSheetId="33">#REF!</definedName>
    <definedName name="符合全戶定義且提交所得稅清單與財產清單" localSheetId="34">#REF!</definedName>
    <definedName name="符合全戶定義且提交所得稅清單與財產清單" localSheetId="35">#REF!</definedName>
    <definedName name="符合全戶定義且提交所得稅清單與財產清單" localSheetId="36">#REF!</definedName>
    <definedName name="符合全戶定義且提交所得稅清單與財產清單" localSheetId="37">#REF!</definedName>
    <definedName name="符合全戶定義且提交所得稅清單與財產清單" localSheetId="38">#REF!</definedName>
    <definedName name="符合全戶定義且提交所得稅清單與財產清單" localSheetId="39">#REF!</definedName>
    <definedName name="符合全戶定義且提交所得稅清單與財產清單" localSheetId="13">#REF!</definedName>
    <definedName name="符合全戶定義且提交所得稅清單與財產清單" localSheetId="40">#REF!</definedName>
    <definedName name="符合全戶定義且提交所得稅清單與財產清單" localSheetId="41">#REF!</definedName>
    <definedName name="符合全戶定義且提交所得稅清單與財產清單" localSheetId="42">#REF!</definedName>
    <definedName name="符合全戶定義且提交所得稅清單與財產清單" localSheetId="43">#REF!</definedName>
    <definedName name="符合全戶定義且提交所得稅清單與財產清單" localSheetId="44">#REF!</definedName>
    <definedName name="符合全戶定義且提交所得稅清單與財產清單" localSheetId="45">#REF!</definedName>
    <definedName name="符合全戶定義且提交所得稅清單與財產清單" localSheetId="46">#REF!</definedName>
    <definedName name="符合全戶定義且提交所得稅清單與財產清單" localSheetId="47">#REF!</definedName>
    <definedName name="符合全戶定義且提交所得稅清單與財產清單" localSheetId="48">#REF!</definedName>
    <definedName name="符合全戶定義且提交所得稅清單與財產清單" localSheetId="49">#REF!</definedName>
    <definedName name="符合全戶定義且提交所得稅清單與財產清單" localSheetId="14">#REF!</definedName>
    <definedName name="符合全戶定義且提交所得稅清單與財產清單" localSheetId="50">#REF!</definedName>
    <definedName name="符合全戶定義且提交所得稅清單與財產清單" localSheetId="51">#REF!</definedName>
    <definedName name="符合全戶定義且提交所得稅清單與財產清單" localSheetId="52">#REF!</definedName>
    <definedName name="符合全戶定義且提交所得稅清單與財產清單" localSheetId="53">#REF!</definedName>
    <definedName name="符合全戶定義且提交所得稅清單與財產清單" localSheetId="54">#REF!</definedName>
    <definedName name="符合全戶定義且提交所得稅清單與財產清單" localSheetId="55">#REF!</definedName>
    <definedName name="符合全戶定義且提交所得稅清單與財產清單" localSheetId="56">#REF!</definedName>
    <definedName name="符合全戶定義且提交所得稅清單與財產清單" localSheetId="57">#REF!</definedName>
    <definedName name="符合全戶定義且提交所得稅清單與財產清單" localSheetId="58">#REF!</definedName>
    <definedName name="符合全戶定義且提交所得稅清單與財產清單" localSheetId="59">#REF!</definedName>
    <definedName name="符合全戶定義且提交所得稅清單與財產清單" localSheetId="15">#REF!</definedName>
    <definedName name="符合全戶定義且提交所得稅清單與財產清單" localSheetId="60">#REF!</definedName>
    <definedName name="符合全戶定義且提交所得稅清單與財產清單" localSheetId="16">#REF!</definedName>
    <definedName name="符合全戶定義且提交所得稅清單與財產清單" localSheetId="17">#REF!</definedName>
    <definedName name="符合全戶定義且提交所得稅清單與財產清單" localSheetId="18">#REF!</definedName>
    <definedName name="符合全戶定義且提交所得稅清單與財產清單" localSheetId="19">#REF!</definedName>
    <definedName name="符合全戶定義且提交所得稅清單與財產清單" localSheetId="0">#REF!</definedName>
    <definedName name="符合全戶定義且提交所得稅清單與財產清單" localSheetId="1">#REF!</definedName>
    <definedName name="符合全戶定義且提交所得稅清單與財產清單">#REF!</definedName>
    <definedName name="無須填寫" localSheetId="8">#REF!</definedName>
    <definedName name="無須填寫" localSheetId="6">#REF!</definedName>
    <definedName name="無須填寫" localSheetId="2">#REF!</definedName>
    <definedName name="無須填寫" localSheetId="9">#REF!</definedName>
    <definedName name="無須填寫" localSheetId="11">#REF!</definedName>
    <definedName name="無須填寫" localSheetId="7">#REF!</definedName>
    <definedName name="無須填寫" localSheetId="20">#REF!</definedName>
    <definedName name="無須填寫" localSheetId="21">#REF!</definedName>
    <definedName name="無須填寫" localSheetId="22">#REF!</definedName>
    <definedName name="無須填寫" localSheetId="23">#REF!</definedName>
    <definedName name="無須填寫" localSheetId="24">#REF!</definedName>
    <definedName name="無須填寫" localSheetId="25">#REF!</definedName>
    <definedName name="無須填寫" localSheetId="26">#REF!</definedName>
    <definedName name="無須填寫" localSheetId="27">#REF!</definedName>
    <definedName name="無須填寫" localSheetId="28">#REF!</definedName>
    <definedName name="無須填寫" localSheetId="29">#REF!</definedName>
    <definedName name="無須填寫" localSheetId="12">#REF!</definedName>
    <definedName name="無須填寫" localSheetId="30">#REF!</definedName>
    <definedName name="無須填寫" localSheetId="31">#REF!</definedName>
    <definedName name="無須填寫" localSheetId="32">#REF!</definedName>
    <definedName name="無須填寫" localSheetId="33">#REF!</definedName>
    <definedName name="無須填寫" localSheetId="34">#REF!</definedName>
    <definedName name="無須填寫" localSheetId="35">#REF!</definedName>
    <definedName name="無須填寫" localSheetId="36">#REF!</definedName>
    <definedName name="無須填寫" localSheetId="37">#REF!</definedName>
    <definedName name="無須填寫" localSheetId="38">#REF!</definedName>
    <definedName name="無須填寫" localSheetId="39">#REF!</definedName>
    <definedName name="無須填寫" localSheetId="13">#REF!</definedName>
    <definedName name="無須填寫" localSheetId="40">#REF!</definedName>
    <definedName name="無須填寫" localSheetId="41">#REF!</definedName>
    <definedName name="無須填寫" localSheetId="42">#REF!</definedName>
    <definedName name="無須填寫" localSheetId="43">#REF!</definedName>
    <definedName name="無須填寫" localSheetId="44">#REF!</definedName>
    <definedName name="無須填寫" localSheetId="45">#REF!</definedName>
    <definedName name="無須填寫" localSheetId="46">#REF!</definedName>
    <definedName name="無須填寫" localSheetId="47">#REF!</definedName>
    <definedName name="無須填寫" localSheetId="48">#REF!</definedName>
    <definedName name="無須填寫" localSheetId="49">#REF!</definedName>
    <definedName name="無須填寫" localSheetId="14">#REF!</definedName>
    <definedName name="無須填寫" localSheetId="50">#REF!</definedName>
    <definedName name="無須填寫" localSheetId="51">#REF!</definedName>
    <definedName name="無須填寫" localSheetId="52">#REF!</definedName>
    <definedName name="無須填寫" localSheetId="53">#REF!</definedName>
    <definedName name="無須填寫" localSheetId="54">#REF!</definedName>
    <definedName name="無須填寫" localSheetId="55">#REF!</definedName>
    <definedName name="無須填寫" localSheetId="56">#REF!</definedName>
    <definedName name="無須填寫" localSheetId="57">#REF!</definedName>
    <definedName name="無須填寫" localSheetId="58">#REF!</definedName>
    <definedName name="無須填寫" localSheetId="59">#REF!</definedName>
    <definedName name="無須填寫" localSheetId="15">#REF!</definedName>
    <definedName name="無須填寫" localSheetId="60">#REF!</definedName>
    <definedName name="無須填寫" localSheetId="16">#REF!</definedName>
    <definedName name="無須填寫" localSheetId="17">#REF!</definedName>
    <definedName name="無須填寫" localSheetId="18">#REF!</definedName>
    <definedName name="無須填寫" localSheetId="19">#REF!</definedName>
    <definedName name="無須填寫" localSheetId="0">#REF!</definedName>
    <definedName name="無須填寫" localSheetId="1">#REF!</definedName>
    <definedName name="無須填寫">#REF!</definedName>
    <definedName name="資料">"{=IFERROR(INDEX(資料,SMALL(IF((全戶基本定義=$J$2)*(符合全戶定義且提交所得稅清單與財產清單=$J$4),編號,FALSE),ROW(1:1)),3),"""")}"</definedName>
    <definedName name="監護人" localSheetId="8">#REF!</definedName>
    <definedName name="監護人" localSheetId="6">#REF!</definedName>
    <definedName name="監護人" localSheetId="2">#REF!</definedName>
    <definedName name="監護人" localSheetId="9">#REF!</definedName>
    <definedName name="監護人" localSheetId="11">#REF!</definedName>
    <definedName name="監護人" localSheetId="7">#REF!</definedName>
    <definedName name="監護人" localSheetId="20">#REF!</definedName>
    <definedName name="監護人" localSheetId="21">#REF!</definedName>
    <definedName name="監護人" localSheetId="22">#REF!</definedName>
    <definedName name="監護人" localSheetId="23">#REF!</definedName>
    <definedName name="監護人" localSheetId="24">#REF!</definedName>
    <definedName name="監護人" localSheetId="25">#REF!</definedName>
    <definedName name="監護人" localSheetId="26">#REF!</definedName>
    <definedName name="監護人" localSheetId="27">#REF!</definedName>
    <definedName name="監護人" localSheetId="28">#REF!</definedName>
    <definedName name="監護人" localSheetId="29">#REF!</definedName>
    <definedName name="監護人" localSheetId="12">#REF!</definedName>
    <definedName name="監護人" localSheetId="30">#REF!</definedName>
    <definedName name="監護人" localSheetId="31">#REF!</definedName>
    <definedName name="監護人" localSheetId="32">#REF!</definedName>
    <definedName name="監護人" localSheetId="33">#REF!</definedName>
    <definedName name="監護人" localSheetId="34">#REF!</definedName>
    <definedName name="監護人" localSheetId="35">#REF!</definedName>
    <definedName name="監護人" localSheetId="36">#REF!</definedName>
    <definedName name="監護人" localSheetId="37">#REF!</definedName>
    <definedName name="監護人" localSheetId="38">#REF!</definedName>
    <definedName name="監護人" localSheetId="39">#REF!</definedName>
    <definedName name="監護人" localSheetId="13">#REF!</definedName>
    <definedName name="監護人" localSheetId="40">#REF!</definedName>
    <definedName name="監護人" localSheetId="41">#REF!</definedName>
    <definedName name="監護人" localSheetId="42">#REF!</definedName>
    <definedName name="監護人" localSheetId="43">#REF!</definedName>
    <definedName name="監護人" localSheetId="44">#REF!</definedName>
    <definedName name="監護人" localSheetId="45">#REF!</definedName>
    <definedName name="監護人" localSheetId="46">#REF!</definedName>
    <definedName name="監護人" localSheetId="47">#REF!</definedName>
    <definedName name="監護人" localSheetId="48">#REF!</definedName>
    <definedName name="監護人" localSheetId="49">#REF!</definedName>
    <definedName name="監護人" localSheetId="14">#REF!</definedName>
    <definedName name="監護人" localSheetId="50">#REF!</definedName>
    <definedName name="監護人" localSheetId="51">#REF!</definedName>
    <definedName name="監護人" localSheetId="52">#REF!</definedName>
    <definedName name="監護人" localSheetId="53">#REF!</definedName>
    <definedName name="監護人" localSheetId="54">#REF!</definedName>
    <definedName name="監護人" localSheetId="55">#REF!</definedName>
    <definedName name="監護人" localSheetId="56">#REF!</definedName>
    <definedName name="監護人" localSheetId="57">#REF!</definedName>
    <definedName name="監護人" localSheetId="58">#REF!</definedName>
    <definedName name="監護人" localSheetId="59">#REF!</definedName>
    <definedName name="監護人" localSheetId="15">#REF!</definedName>
    <definedName name="監護人" localSheetId="60">#REF!</definedName>
    <definedName name="監護人" localSheetId="16">#REF!</definedName>
    <definedName name="監護人" localSheetId="17">#REF!</definedName>
    <definedName name="監護人" localSheetId="18">#REF!</definedName>
    <definedName name="監護人" localSheetId="19">#REF!</definedName>
    <definedName name="監護人" localSheetId="0">#REF!</definedName>
    <definedName name="監護人" localSheetId="1">#REF!</definedName>
    <definedName name="監護人">#REF!</definedName>
    <definedName name="編號" localSheetId="8">#REF!</definedName>
    <definedName name="編號" localSheetId="6">#REF!</definedName>
    <definedName name="編號" localSheetId="2">#REF!</definedName>
    <definedName name="編號" localSheetId="9">#REF!</definedName>
    <definedName name="編號" localSheetId="11">#REF!</definedName>
    <definedName name="編號" localSheetId="7">#REF!</definedName>
    <definedName name="編號" localSheetId="20">#REF!</definedName>
    <definedName name="編號" localSheetId="21">#REF!</definedName>
    <definedName name="編號" localSheetId="22">#REF!</definedName>
    <definedName name="編號" localSheetId="23">#REF!</definedName>
    <definedName name="編號" localSheetId="24">#REF!</definedName>
    <definedName name="編號" localSheetId="25">#REF!</definedName>
    <definedName name="編號" localSheetId="26">#REF!</definedName>
    <definedName name="編號" localSheetId="27">#REF!</definedName>
    <definedName name="編號" localSheetId="28">#REF!</definedName>
    <definedName name="編號" localSheetId="29">#REF!</definedName>
    <definedName name="編號" localSheetId="12">#REF!</definedName>
    <definedName name="編號" localSheetId="30">#REF!</definedName>
    <definedName name="編號" localSheetId="31">#REF!</definedName>
    <definedName name="編號" localSheetId="32">#REF!</definedName>
    <definedName name="編號" localSheetId="33">#REF!</definedName>
    <definedName name="編號" localSheetId="34">#REF!</definedName>
    <definedName name="編號" localSheetId="35">#REF!</definedName>
    <definedName name="編號" localSheetId="36">#REF!</definedName>
    <definedName name="編號" localSheetId="37">#REF!</definedName>
    <definedName name="編號" localSheetId="38">#REF!</definedName>
    <definedName name="編號" localSheetId="39">#REF!</definedName>
    <definedName name="編號" localSheetId="13">#REF!</definedName>
    <definedName name="編號" localSheetId="40">#REF!</definedName>
    <definedName name="編號" localSheetId="41">#REF!</definedName>
    <definedName name="編號" localSheetId="42">#REF!</definedName>
    <definedName name="編號" localSheetId="43">#REF!</definedName>
    <definedName name="編號" localSheetId="44">#REF!</definedName>
    <definedName name="編號" localSheetId="45">#REF!</definedName>
    <definedName name="編號" localSheetId="46">#REF!</definedName>
    <definedName name="編號" localSheetId="47">#REF!</definedName>
    <definedName name="編號" localSheetId="48">#REF!</definedName>
    <definedName name="編號" localSheetId="49">#REF!</definedName>
    <definedName name="編號" localSheetId="14">#REF!</definedName>
    <definedName name="編號" localSheetId="50">#REF!</definedName>
    <definedName name="編號" localSheetId="51">#REF!</definedName>
    <definedName name="編號" localSheetId="52">#REF!</definedName>
    <definedName name="編號" localSheetId="53">#REF!</definedName>
    <definedName name="編號" localSheetId="54">#REF!</definedName>
    <definedName name="編號" localSheetId="55">#REF!</definedName>
    <definedName name="編號" localSheetId="56">#REF!</definedName>
    <definedName name="編號" localSheetId="57">#REF!</definedName>
    <definedName name="編號" localSheetId="58">#REF!</definedName>
    <definedName name="編號" localSheetId="59">#REF!</definedName>
    <definedName name="編號" localSheetId="15">#REF!</definedName>
    <definedName name="編號" localSheetId="60">#REF!</definedName>
    <definedName name="編號" localSheetId="16">#REF!</definedName>
    <definedName name="編號" localSheetId="17">#REF!</definedName>
    <definedName name="編號" localSheetId="18">#REF!</definedName>
    <definedName name="編號" localSheetId="19">#REF!</definedName>
    <definedName name="編號" localSheetId="0">#REF!</definedName>
    <definedName name="編號" localSheetId="1">#REF!</definedName>
    <definedName name="編號">#REF!</definedName>
    <definedName name="請" localSheetId="8">#REF!</definedName>
    <definedName name="請" localSheetId="6">#REF!</definedName>
    <definedName name="請" localSheetId="2">#REF!</definedName>
    <definedName name="請" localSheetId="9">#REF!</definedName>
    <definedName name="請" localSheetId="11">#REF!</definedName>
    <definedName name="請" localSheetId="7">#REF!</definedName>
    <definedName name="請" localSheetId="20">#REF!</definedName>
    <definedName name="請" localSheetId="21">#REF!</definedName>
    <definedName name="請" localSheetId="22">#REF!</definedName>
    <definedName name="請" localSheetId="23">#REF!</definedName>
    <definedName name="請" localSheetId="24">#REF!</definedName>
    <definedName name="請" localSheetId="25">#REF!</definedName>
    <definedName name="請" localSheetId="26">#REF!</definedName>
    <definedName name="請" localSheetId="27">#REF!</definedName>
    <definedName name="請" localSheetId="28">#REF!</definedName>
    <definedName name="請" localSheetId="29">#REF!</definedName>
    <definedName name="請" localSheetId="12">#REF!</definedName>
    <definedName name="請" localSheetId="30">#REF!</definedName>
    <definedName name="請" localSheetId="31">#REF!</definedName>
    <definedName name="請" localSheetId="32">#REF!</definedName>
    <definedName name="請" localSheetId="33">#REF!</definedName>
    <definedName name="請" localSheetId="34">#REF!</definedName>
    <definedName name="請" localSheetId="35">#REF!</definedName>
    <definedName name="請" localSheetId="36">#REF!</definedName>
    <definedName name="請" localSheetId="37">#REF!</definedName>
    <definedName name="請" localSheetId="38">#REF!</definedName>
    <definedName name="請" localSheetId="39">#REF!</definedName>
    <definedName name="請" localSheetId="13">#REF!</definedName>
    <definedName name="請" localSheetId="40">#REF!</definedName>
    <definedName name="請" localSheetId="41">#REF!</definedName>
    <definedName name="請" localSheetId="42">#REF!</definedName>
    <definedName name="請" localSheetId="43">#REF!</definedName>
    <definedName name="請" localSheetId="44">#REF!</definedName>
    <definedName name="請" localSheetId="45">#REF!</definedName>
    <definedName name="請" localSheetId="46">#REF!</definedName>
    <definedName name="請" localSheetId="47">#REF!</definedName>
    <definedName name="請" localSheetId="48">#REF!</definedName>
    <definedName name="請" localSheetId="49">#REF!</definedName>
    <definedName name="請" localSheetId="14">#REF!</definedName>
    <definedName name="請" localSheetId="50">#REF!</definedName>
    <definedName name="請" localSheetId="51">#REF!</definedName>
    <definedName name="請" localSheetId="52">#REF!</definedName>
    <definedName name="請" localSheetId="53">#REF!</definedName>
    <definedName name="請" localSheetId="54">#REF!</definedName>
    <definedName name="請" localSheetId="55">#REF!</definedName>
    <definedName name="請" localSheetId="56">#REF!</definedName>
    <definedName name="請" localSheetId="57">#REF!</definedName>
    <definedName name="請" localSheetId="58">#REF!</definedName>
    <definedName name="請" localSheetId="59">#REF!</definedName>
    <definedName name="請" localSheetId="15">#REF!</definedName>
    <definedName name="請" localSheetId="60">#REF!</definedName>
    <definedName name="請" localSheetId="16">#REF!</definedName>
    <definedName name="請" localSheetId="17">#REF!</definedName>
    <definedName name="請" localSheetId="18">#REF!</definedName>
    <definedName name="請" localSheetId="19">#REF!</definedName>
    <definedName name="請" localSheetId="0">#REF!</definedName>
    <definedName name="請" localSheetId="1">#REF!</definedName>
    <definedName name="請">#REF!</definedName>
    <definedName name="請11" localSheetId="8">#REF!</definedName>
    <definedName name="請11" localSheetId="6">#REF!</definedName>
    <definedName name="請11" localSheetId="2">#REF!</definedName>
    <definedName name="請11" localSheetId="9">#REF!</definedName>
    <definedName name="請11" localSheetId="11">#REF!</definedName>
    <definedName name="請11" localSheetId="7">#REF!</definedName>
    <definedName name="請11" localSheetId="20">#REF!</definedName>
    <definedName name="請11" localSheetId="21">#REF!</definedName>
    <definedName name="請11" localSheetId="22">#REF!</definedName>
    <definedName name="請11" localSheetId="23">#REF!</definedName>
    <definedName name="請11" localSheetId="24">#REF!</definedName>
    <definedName name="請11" localSheetId="25">#REF!</definedName>
    <definedName name="請11" localSheetId="26">#REF!</definedName>
    <definedName name="請11" localSheetId="27">#REF!</definedName>
    <definedName name="請11" localSheetId="28">#REF!</definedName>
    <definedName name="請11" localSheetId="29">#REF!</definedName>
    <definedName name="請11" localSheetId="12">#REF!</definedName>
    <definedName name="請11" localSheetId="30">#REF!</definedName>
    <definedName name="請11" localSheetId="31">#REF!</definedName>
    <definedName name="請11" localSheetId="32">#REF!</definedName>
    <definedName name="請11" localSheetId="33">#REF!</definedName>
    <definedName name="請11" localSheetId="34">#REF!</definedName>
    <definedName name="請11" localSheetId="35">#REF!</definedName>
    <definedName name="請11" localSheetId="36">#REF!</definedName>
    <definedName name="請11" localSheetId="37">#REF!</definedName>
    <definedName name="請11" localSheetId="38">#REF!</definedName>
    <definedName name="請11" localSheetId="39">#REF!</definedName>
    <definedName name="請11" localSheetId="13">#REF!</definedName>
    <definedName name="請11" localSheetId="40">#REF!</definedName>
    <definedName name="請11" localSheetId="41">#REF!</definedName>
    <definedName name="請11" localSheetId="42">#REF!</definedName>
    <definedName name="請11" localSheetId="43">#REF!</definedName>
    <definedName name="請11" localSheetId="44">#REF!</definedName>
    <definedName name="請11" localSheetId="45">#REF!</definedName>
    <definedName name="請11" localSheetId="46">#REF!</definedName>
    <definedName name="請11" localSheetId="47">#REF!</definedName>
    <definedName name="請11" localSheetId="48">#REF!</definedName>
    <definedName name="請11" localSheetId="49">#REF!</definedName>
    <definedName name="請11" localSheetId="14">#REF!</definedName>
    <definedName name="請11" localSheetId="50">#REF!</definedName>
    <definedName name="請11" localSheetId="51">#REF!</definedName>
    <definedName name="請11" localSheetId="52">#REF!</definedName>
    <definedName name="請11" localSheetId="53">#REF!</definedName>
    <definedName name="請11" localSheetId="54">#REF!</definedName>
    <definedName name="請11" localSheetId="55">#REF!</definedName>
    <definedName name="請11" localSheetId="56">#REF!</definedName>
    <definedName name="請11" localSheetId="57">#REF!</definedName>
    <definedName name="請11" localSheetId="58">#REF!</definedName>
    <definedName name="請11" localSheetId="59">#REF!</definedName>
    <definedName name="請11" localSheetId="15">#REF!</definedName>
    <definedName name="請11" localSheetId="60">#REF!</definedName>
    <definedName name="請11" localSheetId="16">#REF!</definedName>
    <definedName name="請11" localSheetId="17">#REF!</definedName>
    <definedName name="請11" localSheetId="18">#REF!</definedName>
    <definedName name="請11" localSheetId="19">#REF!</definedName>
    <definedName name="請11" localSheetId="0">#REF!</definedName>
    <definedName name="請11" localSheetId="1">#REF!</definedName>
    <definedName name="請11">#REF!</definedName>
    <definedName name="學業成績優秀獎學金">[1]身分別金額!$G$2:$H$7</definedName>
  </definedNames>
  <calcPr calcId="145621"/>
  <customWorkbookViews>
    <customWorkbookView name="GuangYuanUser - 個人檢視畫面" guid="{2E803300-2E27-461A-90ED-497A1CF7E874}" mergeInterval="0" personalView="1" maximized="1" windowWidth="1276" windowHeight="606" tabRatio="666" activeSheetId="5"/>
  </customWorkbookViews>
</workbook>
</file>

<file path=xl/calcChain.xml><?xml version="1.0" encoding="utf-8"?>
<calcChain xmlns="http://schemas.openxmlformats.org/spreadsheetml/2006/main">
  <c r="U8" i="5" l="1"/>
  <c r="R8" i="5"/>
  <c r="O23" i="43" l="1"/>
  <c r="P23" i="43"/>
  <c r="Q23" i="43"/>
  <c r="R23" i="43"/>
  <c r="O23" i="38"/>
  <c r="P23" i="38"/>
  <c r="Q23" i="38"/>
  <c r="R23" i="38"/>
  <c r="O23" i="33"/>
  <c r="P23" i="33"/>
  <c r="Q23" i="33"/>
  <c r="R23" i="33"/>
  <c r="O23" i="32"/>
  <c r="P23" i="32"/>
  <c r="Q23" i="32"/>
  <c r="R23" i="32"/>
  <c r="O23" i="31"/>
  <c r="P23" i="31"/>
  <c r="Q23" i="31"/>
  <c r="R23" i="31"/>
  <c r="O23" i="30"/>
  <c r="P23" i="30"/>
  <c r="Q23" i="30"/>
  <c r="R23" i="30"/>
  <c r="O23" i="29"/>
  <c r="P23" i="29"/>
  <c r="Q23" i="29"/>
  <c r="R23" i="29"/>
  <c r="O23" i="28"/>
  <c r="P23" i="28"/>
  <c r="Q23" i="28"/>
  <c r="R23" i="28"/>
  <c r="O23" i="26"/>
  <c r="P23" i="26"/>
  <c r="Q23" i="26"/>
  <c r="R23" i="26"/>
  <c r="O23" i="24"/>
  <c r="P23" i="24"/>
  <c r="Q23" i="24"/>
  <c r="R23" i="24"/>
  <c r="O23" i="23"/>
  <c r="P23" i="23"/>
  <c r="Q23" i="23"/>
  <c r="R23" i="23"/>
  <c r="O23" i="22"/>
  <c r="P23" i="22"/>
  <c r="Q23" i="22"/>
  <c r="R23" i="22"/>
  <c r="O23" i="21"/>
  <c r="P23" i="21"/>
  <c r="Q23" i="21"/>
  <c r="R23" i="21"/>
  <c r="O23" i="20" l="1"/>
  <c r="P23" i="20"/>
  <c r="Q23" i="20"/>
  <c r="R23" i="20"/>
  <c r="O23" i="14"/>
  <c r="P23" i="14"/>
  <c r="Q23" i="14"/>
  <c r="R23" i="14"/>
  <c r="O23" i="13"/>
  <c r="P23" i="13"/>
  <c r="Q23" i="13"/>
  <c r="R23" i="13"/>
  <c r="O23" i="12"/>
  <c r="P23" i="12"/>
  <c r="Q23" i="12"/>
  <c r="R23" i="12"/>
  <c r="O23" i="11"/>
  <c r="P23" i="11"/>
  <c r="Q23" i="11"/>
  <c r="R23" i="11"/>
  <c r="O23" i="10"/>
  <c r="P23" i="10"/>
  <c r="Q23" i="10"/>
  <c r="R23" i="10"/>
  <c r="O23" i="9"/>
  <c r="P23" i="9"/>
  <c r="Q23" i="9"/>
  <c r="R23" i="9"/>
  <c r="O23" i="8"/>
  <c r="P23" i="8"/>
  <c r="Q23" i="8"/>
  <c r="R23" i="8"/>
  <c r="O23" i="7"/>
  <c r="P23" i="7"/>
  <c r="Q23" i="7"/>
  <c r="R23" i="7"/>
  <c r="O23" i="6" l="1"/>
  <c r="P23" i="6"/>
  <c r="Q23" i="6"/>
  <c r="R23" i="6"/>
  <c r="O23" i="16"/>
  <c r="P23" i="16"/>
  <c r="Q23" i="16"/>
  <c r="R23" i="16"/>
  <c r="O23" i="17"/>
  <c r="P23" i="17"/>
  <c r="Q23" i="17"/>
  <c r="R23" i="17"/>
  <c r="O23" i="18"/>
  <c r="P23" i="18"/>
  <c r="Q23" i="18"/>
  <c r="R23" i="18"/>
  <c r="O23" i="19"/>
  <c r="P23" i="19"/>
  <c r="Q23" i="19"/>
  <c r="R23" i="19"/>
  <c r="C9" i="65" l="1"/>
  <c r="A13" i="65"/>
  <c r="D52" i="65"/>
  <c r="B36" i="65"/>
  <c r="B35" i="65"/>
  <c r="B34" i="65"/>
  <c r="B33" i="65"/>
  <c r="C31" i="65"/>
  <c r="B31" i="65"/>
  <c r="A31" i="65"/>
  <c r="D29" i="65"/>
  <c r="C29" i="65"/>
  <c r="B29" i="65"/>
  <c r="A29" i="65"/>
  <c r="D19" i="65"/>
  <c r="C19" i="65"/>
  <c r="B19" i="65"/>
  <c r="A19" i="65"/>
  <c r="D17" i="65"/>
  <c r="C17" i="65"/>
  <c r="B17" i="65"/>
  <c r="A17" i="65"/>
  <c r="D15" i="65"/>
  <c r="C15" i="65"/>
  <c r="B15" i="65"/>
  <c r="A15" i="65"/>
  <c r="BW8" i="5" l="1"/>
  <c r="BX8" i="5"/>
  <c r="BY8" i="5"/>
  <c r="BZ8" i="5"/>
  <c r="CA8" i="5"/>
  <c r="CB8" i="5"/>
  <c r="CC8" i="5"/>
  <c r="CD8" i="5"/>
  <c r="CE8" i="5"/>
  <c r="CF8" i="5"/>
  <c r="CG8" i="5"/>
  <c r="CH8" i="5"/>
  <c r="CI8" i="5"/>
  <c r="CJ8" i="5"/>
  <c r="CK8" i="5"/>
  <c r="CL8" i="5"/>
  <c r="CU8" i="5"/>
  <c r="CV8" i="5"/>
  <c r="CW8" i="5"/>
  <c r="U9" i="5"/>
  <c r="V9" i="5"/>
  <c r="W9" i="5"/>
  <c r="AD9" i="5" s="1"/>
  <c r="X9" i="5"/>
  <c r="Y9" i="5"/>
  <c r="Z9" i="5"/>
  <c r="AA9" i="5"/>
  <c r="AB9" i="5"/>
  <c r="AC9" i="5"/>
  <c r="U10" i="5"/>
  <c r="V10" i="5"/>
  <c r="W10" i="5"/>
  <c r="X10" i="5"/>
  <c r="Y10" i="5"/>
  <c r="Z10" i="5"/>
  <c r="AA10" i="5"/>
  <c r="AB10" i="5"/>
  <c r="AC10" i="5"/>
  <c r="AD10" i="5"/>
  <c r="U11" i="5"/>
  <c r="V11" i="5"/>
  <c r="W11" i="5"/>
  <c r="X11" i="5"/>
  <c r="Y11" i="5"/>
  <c r="Z11" i="5"/>
  <c r="AA11" i="5"/>
  <c r="AB11" i="5"/>
  <c r="AC11" i="5"/>
  <c r="AD11" i="5"/>
  <c r="U12" i="5"/>
  <c r="V12" i="5"/>
  <c r="W12" i="5"/>
  <c r="X12" i="5"/>
  <c r="Y12" i="5"/>
  <c r="Z12" i="5"/>
  <c r="AA12" i="5"/>
  <c r="AB12" i="5"/>
  <c r="AC12" i="5"/>
  <c r="AD12" i="5"/>
  <c r="U13" i="5"/>
  <c r="AD13" i="5" s="1"/>
  <c r="V13" i="5"/>
  <c r="W13" i="5"/>
  <c r="X13" i="5"/>
  <c r="Y13" i="5"/>
  <c r="Z13" i="5"/>
  <c r="AA13" i="5"/>
  <c r="AB13" i="5"/>
  <c r="AC13" i="5"/>
  <c r="U14" i="5"/>
  <c r="V14" i="5"/>
  <c r="W14" i="5"/>
  <c r="X14" i="5"/>
  <c r="Y14" i="5"/>
  <c r="Z14" i="5"/>
  <c r="AA14" i="5"/>
  <c r="AB14" i="5"/>
  <c r="AC14" i="5"/>
  <c r="AD14" i="5"/>
  <c r="U15" i="5"/>
  <c r="V15" i="5"/>
  <c r="W15" i="5"/>
  <c r="X15" i="5"/>
  <c r="Y15" i="5"/>
  <c r="Z15" i="5"/>
  <c r="AA15" i="5"/>
  <c r="AB15" i="5"/>
  <c r="AC15" i="5"/>
  <c r="AD15" i="5"/>
  <c r="U16" i="5"/>
  <c r="V16" i="5"/>
  <c r="W16" i="5"/>
  <c r="X16" i="5"/>
  <c r="Y16" i="5"/>
  <c r="Z16" i="5"/>
  <c r="AA16" i="5"/>
  <c r="AB16" i="5"/>
  <c r="AC16" i="5"/>
  <c r="AD16" i="5"/>
  <c r="U17" i="5"/>
  <c r="V17" i="5"/>
  <c r="W17" i="5"/>
  <c r="X17" i="5"/>
  <c r="Y17" i="5"/>
  <c r="Z17" i="5"/>
  <c r="AA17" i="5"/>
  <c r="AB17" i="5"/>
  <c r="AC17" i="5"/>
  <c r="AD17" i="5"/>
  <c r="U18" i="5"/>
  <c r="V18" i="5"/>
  <c r="W18" i="5"/>
  <c r="X18" i="5"/>
  <c r="Y18" i="5"/>
  <c r="Z18" i="5"/>
  <c r="AA18" i="5"/>
  <c r="AB18" i="5"/>
  <c r="AC18" i="5"/>
  <c r="AD18" i="5"/>
  <c r="U19" i="5"/>
  <c r="V19" i="5"/>
  <c r="W19" i="5"/>
  <c r="X19" i="5"/>
  <c r="Y19" i="5"/>
  <c r="Z19" i="5"/>
  <c r="AA19" i="5"/>
  <c r="AB19" i="5"/>
  <c r="AC19" i="5"/>
  <c r="AD19" i="5"/>
  <c r="U20" i="5"/>
  <c r="V20" i="5"/>
  <c r="W20" i="5"/>
  <c r="X20" i="5"/>
  <c r="Y20" i="5"/>
  <c r="Z20" i="5"/>
  <c r="AA20" i="5"/>
  <c r="AB20" i="5"/>
  <c r="AC20" i="5"/>
  <c r="U21" i="5"/>
  <c r="V21" i="5"/>
  <c r="W21" i="5"/>
  <c r="X21" i="5"/>
  <c r="Y21" i="5"/>
  <c r="Z21" i="5"/>
  <c r="AA21" i="5"/>
  <c r="AB21" i="5"/>
  <c r="AC21" i="5"/>
  <c r="AD21" i="5"/>
  <c r="U22" i="5"/>
  <c r="V22" i="5"/>
  <c r="W22" i="5"/>
  <c r="X22" i="5"/>
  <c r="Y22" i="5"/>
  <c r="Z22" i="5"/>
  <c r="AA22" i="5"/>
  <c r="AB22" i="5"/>
  <c r="AC22" i="5"/>
  <c r="AD22" i="5"/>
  <c r="U23" i="5"/>
  <c r="V23" i="5"/>
  <c r="W23" i="5"/>
  <c r="X23" i="5"/>
  <c r="Y23" i="5"/>
  <c r="Z23" i="5"/>
  <c r="AA23" i="5"/>
  <c r="AB23" i="5"/>
  <c r="AC23" i="5"/>
  <c r="AD23" i="5"/>
  <c r="U24" i="5"/>
  <c r="V24" i="5"/>
  <c r="W24" i="5"/>
  <c r="X24" i="5"/>
  <c r="Y24" i="5"/>
  <c r="Z24" i="5"/>
  <c r="AA24" i="5"/>
  <c r="AB24" i="5"/>
  <c r="AC24" i="5"/>
  <c r="AD24" i="5"/>
  <c r="U25" i="5"/>
  <c r="V25" i="5"/>
  <c r="W25" i="5"/>
  <c r="X25" i="5"/>
  <c r="Y25" i="5"/>
  <c r="Z25" i="5"/>
  <c r="AA25" i="5"/>
  <c r="AB25" i="5"/>
  <c r="AC25" i="5"/>
  <c r="AD25" i="5"/>
  <c r="U26" i="5"/>
  <c r="V26" i="5"/>
  <c r="W26" i="5"/>
  <c r="X26" i="5"/>
  <c r="Y26" i="5"/>
  <c r="Z26" i="5"/>
  <c r="AA26" i="5"/>
  <c r="AB26" i="5"/>
  <c r="AC26" i="5"/>
  <c r="AD26" i="5"/>
  <c r="U27" i="5"/>
  <c r="V27" i="5"/>
  <c r="W27" i="5"/>
  <c r="X27" i="5"/>
  <c r="Y27" i="5"/>
  <c r="Z27" i="5"/>
  <c r="AA27" i="5"/>
  <c r="AB27" i="5"/>
  <c r="AC27" i="5"/>
  <c r="AD27" i="5"/>
  <c r="U28" i="5"/>
  <c r="V28" i="5"/>
  <c r="W28" i="5"/>
  <c r="X28" i="5"/>
  <c r="Y28" i="5"/>
  <c r="Z28" i="5"/>
  <c r="AA28" i="5"/>
  <c r="AB28" i="5"/>
  <c r="AC28" i="5"/>
  <c r="AD28" i="5"/>
  <c r="U29" i="5"/>
  <c r="V29" i="5"/>
  <c r="W29" i="5"/>
  <c r="X29" i="5"/>
  <c r="Y29" i="5"/>
  <c r="Z29" i="5"/>
  <c r="AA29" i="5"/>
  <c r="AB29" i="5"/>
  <c r="AC29" i="5"/>
  <c r="AD29" i="5"/>
  <c r="U30" i="5"/>
  <c r="V30" i="5"/>
  <c r="W30" i="5"/>
  <c r="X30" i="5"/>
  <c r="Y30" i="5"/>
  <c r="Z30" i="5"/>
  <c r="AA30" i="5"/>
  <c r="AB30" i="5"/>
  <c r="AC30" i="5"/>
  <c r="AD30" i="5"/>
  <c r="U31" i="5"/>
  <c r="V31" i="5"/>
  <c r="W31" i="5"/>
  <c r="X31" i="5"/>
  <c r="Y31" i="5"/>
  <c r="Z31" i="5"/>
  <c r="AA31" i="5"/>
  <c r="AB31" i="5"/>
  <c r="AC31" i="5"/>
  <c r="AD31" i="5"/>
  <c r="U32" i="5"/>
  <c r="V32" i="5"/>
  <c r="W32" i="5"/>
  <c r="X32" i="5"/>
  <c r="Y32" i="5"/>
  <c r="Z32" i="5"/>
  <c r="AA32" i="5"/>
  <c r="AB32" i="5"/>
  <c r="AC32" i="5"/>
  <c r="AD32" i="5"/>
  <c r="U33" i="5"/>
  <c r="V33" i="5"/>
  <c r="W33" i="5"/>
  <c r="X33" i="5"/>
  <c r="Y33" i="5"/>
  <c r="Z33" i="5"/>
  <c r="AA33" i="5"/>
  <c r="AB33" i="5"/>
  <c r="AC33" i="5"/>
  <c r="AD33" i="5"/>
  <c r="U34" i="5"/>
  <c r="V34" i="5"/>
  <c r="W34" i="5"/>
  <c r="X34" i="5"/>
  <c r="Y34" i="5"/>
  <c r="Z34" i="5"/>
  <c r="AA34" i="5"/>
  <c r="AB34" i="5"/>
  <c r="AC34" i="5"/>
  <c r="AD34" i="5"/>
  <c r="U35" i="5"/>
  <c r="V35" i="5"/>
  <c r="W35" i="5"/>
  <c r="X35" i="5"/>
  <c r="Y35" i="5"/>
  <c r="Z35" i="5"/>
  <c r="AA35" i="5"/>
  <c r="AB35" i="5"/>
  <c r="AC35" i="5"/>
  <c r="AD35" i="5"/>
  <c r="U36" i="5"/>
  <c r="V36" i="5"/>
  <c r="W36" i="5"/>
  <c r="X36" i="5"/>
  <c r="Y36" i="5"/>
  <c r="Z36" i="5"/>
  <c r="AA36" i="5"/>
  <c r="AB36" i="5"/>
  <c r="AC36" i="5"/>
  <c r="AD36" i="5"/>
  <c r="U37" i="5"/>
  <c r="V37" i="5"/>
  <c r="W37" i="5"/>
  <c r="X37" i="5"/>
  <c r="Y37" i="5"/>
  <c r="Z37" i="5"/>
  <c r="AA37" i="5"/>
  <c r="AB37" i="5"/>
  <c r="AC37" i="5"/>
  <c r="AD37" i="5"/>
  <c r="U38" i="5"/>
  <c r="V38" i="5"/>
  <c r="W38" i="5"/>
  <c r="X38" i="5"/>
  <c r="Y38" i="5"/>
  <c r="Z38" i="5"/>
  <c r="AA38" i="5"/>
  <c r="AB38" i="5"/>
  <c r="AC38" i="5"/>
  <c r="AD38" i="5"/>
  <c r="U39" i="5"/>
  <c r="V39" i="5"/>
  <c r="W39" i="5"/>
  <c r="X39" i="5"/>
  <c r="Y39" i="5"/>
  <c r="Z39" i="5"/>
  <c r="AA39" i="5"/>
  <c r="AB39" i="5"/>
  <c r="AC39" i="5"/>
  <c r="AD39" i="5"/>
  <c r="U40" i="5"/>
  <c r="V40" i="5"/>
  <c r="W40" i="5"/>
  <c r="X40" i="5"/>
  <c r="Y40" i="5"/>
  <c r="Z40" i="5"/>
  <c r="AA40" i="5"/>
  <c r="AB40" i="5"/>
  <c r="AC40" i="5"/>
  <c r="AD40" i="5"/>
  <c r="U41" i="5"/>
  <c r="V41" i="5"/>
  <c r="W41" i="5"/>
  <c r="X41" i="5"/>
  <c r="Y41" i="5"/>
  <c r="Z41" i="5"/>
  <c r="AA41" i="5"/>
  <c r="AB41" i="5"/>
  <c r="AC41" i="5"/>
  <c r="AD41" i="5"/>
  <c r="U42" i="5"/>
  <c r="V42" i="5"/>
  <c r="W42" i="5"/>
  <c r="X42" i="5"/>
  <c r="Y42" i="5"/>
  <c r="Z42" i="5"/>
  <c r="AA42" i="5"/>
  <c r="AB42" i="5"/>
  <c r="AC42" i="5"/>
  <c r="AD42" i="5"/>
  <c r="U43" i="5"/>
  <c r="V43" i="5"/>
  <c r="W43" i="5"/>
  <c r="X43" i="5"/>
  <c r="Y43" i="5"/>
  <c r="Z43" i="5"/>
  <c r="AA43" i="5"/>
  <c r="AB43" i="5"/>
  <c r="AC43" i="5"/>
  <c r="AD43" i="5"/>
  <c r="U44" i="5"/>
  <c r="V44" i="5"/>
  <c r="W44" i="5"/>
  <c r="X44" i="5"/>
  <c r="Y44" i="5"/>
  <c r="Z44" i="5"/>
  <c r="AA44" i="5"/>
  <c r="AB44" i="5"/>
  <c r="AC44" i="5"/>
  <c r="AD44" i="5"/>
  <c r="U45" i="5"/>
  <c r="V45" i="5"/>
  <c r="W45" i="5"/>
  <c r="X45" i="5"/>
  <c r="Y45" i="5"/>
  <c r="Z45" i="5"/>
  <c r="AA45" i="5"/>
  <c r="AB45" i="5"/>
  <c r="AC45" i="5"/>
  <c r="AD45" i="5"/>
  <c r="U46" i="5"/>
  <c r="V46" i="5"/>
  <c r="W46" i="5"/>
  <c r="X46" i="5"/>
  <c r="Y46" i="5"/>
  <c r="Z46" i="5"/>
  <c r="AA46" i="5"/>
  <c r="AB46" i="5"/>
  <c r="AC46" i="5"/>
  <c r="AD46" i="5"/>
  <c r="U47" i="5"/>
  <c r="V47" i="5"/>
  <c r="W47" i="5"/>
  <c r="X47" i="5"/>
  <c r="Y47" i="5"/>
  <c r="Z47" i="5"/>
  <c r="AA47" i="5"/>
  <c r="AB47" i="5"/>
  <c r="AC47" i="5"/>
  <c r="AD47" i="5"/>
  <c r="U48" i="5"/>
  <c r="V48" i="5"/>
  <c r="W48" i="5"/>
  <c r="X48" i="5"/>
  <c r="Y48" i="5"/>
  <c r="Z48" i="5"/>
  <c r="AA48" i="5"/>
  <c r="AB48" i="5"/>
  <c r="AC48" i="5"/>
  <c r="AD48" i="5"/>
  <c r="U49" i="5"/>
  <c r="V49" i="5"/>
  <c r="W49" i="5"/>
  <c r="X49" i="5"/>
  <c r="Y49" i="5"/>
  <c r="Z49" i="5"/>
  <c r="AA49" i="5"/>
  <c r="AB49" i="5"/>
  <c r="AC49" i="5"/>
  <c r="AD49" i="5"/>
  <c r="U50" i="5"/>
  <c r="V50" i="5"/>
  <c r="W50" i="5"/>
  <c r="X50" i="5"/>
  <c r="Y50" i="5"/>
  <c r="Z50" i="5"/>
  <c r="AA50" i="5"/>
  <c r="AB50" i="5"/>
  <c r="AC50" i="5"/>
  <c r="AD50" i="5"/>
  <c r="U51" i="5"/>
  <c r="V51" i="5"/>
  <c r="W51" i="5"/>
  <c r="X51" i="5"/>
  <c r="Y51" i="5"/>
  <c r="Z51" i="5"/>
  <c r="AA51" i="5"/>
  <c r="AB51" i="5"/>
  <c r="AC51" i="5"/>
  <c r="AD51" i="5"/>
  <c r="U52" i="5"/>
  <c r="V52" i="5"/>
  <c r="W52" i="5"/>
  <c r="X52" i="5"/>
  <c r="Y52" i="5"/>
  <c r="Z52" i="5"/>
  <c r="AA52" i="5"/>
  <c r="AB52" i="5"/>
  <c r="AC52" i="5"/>
  <c r="AD52" i="5"/>
  <c r="U53" i="5"/>
  <c r="V53" i="5"/>
  <c r="W53" i="5"/>
  <c r="X53" i="5"/>
  <c r="Y53" i="5"/>
  <c r="Z53" i="5"/>
  <c r="AA53" i="5"/>
  <c r="AB53" i="5"/>
  <c r="AC53" i="5"/>
  <c r="AD53" i="5"/>
  <c r="U54" i="5"/>
  <c r="V54" i="5"/>
  <c r="W54" i="5"/>
  <c r="X54" i="5"/>
  <c r="Y54" i="5"/>
  <c r="Z54" i="5"/>
  <c r="AA54" i="5"/>
  <c r="AB54" i="5"/>
  <c r="AC54" i="5"/>
  <c r="AD54" i="5"/>
  <c r="U55" i="5"/>
  <c r="V55" i="5"/>
  <c r="W55" i="5"/>
  <c r="X55" i="5"/>
  <c r="Y55" i="5"/>
  <c r="Z55" i="5"/>
  <c r="AA55" i="5"/>
  <c r="AB55" i="5"/>
  <c r="AC55" i="5"/>
  <c r="AD55" i="5"/>
  <c r="U56" i="5"/>
  <c r="V56" i="5"/>
  <c r="W56" i="5"/>
  <c r="X56" i="5"/>
  <c r="Y56" i="5"/>
  <c r="Z56" i="5"/>
  <c r="AA56" i="5"/>
  <c r="AB56" i="5"/>
  <c r="AC56" i="5"/>
  <c r="AD56" i="5"/>
  <c r="U57" i="5"/>
  <c r="V57" i="5"/>
  <c r="W57" i="5"/>
  <c r="X57" i="5"/>
  <c r="Y57" i="5"/>
  <c r="Z57" i="5"/>
  <c r="AA57" i="5"/>
  <c r="AB57" i="5"/>
  <c r="AC57" i="5"/>
  <c r="AD57" i="5"/>
  <c r="W8" i="5"/>
  <c r="W59" i="5" s="1"/>
  <c r="X8" i="5"/>
  <c r="X59" i="5" s="1"/>
  <c r="Y8" i="5"/>
  <c r="A2" i="65"/>
  <c r="A10" i="5"/>
  <c r="D5" i="65"/>
  <c r="B5" i="65"/>
  <c r="C52" i="65"/>
  <c r="B52" i="65"/>
  <c r="A52" i="65"/>
  <c r="C47" i="65"/>
  <c r="A47" i="65"/>
  <c r="B11" i="65"/>
  <c r="D13" i="65"/>
  <c r="C13" i="65"/>
  <c r="B13" i="65"/>
  <c r="A11" i="65"/>
  <c r="B9" i="65"/>
  <c r="A9" i="65"/>
  <c r="D7" i="65"/>
  <c r="C7" i="65"/>
  <c r="B7" i="65"/>
  <c r="A7" i="65"/>
  <c r="B4" i="6"/>
  <c r="AD20" i="5" l="1"/>
  <c r="Y58" i="5"/>
  <c r="X58" i="5"/>
  <c r="Y59" i="5"/>
  <c r="W58" i="5"/>
  <c r="CL59" i="63"/>
  <c r="CL58" i="63"/>
  <c r="ET57" i="63"/>
  <c r="EI57" i="63"/>
  <c r="EH57" i="63"/>
  <c r="EG57" i="63"/>
  <c r="CW57" i="63"/>
  <c r="CV57" i="63"/>
  <c r="CU57" i="63"/>
  <c r="CL57" i="63"/>
  <c r="CK57" i="63"/>
  <c r="CJ57" i="63"/>
  <c r="CI57" i="63"/>
  <c r="CH57" i="63"/>
  <c r="CG57" i="63"/>
  <c r="CF57" i="63"/>
  <c r="CE57" i="63"/>
  <c r="CD57" i="63"/>
  <c r="CC57" i="63"/>
  <c r="CB57" i="63"/>
  <c r="CA57" i="63"/>
  <c r="BZ57" i="63"/>
  <c r="BY57" i="63"/>
  <c r="BX57" i="63"/>
  <c r="BW57" i="63"/>
  <c r="AD57" i="63"/>
  <c r="AC57" i="63"/>
  <c r="AB57" i="63"/>
  <c r="AA57" i="63"/>
  <c r="Z57" i="63"/>
  <c r="Y57" i="63"/>
  <c r="X57" i="63"/>
  <c r="W57" i="63"/>
  <c r="V57" i="63"/>
  <c r="U57" i="63"/>
  <c r="R57" i="63"/>
  <c r="ET56" i="63"/>
  <c r="EI56" i="63"/>
  <c r="EH56" i="63"/>
  <c r="EG56" i="63"/>
  <c r="CW56" i="63"/>
  <c r="CV56" i="63"/>
  <c r="CU56" i="63"/>
  <c r="CL56" i="63"/>
  <c r="CK56" i="63"/>
  <c r="CJ56" i="63"/>
  <c r="CI56" i="63"/>
  <c r="CH56" i="63"/>
  <c r="CG56" i="63"/>
  <c r="CF56" i="63"/>
  <c r="CE56" i="63"/>
  <c r="CD56" i="63"/>
  <c r="CC56" i="63"/>
  <c r="CB56" i="63"/>
  <c r="CA56" i="63"/>
  <c r="BZ56" i="63"/>
  <c r="BY56" i="63"/>
  <c r="BX56" i="63"/>
  <c r="BW56" i="63"/>
  <c r="AD56" i="63"/>
  <c r="AC56" i="63"/>
  <c r="AB56" i="63"/>
  <c r="AA56" i="63"/>
  <c r="Z56" i="63"/>
  <c r="Y56" i="63"/>
  <c r="X56" i="63"/>
  <c r="W56" i="63"/>
  <c r="V56" i="63"/>
  <c r="U56" i="63"/>
  <c r="R56" i="63"/>
  <c r="ET55" i="63"/>
  <c r="EI55" i="63"/>
  <c r="EH55" i="63"/>
  <c r="EG55" i="63"/>
  <c r="CW55" i="63"/>
  <c r="CV55" i="63"/>
  <c r="CU55" i="63"/>
  <c r="CL55" i="63"/>
  <c r="CK55" i="63"/>
  <c r="CJ55" i="63"/>
  <c r="CI55" i="63"/>
  <c r="CH55" i="63"/>
  <c r="CG55" i="63"/>
  <c r="CF55" i="63"/>
  <c r="CE55" i="63"/>
  <c r="CD55" i="63"/>
  <c r="CC55" i="63"/>
  <c r="CB55" i="63"/>
  <c r="CA55" i="63"/>
  <c r="BZ55" i="63"/>
  <c r="BY55" i="63"/>
  <c r="BX55" i="63"/>
  <c r="BW55" i="63"/>
  <c r="AD55" i="63"/>
  <c r="AC55" i="63"/>
  <c r="AB55" i="63"/>
  <c r="AA55" i="63"/>
  <c r="Z55" i="63"/>
  <c r="Y55" i="63"/>
  <c r="X55" i="63"/>
  <c r="W55" i="63"/>
  <c r="V55" i="63"/>
  <c r="U55" i="63"/>
  <c r="R55" i="63"/>
  <c r="ET54" i="63"/>
  <c r="EI54" i="63"/>
  <c r="EH54" i="63"/>
  <c r="EG54" i="63"/>
  <c r="CW54" i="63"/>
  <c r="CV54" i="63"/>
  <c r="CU54" i="63"/>
  <c r="CL54" i="63"/>
  <c r="CK54" i="63"/>
  <c r="CJ54" i="63"/>
  <c r="CI54" i="63"/>
  <c r="CH54" i="63"/>
  <c r="CG54" i="63"/>
  <c r="CF54" i="63"/>
  <c r="CE54" i="63"/>
  <c r="CD54" i="63"/>
  <c r="CC54" i="63"/>
  <c r="CB54" i="63"/>
  <c r="CA54" i="63"/>
  <c r="BZ54" i="63"/>
  <c r="BY54" i="63"/>
  <c r="BX54" i="63"/>
  <c r="BW54" i="63"/>
  <c r="AD54" i="63"/>
  <c r="AC54" i="63"/>
  <c r="AB54" i="63"/>
  <c r="AA54" i="63"/>
  <c r="Z54" i="63"/>
  <c r="Y54" i="63"/>
  <c r="X54" i="63"/>
  <c r="W54" i="63"/>
  <c r="V54" i="63"/>
  <c r="U54" i="63"/>
  <c r="R54" i="63"/>
  <c r="ET53" i="63"/>
  <c r="EI53" i="63"/>
  <c r="EH53" i="63"/>
  <c r="EG53" i="63"/>
  <c r="CW53" i="63"/>
  <c r="CV53" i="63"/>
  <c r="CU53" i="63"/>
  <c r="CL53" i="63"/>
  <c r="CK53" i="63"/>
  <c r="CJ53" i="63"/>
  <c r="CI53" i="63"/>
  <c r="CH53" i="63"/>
  <c r="CG53" i="63"/>
  <c r="CF53" i="63"/>
  <c r="CE53" i="63"/>
  <c r="CD53" i="63"/>
  <c r="CC53" i="63"/>
  <c r="CB53" i="63"/>
  <c r="CA53" i="63"/>
  <c r="BZ53" i="63"/>
  <c r="BY53" i="63"/>
  <c r="BX53" i="63"/>
  <c r="BW53" i="63"/>
  <c r="AD53" i="63"/>
  <c r="AC53" i="63"/>
  <c r="AB53" i="63"/>
  <c r="AA53" i="63"/>
  <c r="Z53" i="63"/>
  <c r="Y53" i="63"/>
  <c r="X53" i="63"/>
  <c r="W53" i="63"/>
  <c r="V53" i="63"/>
  <c r="U53" i="63"/>
  <c r="R53" i="63"/>
  <c r="ET52" i="63"/>
  <c r="EI52" i="63"/>
  <c r="EH52" i="63"/>
  <c r="EG52" i="63"/>
  <c r="CW52" i="63"/>
  <c r="CV52" i="63"/>
  <c r="CU52" i="63"/>
  <c r="CL52" i="63"/>
  <c r="CK52" i="63"/>
  <c r="CJ52" i="63"/>
  <c r="CI52" i="63"/>
  <c r="CH52" i="63"/>
  <c r="CG52" i="63"/>
  <c r="CF52" i="63"/>
  <c r="CE52" i="63"/>
  <c r="CD52" i="63"/>
  <c r="CC52" i="63"/>
  <c r="CB52" i="63"/>
  <c r="CA52" i="63"/>
  <c r="BZ52" i="63"/>
  <c r="BY52" i="63"/>
  <c r="BX52" i="63"/>
  <c r="BW52" i="63"/>
  <c r="AD52" i="63"/>
  <c r="AC52" i="63"/>
  <c r="AB52" i="63"/>
  <c r="AA52" i="63"/>
  <c r="Z52" i="63"/>
  <c r="Y52" i="63"/>
  <c r="X52" i="63"/>
  <c r="W52" i="63"/>
  <c r="V52" i="63"/>
  <c r="U52" i="63"/>
  <c r="R52" i="63"/>
  <c r="ET51" i="63"/>
  <c r="EI51" i="63"/>
  <c r="EH51" i="63"/>
  <c r="EG51" i="63"/>
  <c r="CW51" i="63"/>
  <c r="CV51" i="63"/>
  <c r="CU51" i="63"/>
  <c r="CL51" i="63"/>
  <c r="CK51" i="63"/>
  <c r="CJ51" i="63"/>
  <c r="CI51" i="63"/>
  <c r="CH51" i="63"/>
  <c r="CG51" i="63"/>
  <c r="CF51" i="63"/>
  <c r="CE51" i="63"/>
  <c r="CD51" i="63"/>
  <c r="CC51" i="63"/>
  <c r="CB51" i="63"/>
  <c r="CA51" i="63"/>
  <c r="BZ51" i="63"/>
  <c r="BY51" i="63"/>
  <c r="BX51" i="63"/>
  <c r="BW51" i="63"/>
  <c r="AD51" i="63"/>
  <c r="AC51" i="63"/>
  <c r="AB51" i="63"/>
  <c r="AA51" i="63"/>
  <c r="Z51" i="63"/>
  <c r="Y51" i="63"/>
  <c r="X51" i="63"/>
  <c r="W51" i="63"/>
  <c r="V51" i="63"/>
  <c r="U51" i="63"/>
  <c r="R51" i="63"/>
  <c r="ET50" i="63"/>
  <c r="EI50" i="63"/>
  <c r="EH50" i="63"/>
  <c r="EG50" i="63"/>
  <c r="CW50" i="63"/>
  <c r="CV50" i="63"/>
  <c r="CU50" i="63"/>
  <c r="CL50" i="63"/>
  <c r="CK50" i="63"/>
  <c r="CJ50" i="63"/>
  <c r="CI50" i="63"/>
  <c r="CH50" i="63"/>
  <c r="CG50" i="63"/>
  <c r="CF50" i="63"/>
  <c r="CE50" i="63"/>
  <c r="CD50" i="63"/>
  <c r="CC50" i="63"/>
  <c r="CB50" i="63"/>
  <c r="CA50" i="63"/>
  <c r="BZ50" i="63"/>
  <c r="BY50" i="63"/>
  <c r="BX50" i="63"/>
  <c r="BW50" i="63"/>
  <c r="AD50" i="63"/>
  <c r="AC50" i="63"/>
  <c r="AB50" i="63"/>
  <c r="AA50" i="63"/>
  <c r="Z50" i="63"/>
  <c r="Y50" i="63"/>
  <c r="X50" i="63"/>
  <c r="W50" i="63"/>
  <c r="V50" i="63"/>
  <c r="U50" i="63"/>
  <c r="R50" i="63"/>
  <c r="ET49" i="63"/>
  <c r="EI49" i="63"/>
  <c r="EH49" i="63"/>
  <c r="EG49" i="63"/>
  <c r="CW49" i="63"/>
  <c r="CV49" i="63"/>
  <c r="CU49" i="63"/>
  <c r="CL49" i="63"/>
  <c r="CK49" i="63"/>
  <c r="CJ49" i="63"/>
  <c r="CI49" i="63"/>
  <c r="CH49" i="63"/>
  <c r="CG49" i="63"/>
  <c r="CF49" i="63"/>
  <c r="CE49" i="63"/>
  <c r="CD49" i="63"/>
  <c r="CC49" i="63"/>
  <c r="CB49" i="63"/>
  <c r="CA49" i="63"/>
  <c r="BZ49" i="63"/>
  <c r="BY49" i="63"/>
  <c r="BX49" i="63"/>
  <c r="BW49" i="63"/>
  <c r="AD49" i="63"/>
  <c r="AC49" i="63"/>
  <c r="AB49" i="63"/>
  <c r="AA49" i="63"/>
  <c r="Z49" i="63"/>
  <c r="Y49" i="63"/>
  <c r="X49" i="63"/>
  <c r="W49" i="63"/>
  <c r="V49" i="63"/>
  <c r="U49" i="63"/>
  <c r="R49" i="63"/>
  <c r="ET48" i="63"/>
  <c r="EI48" i="63"/>
  <c r="EH48" i="63"/>
  <c r="EG48" i="63"/>
  <c r="CW48" i="63"/>
  <c r="CV48" i="63"/>
  <c r="CU48" i="63"/>
  <c r="CL48" i="63"/>
  <c r="CK48" i="63"/>
  <c r="CJ48" i="63"/>
  <c r="CI48" i="63"/>
  <c r="CH48" i="63"/>
  <c r="CG48" i="63"/>
  <c r="CF48" i="63"/>
  <c r="CE48" i="63"/>
  <c r="CD48" i="63"/>
  <c r="CC48" i="63"/>
  <c r="CB48" i="63"/>
  <c r="CA48" i="63"/>
  <c r="BZ48" i="63"/>
  <c r="BY48" i="63"/>
  <c r="BX48" i="63"/>
  <c r="BW48" i="63"/>
  <c r="AD48" i="63"/>
  <c r="AC48" i="63"/>
  <c r="AB48" i="63"/>
  <c r="AA48" i="63"/>
  <c r="Z48" i="63"/>
  <c r="Y48" i="63"/>
  <c r="X48" i="63"/>
  <c r="W48" i="63"/>
  <c r="V48" i="63"/>
  <c r="U48" i="63"/>
  <c r="R48" i="63"/>
  <c r="ET47" i="63"/>
  <c r="EI47" i="63"/>
  <c r="EH47" i="63"/>
  <c r="EG47" i="63"/>
  <c r="CW47" i="63"/>
  <c r="CV47" i="63"/>
  <c r="CU47" i="63"/>
  <c r="CL47" i="63"/>
  <c r="CK47" i="63"/>
  <c r="CJ47" i="63"/>
  <c r="CI47" i="63"/>
  <c r="CH47" i="63"/>
  <c r="CG47" i="63"/>
  <c r="CF47" i="63"/>
  <c r="CE47" i="63"/>
  <c r="CD47" i="63"/>
  <c r="CC47" i="63"/>
  <c r="CB47" i="63"/>
  <c r="CA47" i="63"/>
  <c r="BZ47" i="63"/>
  <c r="BY47" i="63"/>
  <c r="BX47" i="63"/>
  <c r="BW47" i="63"/>
  <c r="AD47" i="63"/>
  <c r="AC47" i="63"/>
  <c r="AB47" i="63"/>
  <c r="AA47" i="63"/>
  <c r="Z47" i="63"/>
  <c r="Y47" i="63"/>
  <c r="X47" i="63"/>
  <c r="W47" i="63"/>
  <c r="V47" i="63"/>
  <c r="U47" i="63"/>
  <c r="R47" i="63"/>
  <c r="ET46" i="63"/>
  <c r="EI46" i="63"/>
  <c r="EH46" i="63"/>
  <c r="EG46" i="63"/>
  <c r="CW46" i="63"/>
  <c r="CV46" i="63"/>
  <c r="CU46" i="63"/>
  <c r="CL46" i="63"/>
  <c r="CK46" i="63"/>
  <c r="CJ46" i="63"/>
  <c r="CI46" i="63"/>
  <c r="CH46" i="63"/>
  <c r="CG46" i="63"/>
  <c r="CF46" i="63"/>
  <c r="CE46" i="63"/>
  <c r="CD46" i="63"/>
  <c r="CC46" i="63"/>
  <c r="CB46" i="63"/>
  <c r="CA46" i="63"/>
  <c r="BZ46" i="63"/>
  <c r="BY46" i="63"/>
  <c r="BX46" i="63"/>
  <c r="BW46" i="63"/>
  <c r="AD46" i="63"/>
  <c r="AC46" i="63"/>
  <c r="AB46" i="63"/>
  <c r="AA46" i="63"/>
  <c r="Z46" i="63"/>
  <c r="Y46" i="63"/>
  <c r="X46" i="63"/>
  <c r="W46" i="63"/>
  <c r="V46" i="63"/>
  <c r="U46" i="63"/>
  <c r="R46" i="63"/>
  <c r="ET45" i="63"/>
  <c r="EI45" i="63"/>
  <c r="EH45" i="63"/>
  <c r="EG45" i="63"/>
  <c r="CW45" i="63"/>
  <c r="CV45" i="63"/>
  <c r="CU45" i="63"/>
  <c r="CL45" i="63"/>
  <c r="CK45" i="63"/>
  <c r="CJ45" i="63"/>
  <c r="CI45" i="63"/>
  <c r="CH45" i="63"/>
  <c r="CG45" i="63"/>
  <c r="CF45" i="63"/>
  <c r="CE45" i="63"/>
  <c r="CD45" i="63"/>
  <c r="CC45" i="63"/>
  <c r="CB45" i="63"/>
  <c r="CA45" i="63"/>
  <c r="BZ45" i="63"/>
  <c r="BY45" i="63"/>
  <c r="BX45" i="63"/>
  <c r="BW45" i="63"/>
  <c r="AD45" i="63"/>
  <c r="AC45" i="63"/>
  <c r="AB45" i="63"/>
  <c r="AA45" i="63"/>
  <c r="Z45" i="63"/>
  <c r="Y45" i="63"/>
  <c r="X45" i="63"/>
  <c r="W45" i="63"/>
  <c r="V45" i="63"/>
  <c r="U45" i="63"/>
  <c r="R45" i="63"/>
  <c r="ET44" i="63"/>
  <c r="EI44" i="63"/>
  <c r="EH44" i="63"/>
  <c r="EG44" i="63"/>
  <c r="CW44" i="63"/>
  <c r="CV44" i="63"/>
  <c r="CU44" i="63"/>
  <c r="CL44" i="63"/>
  <c r="CK44" i="63"/>
  <c r="CJ44" i="63"/>
  <c r="CI44" i="63"/>
  <c r="CH44" i="63"/>
  <c r="CG44" i="63"/>
  <c r="CF44" i="63"/>
  <c r="CE44" i="63"/>
  <c r="CD44" i="63"/>
  <c r="CC44" i="63"/>
  <c r="CB44" i="63"/>
  <c r="CA44" i="63"/>
  <c r="BZ44" i="63"/>
  <c r="BY44" i="63"/>
  <c r="BX44" i="63"/>
  <c r="BW44" i="63"/>
  <c r="AD44" i="63"/>
  <c r="AC44" i="63"/>
  <c r="AB44" i="63"/>
  <c r="AA44" i="63"/>
  <c r="Z44" i="63"/>
  <c r="Y44" i="63"/>
  <c r="X44" i="63"/>
  <c r="W44" i="63"/>
  <c r="V44" i="63"/>
  <c r="U44" i="63"/>
  <c r="R44" i="63"/>
  <c r="ET43" i="63"/>
  <c r="EI43" i="63"/>
  <c r="EH43" i="63"/>
  <c r="EG43" i="63"/>
  <c r="CW43" i="63"/>
  <c r="CV43" i="63"/>
  <c r="CU43" i="63"/>
  <c r="CL43" i="63"/>
  <c r="CK43" i="63"/>
  <c r="CJ43" i="63"/>
  <c r="CI43" i="63"/>
  <c r="CH43" i="63"/>
  <c r="CG43" i="63"/>
  <c r="CF43" i="63"/>
  <c r="CE43" i="63"/>
  <c r="CD43" i="63"/>
  <c r="CC43" i="63"/>
  <c r="CB43" i="63"/>
  <c r="CA43" i="63"/>
  <c r="BZ43" i="63"/>
  <c r="BY43" i="63"/>
  <c r="BX43" i="63"/>
  <c r="BW43" i="63"/>
  <c r="AD43" i="63"/>
  <c r="AC43" i="63"/>
  <c r="AB43" i="63"/>
  <c r="AA43" i="63"/>
  <c r="Z43" i="63"/>
  <c r="Y43" i="63"/>
  <c r="X43" i="63"/>
  <c r="W43" i="63"/>
  <c r="V43" i="63"/>
  <c r="U43" i="63"/>
  <c r="R43" i="63"/>
  <c r="ET42" i="63"/>
  <c r="EI42" i="63"/>
  <c r="EH42" i="63"/>
  <c r="EG42" i="63"/>
  <c r="CW42" i="63"/>
  <c r="CV42" i="63"/>
  <c r="CU42" i="63"/>
  <c r="CL42" i="63"/>
  <c r="CK42" i="63"/>
  <c r="CJ42" i="63"/>
  <c r="CI42" i="63"/>
  <c r="CH42" i="63"/>
  <c r="CG42" i="63"/>
  <c r="CF42" i="63"/>
  <c r="CE42" i="63"/>
  <c r="CD42" i="63"/>
  <c r="CC42" i="63"/>
  <c r="CB42" i="63"/>
  <c r="CA42" i="63"/>
  <c r="BZ42" i="63"/>
  <c r="BY42" i="63"/>
  <c r="BX42" i="63"/>
  <c r="BW42" i="63"/>
  <c r="AD42" i="63"/>
  <c r="AC42" i="63"/>
  <c r="AB42" i="63"/>
  <c r="AA42" i="63"/>
  <c r="Z42" i="63"/>
  <c r="Y42" i="63"/>
  <c r="X42" i="63"/>
  <c r="W42" i="63"/>
  <c r="V42" i="63"/>
  <c r="U42" i="63"/>
  <c r="R42" i="63"/>
  <c r="ET41" i="63"/>
  <c r="EI41" i="63"/>
  <c r="EH41" i="63"/>
  <c r="EG41" i="63"/>
  <c r="CW41" i="63"/>
  <c r="CV41" i="63"/>
  <c r="CU41" i="63"/>
  <c r="CL41" i="63"/>
  <c r="CK41" i="63"/>
  <c r="CJ41" i="63"/>
  <c r="CI41" i="63"/>
  <c r="CH41" i="63"/>
  <c r="CG41" i="63"/>
  <c r="CF41" i="63"/>
  <c r="CE41" i="63"/>
  <c r="CD41" i="63"/>
  <c r="CC41" i="63"/>
  <c r="CB41" i="63"/>
  <c r="CA41" i="63"/>
  <c r="BZ41" i="63"/>
  <c r="BY41" i="63"/>
  <c r="BX41" i="63"/>
  <c r="BW41" i="63"/>
  <c r="AD41" i="63"/>
  <c r="AC41" i="63"/>
  <c r="AB41" i="63"/>
  <c r="AA41" i="63"/>
  <c r="Z41" i="63"/>
  <c r="Y41" i="63"/>
  <c r="X41" i="63"/>
  <c r="W41" i="63"/>
  <c r="V41" i="63"/>
  <c r="U41" i="63"/>
  <c r="R41" i="63"/>
  <c r="ET40" i="63"/>
  <c r="EI40" i="63"/>
  <c r="EH40" i="63"/>
  <c r="EG40" i="63"/>
  <c r="CW40" i="63"/>
  <c r="CV40" i="63"/>
  <c r="CU40" i="63"/>
  <c r="CL40" i="63"/>
  <c r="CK40" i="63"/>
  <c r="CJ40" i="63"/>
  <c r="CI40" i="63"/>
  <c r="CH40" i="63"/>
  <c r="CG40" i="63"/>
  <c r="CF40" i="63"/>
  <c r="CE40" i="63"/>
  <c r="CD40" i="63"/>
  <c r="CC40" i="63"/>
  <c r="CB40" i="63"/>
  <c r="CA40" i="63"/>
  <c r="BZ40" i="63"/>
  <c r="BY40" i="63"/>
  <c r="BX40" i="63"/>
  <c r="BW40" i="63"/>
  <c r="AD40" i="63"/>
  <c r="AC40" i="63"/>
  <c r="AB40" i="63"/>
  <c r="AA40" i="63"/>
  <c r="Z40" i="63"/>
  <c r="Y40" i="63"/>
  <c r="X40" i="63"/>
  <c r="W40" i="63"/>
  <c r="V40" i="63"/>
  <c r="U40" i="63"/>
  <c r="R40" i="63"/>
  <c r="ET39" i="63"/>
  <c r="EI39" i="63"/>
  <c r="EH39" i="63"/>
  <c r="EG39" i="63"/>
  <c r="CW39" i="63"/>
  <c r="CV39" i="63"/>
  <c r="CU39" i="63"/>
  <c r="CL39" i="63"/>
  <c r="CK39" i="63"/>
  <c r="CJ39" i="63"/>
  <c r="CI39" i="63"/>
  <c r="CH39" i="63"/>
  <c r="CG39" i="63"/>
  <c r="CF39" i="63"/>
  <c r="CE39" i="63"/>
  <c r="CD39" i="63"/>
  <c r="CC39" i="63"/>
  <c r="CB39" i="63"/>
  <c r="CA39" i="63"/>
  <c r="BZ39" i="63"/>
  <c r="BY39" i="63"/>
  <c r="BX39" i="63"/>
  <c r="BW39" i="63"/>
  <c r="AD39" i="63"/>
  <c r="AC39" i="63"/>
  <c r="AB39" i="63"/>
  <c r="AA39" i="63"/>
  <c r="Z39" i="63"/>
  <c r="Y39" i="63"/>
  <c r="X39" i="63"/>
  <c r="W39" i="63"/>
  <c r="V39" i="63"/>
  <c r="U39" i="63"/>
  <c r="R39" i="63"/>
  <c r="ET38" i="63"/>
  <c r="EI38" i="63"/>
  <c r="EH38" i="63"/>
  <c r="EG38" i="63"/>
  <c r="CW38" i="63"/>
  <c r="CV38" i="63"/>
  <c r="CU38" i="63"/>
  <c r="CL38" i="63"/>
  <c r="CK38" i="63"/>
  <c r="CJ38" i="63"/>
  <c r="CI38" i="63"/>
  <c r="CH38" i="63"/>
  <c r="CG38" i="63"/>
  <c r="CF38" i="63"/>
  <c r="CE38" i="63"/>
  <c r="CD38" i="63"/>
  <c r="CC38" i="63"/>
  <c r="CB38" i="63"/>
  <c r="CA38" i="63"/>
  <c r="BZ38" i="63"/>
  <c r="BY38" i="63"/>
  <c r="BX38" i="63"/>
  <c r="BW38" i="63"/>
  <c r="AD38" i="63"/>
  <c r="AC38" i="63"/>
  <c r="AB38" i="63"/>
  <c r="AA38" i="63"/>
  <c r="Z38" i="63"/>
  <c r="Y38" i="63"/>
  <c r="X38" i="63"/>
  <c r="W38" i="63"/>
  <c r="V38" i="63"/>
  <c r="U38" i="63"/>
  <c r="R38" i="63"/>
  <c r="ET37" i="63"/>
  <c r="EI37" i="63"/>
  <c r="EH37" i="63"/>
  <c r="EG37" i="63"/>
  <c r="CW37" i="63"/>
  <c r="CV37" i="63"/>
  <c r="CU37" i="63"/>
  <c r="CL37" i="63"/>
  <c r="CK37" i="63"/>
  <c r="CJ37" i="63"/>
  <c r="CI37" i="63"/>
  <c r="CH37" i="63"/>
  <c r="CG37" i="63"/>
  <c r="CF37" i="63"/>
  <c r="CE37" i="63"/>
  <c r="CD37" i="63"/>
  <c r="CC37" i="63"/>
  <c r="CB37" i="63"/>
  <c r="CA37" i="63"/>
  <c r="BZ37" i="63"/>
  <c r="BY37" i="63"/>
  <c r="BX37" i="63"/>
  <c r="BW37" i="63"/>
  <c r="AD37" i="63"/>
  <c r="AC37" i="63"/>
  <c r="AB37" i="63"/>
  <c r="AA37" i="63"/>
  <c r="Z37" i="63"/>
  <c r="Y37" i="63"/>
  <c r="X37" i="63"/>
  <c r="W37" i="63"/>
  <c r="V37" i="63"/>
  <c r="U37" i="63"/>
  <c r="R37" i="63"/>
  <c r="ET36" i="63"/>
  <c r="EI36" i="63"/>
  <c r="EH36" i="63"/>
  <c r="EG36" i="63"/>
  <c r="CW36" i="63"/>
  <c r="CV36" i="63"/>
  <c r="CU36" i="63"/>
  <c r="CL36" i="63"/>
  <c r="CK36" i="63"/>
  <c r="CJ36" i="63"/>
  <c r="CI36" i="63"/>
  <c r="CH36" i="63"/>
  <c r="CG36" i="63"/>
  <c r="CF36" i="63"/>
  <c r="CE36" i="63"/>
  <c r="CD36" i="63"/>
  <c r="CC36" i="63"/>
  <c r="CB36" i="63"/>
  <c r="CA36" i="63"/>
  <c r="BZ36" i="63"/>
  <c r="BY36" i="63"/>
  <c r="BX36" i="63"/>
  <c r="BW36" i="63"/>
  <c r="AD36" i="63"/>
  <c r="AC36" i="63"/>
  <c r="AB36" i="63"/>
  <c r="AA36" i="63"/>
  <c r="Z36" i="63"/>
  <c r="Y36" i="63"/>
  <c r="X36" i="63"/>
  <c r="W36" i="63"/>
  <c r="V36" i="63"/>
  <c r="U36" i="63"/>
  <c r="R36" i="63"/>
  <c r="ET35" i="63"/>
  <c r="EI35" i="63"/>
  <c r="EH35" i="63"/>
  <c r="EG35" i="63"/>
  <c r="CW35" i="63"/>
  <c r="CV35" i="63"/>
  <c r="CU35" i="63"/>
  <c r="CL35" i="63"/>
  <c r="CK35" i="63"/>
  <c r="CJ35" i="63"/>
  <c r="CI35" i="63"/>
  <c r="CH35" i="63"/>
  <c r="CG35" i="63"/>
  <c r="CF35" i="63"/>
  <c r="CE35" i="63"/>
  <c r="CD35" i="63"/>
  <c r="CC35" i="63"/>
  <c r="CB35" i="63"/>
  <c r="CA35" i="63"/>
  <c r="BZ35" i="63"/>
  <c r="BY35" i="63"/>
  <c r="BX35" i="63"/>
  <c r="BW35" i="63"/>
  <c r="AD35" i="63"/>
  <c r="AC35" i="63"/>
  <c r="AB35" i="63"/>
  <c r="AA35" i="63"/>
  <c r="Z35" i="63"/>
  <c r="Y35" i="63"/>
  <c r="X35" i="63"/>
  <c r="W35" i="63"/>
  <c r="V35" i="63"/>
  <c r="U35" i="63"/>
  <c r="R35" i="63"/>
  <c r="ET34" i="63"/>
  <c r="EI34" i="63"/>
  <c r="EH34" i="63"/>
  <c r="EG34" i="63"/>
  <c r="CW34" i="63"/>
  <c r="CV34" i="63"/>
  <c r="CU34" i="63"/>
  <c r="CL34" i="63"/>
  <c r="CK34" i="63"/>
  <c r="CJ34" i="63"/>
  <c r="CI34" i="63"/>
  <c r="CH34" i="63"/>
  <c r="CG34" i="63"/>
  <c r="CF34" i="63"/>
  <c r="CE34" i="63"/>
  <c r="CD34" i="63"/>
  <c r="CC34" i="63"/>
  <c r="CB34" i="63"/>
  <c r="CA34" i="63"/>
  <c r="BZ34" i="63"/>
  <c r="BY34" i="63"/>
  <c r="BX34" i="63"/>
  <c r="BW34" i="63"/>
  <c r="AD34" i="63"/>
  <c r="AC34" i="63"/>
  <c r="AB34" i="63"/>
  <c r="AA34" i="63"/>
  <c r="Z34" i="63"/>
  <c r="Y34" i="63"/>
  <c r="X34" i="63"/>
  <c r="W34" i="63"/>
  <c r="V34" i="63"/>
  <c r="U34" i="63"/>
  <c r="R34" i="63"/>
  <c r="ET33" i="63"/>
  <c r="EI33" i="63"/>
  <c r="EH33" i="63"/>
  <c r="EG33" i="63"/>
  <c r="CW33" i="63"/>
  <c r="CV33" i="63"/>
  <c r="CU33" i="63"/>
  <c r="CL33" i="63"/>
  <c r="CK33" i="63"/>
  <c r="CJ33" i="63"/>
  <c r="CI33" i="63"/>
  <c r="CH33" i="63"/>
  <c r="CG33" i="63"/>
  <c r="CF33" i="63"/>
  <c r="CE33" i="63"/>
  <c r="CD33" i="63"/>
  <c r="CC33" i="63"/>
  <c r="CB33" i="63"/>
  <c r="CA33" i="63"/>
  <c r="BZ33" i="63"/>
  <c r="BY33" i="63"/>
  <c r="BX33" i="63"/>
  <c r="BW33" i="63"/>
  <c r="AD33" i="63"/>
  <c r="AC33" i="63"/>
  <c r="AB33" i="63"/>
  <c r="AA33" i="63"/>
  <c r="Z33" i="63"/>
  <c r="Y33" i="63"/>
  <c r="X33" i="63"/>
  <c r="W33" i="63"/>
  <c r="V33" i="63"/>
  <c r="U33" i="63"/>
  <c r="R33" i="63"/>
  <c r="ET32" i="63"/>
  <c r="EI32" i="63"/>
  <c r="EH32" i="63"/>
  <c r="EG32" i="63"/>
  <c r="CW32" i="63"/>
  <c r="CV32" i="63"/>
  <c r="CU32" i="63"/>
  <c r="CL32" i="63"/>
  <c r="CK32" i="63"/>
  <c r="CJ32" i="63"/>
  <c r="CI32" i="63"/>
  <c r="CH32" i="63"/>
  <c r="CG32" i="63"/>
  <c r="CF32" i="63"/>
  <c r="CE32" i="63"/>
  <c r="CD32" i="63"/>
  <c r="CC32" i="63"/>
  <c r="CB32" i="63"/>
  <c r="CA32" i="63"/>
  <c r="BZ32" i="63"/>
  <c r="BY32" i="63"/>
  <c r="BX32" i="63"/>
  <c r="BW32" i="63"/>
  <c r="AD32" i="63"/>
  <c r="AC32" i="63"/>
  <c r="AB32" i="63"/>
  <c r="AA32" i="63"/>
  <c r="Z32" i="63"/>
  <c r="Y32" i="63"/>
  <c r="X32" i="63"/>
  <c r="W32" i="63"/>
  <c r="V32" i="63"/>
  <c r="U32" i="63"/>
  <c r="R32" i="63"/>
  <c r="ET31" i="63"/>
  <c r="EI31" i="63"/>
  <c r="EH31" i="63"/>
  <c r="EG31" i="63"/>
  <c r="CW31" i="63"/>
  <c r="CV31" i="63"/>
  <c r="CU31" i="63"/>
  <c r="CL31" i="63"/>
  <c r="CK31" i="63"/>
  <c r="CJ31" i="63"/>
  <c r="CI31" i="63"/>
  <c r="CH31" i="63"/>
  <c r="CG31" i="63"/>
  <c r="CF31" i="63"/>
  <c r="CE31" i="63"/>
  <c r="CD31" i="63"/>
  <c r="CC31" i="63"/>
  <c r="CB31" i="63"/>
  <c r="CA31" i="63"/>
  <c r="BZ31" i="63"/>
  <c r="BY31" i="63"/>
  <c r="BX31" i="63"/>
  <c r="BW31" i="63"/>
  <c r="AD31" i="63"/>
  <c r="AC31" i="63"/>
  <c r="AB31" i="63"/>
  <c r="AA31" i="63"/>
  <c r="Z31" i="63"/>
  <c r="Y31" i="63"/>
  <c r="X31" i="63"/>
  <c r="W31" i="63"/>
  <c r="V31" i="63"/>
  <c r="U31" i="63"/>
  <c r="R31" i="63"/>
  <c r="ET30" i="63"/>
  <c r="EI30" i="63"/>
  <c r="EH30" i="63"/>
  <c r="EG30" i="63"/>
  <c r="CW30" i="63"/>
  <c r="CV30" i="63"/>
  <c r="CU30" i="63"/>
  <c r="CL30" i="63"/>
  <c r="CK30" i="63"/>
  <c r="CJ30" i="63"/>
  <c r="CI30" i="63"/>
  <c r="CH30" i="63"/>
  <c r="CG30" i="63"/>
  <c r="CF30" i="63"/>
  <c r="CE30" i="63"/>
  <c r="CD30" i="63"/>
  <c r="CC30" i="63"/>
  <c r="CB30" i="63"/>
  <c r="CA30" i="63"/>
  <c r="BZ30" i="63"/>
  <c r="BY30" i="63"/>
  <c r="BX30" i="63"/>
  <c r="BW30" i="63"/>
  <c r="AD30" i="63"/>
  <c r="AC30" i="63"/>
  <c r="AB30" i="63"/>
  <c r="AA30" i="63"/>
  <c r="Z30" i="63"/>
  <c r="Y30" i="63"/>
  <c r="X30" i="63"/>
  <c r="W30" i="63"/>
  <c r="V30" i="63"/>
  <c r="U30" i="63"/>
  <c r="R30" i="63"/>
  <c r="ET29" i="63"/>
  <c r="EI29" i="63"/>
  <c r="EH29" i="63"/>
  <c r="EG29" i="63"/>
  <c r="CW29" i="63"/>
  <c r="CV29" i="63"/>
  <c r="CU29" i="63"/>
  <c r="CL29" i="63"/>
  <c r="CK29" i="63"/>
  <c r="CJ29" i="63"/>
  <c r="CI29" i="63"/>
  <c r="CH29" i="63"/>
  <c r="CG29" i="63"/>
  <c r="CF29" i="63"/>
  <c r="CE29" i="63"/>
  <c r="CD29" i="63"/>
  <c r="CC29" i="63"/>
  <c r="CB29" i="63"/>
  <c r="CA29" i="63"/>
  <c r="BZ29" i="63"/>
  <c r="BY29" i="63"/>
  <c r="BX29" i="63"/>
  <c r="BW29" i="63"/>
  <c r="AD29" i="63"/>
  <c r="AC29" i="63"/>
  <c r="AB29" i="63"/>
  <c r="AA29" i="63"/>
  <c r="Z29" i="63"/>
  <c r="Y29" i="63"/>
  <c r="X29" i="63"/>
  <c r="W29" i="63"/>
  <c r="V29" i="63"/>
  <c r="U29" i="63"/>
  <c r="R29" i="63"/>
  <c r="ET28" i="63"/>
  <c r="EI28" i="63"/>
  <c r="EH28" i="63"/>
  <c r="EG28" i="63"/>
  <c r="CW28" i="63"/>
  <c r="CV28" i="63"/>
  <c r="CU28" i="63"/>
  <c r="CL28" i="63"/>
  <c r="CK28" i="63"/>
  <c r="CJ28" i="63"/>
  <c r="CI28" i="63"/>
  <c r="CH28" i="63"/>
  <c r="CG28" i="63"/>
  <c r="CF28" i="63"/>
  <c r="CE28" i="63"/>
  <c r="CD28" i="63"/>
  <c r="CC28" i="63"/>
  <c r="CB28" i="63"/>
  <c r="CA28" i="63"/>
  <c r="BZ28" i="63"/>
  <c r="BY28" i="63"/>
  <c r="BX28" i="63"/>
  <c r="BW28" i="63"/>
  <c r="AD28" i="63"/>
  <c r="AC28" i="63"/>
  <c r="AB28" i="63"/>
  <c r="AA28" i="63"/>
  <c r="Z28" i="63"/>
  <c r="Y28" i="63"/>
  <c r="X28" i="63"/>
  <c r="W28" i="63"/>
  <c r="V28" i="63"/>
  <c r="U28" i="63"/>
  <c r="R28" i="63"/>
  <c r="ET27" i="63"/>
  <c r="EI27" i="63"/>
  <c r="EH27" i="63"/>
  <c r="EG27" i="63"/>
  <c r="CW27" i="63"/>
  <c r="CV27" i="63"/>
  <c r="CU27" i="63"/>
  <c r="CL27" i="63"/>
  <c r="CK27" i="63"/>
  <c r="CJ27" i="63"/>
  <c r="CI27" i="63"/>
  <c r="CH27" i="63"/>
  <c r="CG27" i="63"/>
  <c r="CF27" i="63"/>
  <c r="CE27" i="63"/>
  <c r="CD27" i="63"/>
  <c r="CC27" i="63"/>
  <c r="CB27" i="63"/>
  <c r="CA27" i="63"/>
  <c r="BZ27" i="63"/>
  <c r="BY27" i="63"/>
  <c r="BX27" i="63"/>
  <c r="BW27" i="63"/>
  <c r="AD27" i="63"/>
  <c r="AC27" i="63"/>
  <c r="AB27" i="63"/>
  <c r="AA27" i="63"/>
  <c r="Z27" i="63"/>
  <c r="Y27" i="63"/>
  <c r="X27" i="63"/>
  <c r="W27" i="63"/>
  <c r="V27" i="63"/>
  <c r="U27" i="63"/>
  <c r="R27" i="63"/>
  <c r="ET26" i="63"/>
  <c r="EI26" i="63"/>
  <c r="EH26" i="63"/>
  <c r="EG26" i="63"/>
  <c r="CW26" i="63"/>
  <c r="CV26" i="63"/>
  <c r="CU26" i="63"/>
  <c r="CL26" i="63"/>
  <c r="CK26" i="63"/>
  <c r="CJ26" i="63"/>
  <c r="CI26" i="63"/>
  <c r="CH26" i="63"/>
  <c r="CG26" i="63"/>
  <c r="CF26" i="63"/>
  <c r="CE26" i="63"/>
  <c r="CD26" i="63"/>
  <c r="CC26" i="63"/>
  <c r="CB26" i="63"/>
  <c r="CA26" i="63"/>
  <c r="BZ26" i="63"/>
  <c r="BY26" i="63"/>
  <c r="BX26" i="63"/>
  <c r="BW26" i="63"/>
  <c r="AD26" i="63"/>
  <c r="AC26" i="63"/>
  <c r="AB26" i="63"/>
  <c r="AA26" i="63"/>
  <c r="Z26" i="63"/>
  <c r="Y26" i="63"/>
  <c r="X26" i="63"/>
  <c r="W26" i="63"/>
  <c r="V26" i="63"/>
  <c r="U26" i="63"/>
  <c r="R26" i="63"/>
  <c r="ET25" i="63"/>
  <c r="EI25" i="63"/>
  <c r="EH25" i="63"/>
  <c r="EG25" i="63"/>
  <c r="CW25" i="63"/>
  <c r="CV25" i="63"/>
  <c r="CU25" i="63"/>
  <c r="CL25" i="63"/>
  <c r="CK25" i="63"/>
  <c r="CJ25" i="63"/>
  <c r="CI25" i="63"/>
  <c r="CH25" i="63"/>
  <c r="CG25" i="63"/>
  <c r="CF25" i="63"/>
  <c r="CE25" i="63"/>
  <c r="CD25" i="63"/>
  <c r="CC25" i="63"/>
  <c r="CB25" i="63"/>
  <c r="CA25" i="63"/>
  <c r="BZ25" i="63"/>
  <c r="BY25" i="63"/>
  <c r="BX25" i="63"/>
  <c r="BW25" i="63"/>
  <c r="AD25" i="63"/>
  <c r="AC25" i="63"/>
  <c r="AB25" i="63"/>
  <c r="AA25" i="63"/>
  <c r="Z25" i="63"/>
  <c r="Y25" i="63"/>
  <c r="X25" i="63"/>
  <c r="W25" i="63"/>
  <c r="V25" i="63"/>
  <c r="U25" i="63"/>
  <c r="R25" i="63"/>
  <c r="ET24" i="63"/>
  <c r="EI24" i="63"/>
  <c r="EH24" i="63"/>
  <c r="EG24" i="63"/>
  <c r="CW24" i="63"/>
  <c r="CV24" i="63"/>
  <c r="CU24" i="63"/>
  <c r="CL24" i="63"/>
  <c r="CK24" i="63"/>
  <c r="CJ24" i="63"/>
  <c r="CI24" i="63"/>
  <c r="CH24" i="63"/>
  <c r="CG24" i="63"/>
  <c r="CF24" i="63"/>
  <c r="CE24" i="63"/>
  <c r="CD24" i="63"/>
  <c r="CC24" i="63"/>
  <c r="CB24" i="63"/>
  <c r="CA24" i="63"/>
  <c r="BZ24" i="63"/>
  <c r="BY24" i="63"/>
  <c r="BX24" i="63"/>
  <c r="BW24" i="63"/>
  <c r="AD24" i="63"/>
  <c r="AC24" i="63"/>
  <c r="AB24" i="63"/>
  <c r="AA24" i="63"/>
  <c r="Z24" i="63"/>
  <c r="Y24" i="63"/>
  <c r="X24" i="63"/>
  <c r="W24" i="63"/>
  <c r="V24" i="63"/>
  <c r="U24" i="63"/>
  <c r="R24" i="63"/>
  <c r="ET23" i="63"/>
  <c r="EI23" i="63"/>
  <c r="EH23" i="63"/>
  <c r="EG23" i="63"/>
  <c r="CW23" i="63"/>
  <c r="CV23" i="63"/>
  <c r="CU23" i="63"/>
  <c r="CL23" i="63"/>
  <c r="CK23" i="63"/>
  <c r="CJ23" i="63"/>
  <c r="CI23" i="63"/>
  <c r="CH23" i="63"/>
  <c r="CG23" i="63"/>
  <c r="CF23" i="63"/>
  <c r="CE23" i="63"/>
  <c r="CD23" i="63"/>
  <c r="CC23" i="63"/>
  <c r="CB23" i="63"/>
  <c r="CA23" i="63"/>
  <c r="BZ23" i="63"/>
  <c r="BY23" i="63"/>
  <c r="BX23" i="63"/>
  <c r="BW23" i="63"/>
  <c r="AD23" i="63"/>
  <c r="AC23" i="63"/>
  <c r="AB23" i="63"/>
  <c r="AA23" i="63"/>
  <c r="Z23" i="63"/>
  <c r="Y23" i="63"/>
  <c r="X23" i="63"/>
  <c r="W23" i="63"/>
  <c r="V23" i="63"/>
  <c r="U23" i="63"/>
  <c r="R23" i="63"/>
  <c r="ET22" i="63"/>
  <c r="EI22" i="63"/>
  <c r="EH22" i="63"/>
  <c r="EG22" i="63"/>
  <c r="CW22" i="63"/>
  <c r="CV22" i="63"/>
  <c r="CU22" i="63"/>
  <c r="CL22" i="63"/>
  <c r="CK22" i="63"/>
  <c r="CJ22" i="63"/>
  <c r="CI22" i="63"/>
  <c r="CH22" i="63"/>
  <c r="CG22" i="63"/>
  <c r="CF22" i="63"/>
  <c r="CE22" i="63"/>
  <c r="CD22" i="63"/>
  <c r="CC22" i="63"/>
  <c r="CB22" i="63"/>
  <c r="CA22" i="63"/>
  <c r="BZ22" i="63"/>
  <c r="BY22" i="63"/>
  <c r="BX22" i="63"/>
  <c r="BW22" i="63"/>
  <c r="AD22" i="63"/>
  <c r="AC22" i="63"/>
  <c r="AB22" i="63"/>
  <c r="AA22" i="63"/>
  <c r="Z22" i="63"/>
  <c r="Y22" i="63"/>
  <c r="X22" i="63"/>
  <c r="W22" i="63"/>
  <c r="V22" i="63"/>
  <c r="U22" i="63"/>
  <c r="R22" i="63"/>
  <c r="ET21" i="63"/>
  <c r="EI21" i="63"/>
  <c r="EH21" i="63"/>
  <c r="EG21" i="63"/>
  <c r="CW21" i="63"/>
  <c r="CV21" i="63"/>
  <c r="CU21" i="63"/>
  <c r="CL21" i="63"/>
  <c r="CK21" i="63"/>
  <c r="CJ21" i="63"/>
  <c r="CI21" i="63"/>
  <c r="CH21" i="63"/>
  <c r="CG21" i="63"/>
  <c r="CF21" i="63"/>
  <c r="CE21" i="63"/>
  <c r="CD21" i="63"/>
  <c r="CC21" i="63"/>
  <c r="CB21" i="63"/>
  <c r="CA21" i="63"/>
  <c r="BZ21" i="63"/>
  <c r="BY21" i="63"/>
  <c r="BX21" i="63"/>
  <c r="BW21" i="63"/>
  <c r="AD21" i="63"/>
  <c r="AC21" i="63"/>
  <c r="AB21" i="63"/>
  <c r="AA21" i="63"/>
  <c r="Z21" i="63"/>
  <c r="Y21" i="63"/>
  <c r="X21" i="63"/>
  <c r="W21" i="63"/>
  <c r="V21" i="63"/>
  <c r="U21" i="63"/>
  <c r="R21" i="63"/>
  <c r="ET20" i="63"/>
  <c r="EI20" i="63"/>
  <c r="EH20" i="63"/>
  <c r="EG20" i="63"/>
  <c r="CW20" i="63"/>
  <c r="CV20" i="63"/>
  <c r="CU20" i="63"/>
  <c r="CL20" i="63"/>
  <c r="CK20" i="63"/>
  <c r="CJ20" i="63"/>
  <c r="CI20" i="63"/>
  <c r="CH20" i="63"/>
  <c r="CG20" i="63"/>
  <c r="CF20" i="63"/>
  <c r="CE20" i="63"/>
  <c r="CD20" i="63"/>
  <c r="CC20" i="63"/>
  <c r="CB20" i="63"/>
  <c r="CA20" i="63"/>
  <c r="BZ20" i="63"/>
  <c r="BY20" i="63"/>
  <c r="BX20" i="63"/>
  <c r="BW20" i="63"/>
  <c r="AD20" i="63"/>
  <c r="AC20" i="63"/>
  <c r="AB20" i="63"/>
  <c r="AA20" i="63"/>
  <c r="Z20" i="63"/>
  <c r="Y20" i="63"/>
  <c r="X20" i="63"/>
  <c r="W20" i="63"/>
  <c r="V20" i="63"/>
  <c r="U20" i="63"/>
  <c r="R20" i="63"/>
  <c r="ET19" i="63"/>
  <c r="EI19" i="63"/>
  <c r="EH19" i="63"/>
  <c r="EG19" i="63"/>
  <c r="CW19" i="63"/>
  <c r="CV19" i="63"/>
  <c r="CU19" i="63"/>
  <c r="CL19" i="63"/>
  <c r="CK19" i="63"/>
  <c r="CJ19" i="63"/>
  <c r="CI19" i="63"/>
  <c r="CH19" i="63"/>
  <c r="CG19" i="63"/>
  <c r="CF19" i="63"/>
  <c r="CE19" i="63"/>
  <c r="CD19" i="63"/>
  <c r="CC19" i="63"/>
  <c r="CB19" i="63"/>
  <c r="CA19" i="63"/>
  <c r="BZ19" i="63"/>
  <c r="BY19" i="63"/>
  <c r="BX19" i="63"/>
  <c r="BW19" i="63"/>
  <c r="AD19" i="63"/>
  <c r="AC19" i="63"/>
  <c r="AB19" i="63"/>
  <c r="AA19" i="63"/>
  <c r="Z19" i="63"/>
  <c r="Y19" i="63"/>
  <c r="X19" i="63"/>
  <c r="W19" i="63"/>
  <c r="V19" i="63"/>
  <c r="U19" i="63"/>
  <c r="R19" i="63"/>
  <c r="ET18" i="63"/>
  <c r="EI18" i="63"/>
  <c r="EH18" i="63"/>
  <c r="EG18" i="63"/>
  <c r="CW18" i="63"/>
  <c r="CV18" i="63"/>
  <c r="CU18" i="63"/>
  <c r="CL18" i="63"/>
  <c r="CK18" i="63"/>
  <c r="CJ18" i="63"/>
  <c r="CI18" i="63"/>
  <c r="CH18" i="63"/>
  <c r="CG18" i="63"/>
  <c r="CF18" i="63"/>
  <c r="CE18" i="63"/>
  <c r="CD18" i="63"/>
  <c r="CC18" i="63"/>
  <c r="CB18" i="63"/>
  <c r="CA18" i="63"/>
  <c r="BZ18" i="63"/>
  <c r="BY18" i="63"/>
  <c r="BX18" i="63"/>
  <c r="BW18" i="63"/>
  <c r="AD18" i="63"/>
  <c r="AC18" i="63"/>
  <c r="AB18" i="63"/>
  <c r="AA18" i="63"/>
  <c r="Z18" i="63"/>
  <c r="Y18" i="63"/>
  <c r="X18" i="63"/>
  <c r="W18" i="63"/>
  <c r="V18" i="63"/>
  <c r="U18" i="63"/>
  <c r="R18" i="63"/>
  <c r="ET17" i="63"/>
  <c r="EI17" i="63"/>
  <c r="EH17" i="63"/>
  <c r="EG17" i="63"/>
  <c r="CW17" i="63"/>
  <c r="CV17" i="63"/>
  <c r="CU17" i="63"/>
  <c r="CL17" i="63"/>
  <c r="CK17" i="63"/>
  <c r="CJ17" i="63"/>
  <c r="CI17" i="63"/>
  <c r="CH17" i="63"/>
  <c r="CG17" i="63"/>
  <c r="CF17" i="63"/>
  <c r="CE17" i="63"/>
  <c r="CD17" i="63"/>
  <c r="CC17" i="63"/>
  <c r="CB17" i="63"/>
  <c r="CA17" i="63"/>
  <c r="BZ17" i="63"/>
  <c r="BY17" i="63"/>
  <c r="BX17" i="63"/>
  <c r="BW17" i="63"/>
  <c r="AD17" i="63"/>
  <c r="AC17" i="63"/>
  <c r="AB17" i="63"/>
  <c r="AA17" i="63"/>
  <c r="Z17" i="63"/>
  <c r="Y17" i="63"/>
  <c r="X17" i="63"/>
  <c r="W17" i="63"/>
  <c r="V17" i="63"/>
  <c r="U17" i="63"/>
  <c r="R17" i="63"/>
  <c r="ET16" i="63"/>
  <c r="EI16" i="63"/>
  <c r="EH16" i="63"/>
  <c r="EG16" i="63"/>
  <c r="CW16" i="63"/>
  <c r="CV16" i="63"/>
  <c r="CU16" i="63"/>
  <c r="CL16" i="63"/>
  <c r="CK16" i="63"/>
  <c r="CJ16" i="63"/>
  <c r="CI16" i="63"/>
  <c r="CH16" i="63"/>
  <c r="CG16" i="63"/>
  <c r="CF16" i="63"/>
  <c r="CE16" i="63"/>
  <c r="CD16" i="63"/>
  <c r="CC16" i="63"/>
  <c r="CB16" i="63"/>
  <c r="CA16" i="63"/>
  <c r="BZ16" i="63"/>
  <c r="BY16" i="63"/>
  <c r="BX16" i="63"/>
  <c r="BW16" i="63"/>
  <c r="AD16" i="63"/>
  <c r="AC16" i="63"/>
  <c r="AB16" i="63"/>
  <c r="AA16" i="63"/>
  <c r="Z16" i="63"/>
  <c r="Y16" i="63"/>
  <c r="X16" i="63"/>
  <c r="W16" i="63"/>
  <c r="V16" i="63"/>
  <c r="U16" i="63"/>
  <c r="R16" i="63"/>
  <c r="ET15" i="63"/>
  <c r="EI15" i="63"/>
  <c r="EH15" i="63"/>
  <c r="EG15" i="63"/>
  <c r="CW15" i="63"/>
  <c r="CV15" i="63"/>
  <c r="CU15" i="63"/>
  <c r="CL15" i="63"/>
  <c r="CK15" i="63"/>
  <c r="CJ15" i="63"/>
  <c r="CI15" i="63"/>
  <c r="CH15" i="63"/>
  <c r="CG15" i="63"/>
  <c r="CF15" i="63"/>
  <c r="CE15" i="63"/>
  <c r="CD15" i="63"/>
  <c r="CC15" i="63"/>
  <c r="CB15" i="63"/>
  <c r="CA15" i="63"/>
  <c r="BZ15" i="63"/>
  <c r="BY15" i="63"/>
  <c r="BX15" i="63"/>
  <c r="BW15" i="63"/>
  <c r="AD15" i="63"/>
  <c r="AC15" i="63"/>
  <c r="AB15" i="63"/>
  <c r="AA15" i="63"/>
  <c r="Z15" i="63"/>
  <c r="Y15" i="63"/>
  <c r="X15" i="63"/>
  <c r="W15" i="63"/>
  <c r="V15" i="63"/>
  <c r="U15" i="63"/>
  <c r="R15" i="63"/>
  <c r="ET14" i="63"/>
  <c r="EI14" i="63"/>
  <c r="EH14" i="63"/>
  <c r="EG14" i="63"/>
  <c r="CW14" i="63"/>
  <c r="CV14" i="63"/>
  <c r="CU14" i="63"/>
  <c r="CL14" i="63"/>
  <c r="CK14" i="63"/>
  <c r="CJ14" i="63"/>
  <c r="CI14" i="63"/>
  <c r="CH14" i="63"/>
  <c r="CG14" i="63"/>
  <c r="CF14" i="63"/>
  <c r="CE14" i="63"/>
  <c r="CD14" i="63"/>
  <c r="CC14" i="63"/>
  <c r="CB14" i="63"/>
  <c r="CA14" i="63"/>
  <c r="BZ14" i="63"/>
  <c r="BY14" i="63"/>
  <c r="BX14" i="63"/>
  <c r="BW14" i="63"/>
  <c r="AD14" i="63"/>
  <c r="AC14" i="63"/>
  <c r="AB14" i="63"/>
  <c r="AA14" i="63"/>
  <c r="Z14" i="63"/>
  <c r="Y14" i="63"/>
  <c r="X14" i="63"/>
  <c r="W14" i="63"/>
  <c r="V14" i="63"/>
  <c r="U14" i="63"/>
  <c r="R14" i="63"/>
  <c r="ET13" i="63"/>
  <c r="EI13" i="63"/>
  <c r="EH13" i="63"/>
  <c r="EG13" i="63"/>
  <c r="CW13" i="63"/>
  <c r="CV13" i="63"/>
  <c r="CU13" i="63"/>
  <c r="CL13" i="63"/>
  <c r="CK13" i="63"/>
  <c r="CJ13" i="63"/>
  <c r="CI13" i="63"/>
  <c r="CH13" i="63"/>
  <c r="CG13" i="63"/>
  <c r="CF13" i="63"/>
  <c r="CE13" i="63"/>
  <c r="CD13" i="63"/>
  <c r="CC13" i="63"/>
  <c r="CB13" i="63"/>
  <c r="CA13" i="63"/>
  <c r="BZ13" i="63"/>
  <c r="BY13" i="63"/>
  <c r="BX13" i="63"/>
  <c r="BW13" i="63"/>
  <c r="AD13" i="63"/>
  <c r="AC13" i="63"/>
  <c r="AB13" i="63"/>
  <c r="AA13" i="63"/>
  <c r="Z13" i="63"/>
  <c r="Y13" i="63"/>
  <c r="X13" i="63"/>
  <c r="W13" i="63"/>
  <c r="V13" i="63"/>
  <c r="U13" i="63"/>
  <c r="R13" i="63"/>
  <c r="ET12" i="63"/>
  <c r="EI12" i="63"/>
  <c r="EH12" i="63"/>
  <c r="EG12" i="63"/>
  <c r="CW12" i="63"/>
  <c r="CV12" i="63"/>
  <c r="CU12" i="63"/>
  <c r="CL12" i="63"/>
  <c r="CK12" i="63"/>
  <c r="CJ12" i="63"/>
  <c r="CI12" i="63"/>
  <c r="CH12" i="63"/>
  <c r="CG12" i="63"/>
  <c r="CF12" i="63"/>
  <c r="CE12" i="63"/>
  <c r="CD12" i="63"/>
  <c r="CC12" i="63"/>
  <c r="CB12" i="63"/>
  <c r="CA12" i="63"/>
  <c r="BZ12" i="63"/>
  <c r="BY12" i="63"/>
  <c r="BX12" i="63"/>
  <c r="BW12" i="63"/>
  <c r="AD12" i="63"/>
  <c r="AC12" i="63"/>
  <c r="AB12" i="63"/>
  <c r="AA12" i="63"/>
  <c r="Z12" i="63"/>
  <c r="Y12" i="63"/>
  <c r="X12" i="63"/>
  <c r="W12" i="63"/>
  <c r="V12" i="63"/>
  <c r="U12" i="63"/>
  <c r="R12" i="63"/>
  <c r="ET11" i="63"/>
  <c r="EI11" i="63"/>
  <c r="EH11" i="63"/>
  <c r="EG11" i="63"/>
  <c r="CW11" i="63"/>
  <c r="CV11" i="63"/>
  <c r="CU11" i="63"/>
  <c r="CL11" i="63"/>
  <c r="CK11" i="63"/>
  <c r="CJ11" i="63"/>
  <c r="CI11" i="63"/>
  <c r="CH11" i="63"/>
  <c r="CG11" i="63"/>
  <c r="CF11" i="63"/>
  <c r="CE11" i="63"/>
  <c r="CD11" i="63"/>
  <c r="CC11" i="63"/>
  <c r="CB11" i="63"/>
  <c r="CA11" i="63"/>
  <c r="BZ11" i="63"/>
  <c r="BY11" i="63"/>
  <c r="BX11" i="63"/>
  <c r="BW11" i="63"/>
  <c r="AD11" i="63"/>
  <c r="AC11" i="63"/>
  <c r="AB11" i="63"/>
  <c r="AA11" i="63"/>
  <c r="Z11" i="63"/>
  <c r="Y11" i="63"/>
  <c r="X11" i="63"/>
  <c r="W11" i="63"/>
  <c r="V11" i="63"/>
  <c r="U11" i="63"/>
  <c r="R11" i="63"/>
  <c r="ET10" i="63"/>
  <c r="EI10" i="63"/>
  <c r="EH10" i="63"/>
  <c r="EG10" i="63"/>
  <c r="CW10" i="63"/>
  <c r="CV10" i="63"/>
  <c r="CU10" i="63"/>
  <c r="CL10" i="63"/>
  <c r="CK10" i="63"/>
  <c r="CJ10" i="63"/>
  <c r="CI10" i="63"/>
  <c r="CH10" i="63"/>
  <c r="CG10" i="63"/>
  <c r="CF10" i="63"/>
  <c r="CE10" i="63"/>
  <c r="CD10" i="63"/>
  <c r="CC10" i="63"/>
  <c r="CB10" i="63"/>
  <c r="CA10" i="63"/>
  <c r="BZ10" i="63"/>
  <c r="BY10" i="63"/>
  <c r="BX10" i="63"/>
  <c r="BW10" i="63"/>
  <c r="AD10" i="63"/>
  <c r="AC10" i="63"/>
  <c r="AB10" i="63"/>
  <c r="AA10" i="63"/>
  <c r="Z10" i="63"/>
  <c r="Y10" i="63"/>
  <c r="X10" i="63"/>
  <c r="W10" i="63"/>
  <c r="V10" i="63"/>
  <c r="U10" i="63"/>
  <c r="R10" i="63"/>
  <c r="ET9" i="63"/>
  <c r="EI9" i="63"/>
  <c r="EH9" i="63"/>
  <c r="EG9" i="63"/>
  <c r="CW9" i="63"/>
  <c r="CV9" i="63"/>
  <c r="CU9" i="63"/>
  <c r="CL9" i="63"/>
  <c r="CK9" i="63"/>
  <c r="CJ9" i="63"/>
  <c r="CI9" i="63"/>
  <c r="CH9" i="63"/>
  <c r="CG9" i="63"/>
  <c r="CF9" i="63"/>
  <c r="CE9" i="63"/>
  <c r="CD9" i="63"/>
  <c r="CC9" i="63"/>
  <c r="CB9" i="63"/>
  <c r="CA9" i="63"/>
  <c r="BZ9" i="63"/>
  <c r="BY9" i="63"/>
  <c r="BX9" i="63"/>
  <c r="BW9" i="63"/>
  <c r="AD9" i="63"/>
  <c r="AC9" i="63"/>
  <c r="AB9" i="63"/>
  <c r="AA9" i="63"/>
  <c r="Z9" i="63"/>
  <c r="Y9" i="63"/>
  <c r="X9" i="63"/>
  <c r="W9" i="63"/>
  <c r="V9" i="63"/>
  <c r="U9" i="63"/>
  <c r="R9" i="63"/>
  <c r="A9" i="63"/>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ET8" i="63"/>
  <c r="EI8" i="63"/>
  <c r="EH8" i="63"/>
  <c r="EG8" i="63"/>
  <c r="CW8" i="63"/>
  <c r="CV8" i="63"/>
  <c r="CU8" i="63"/>
  <c r="CL8" i="63"/>
  <c r="CK8" i="63"/>
  <c r="CJ8" i="63"/>
  <c r="CI8" i="63"/>
  <c r="CH8" i="63"/>
  <c r="CG8" i="63"/>
  <c r="CF8" i="63"/>
  <c r="CE8" i="63"/>
  <c r="CD8" i="63"/>
  <c r="CC8" i="63"/>
  <c r="CB8" i="63"/>
  <c r="CA8" i="63"/>
  <c r="BZ8" i="63"/>
  <c r="BY8" i="63"/>
  <c r="BX8" i="63"/>
  <c r="BW8" i="63"/>
  <c r="AD8" i="63"/>
  <c r="AD58" i="63" s="1"/>
  <c r="AC8" i="63"/>
  <c r="AB8" i="63"/>
  <c r="AA8" i="63"/>
  <c r="Z8" i="63"/>
  <c r="Z58" i="63" s="1"/>
  <c r="Y8" i="63"/>
  <c r="X8" i="63"/>
  <c r="W8" i="63"/>
  <c r="V8" i="63"/>
  <c r="V58" i="63" s="1"/>
  <c r="U8" i="63"/>
  <c r="R8" i="63"/>
  <c r="AB58" i="63" l="1"/>
  <c r="X58" i="63"/>
  <c r="U58" i="63"/>
  <c r="Y58" i="63"/>
  <c r="AC58" i="63"/>
  <c r="W59" i="63"/>
  <c r="AA59" i="63"/>
  <c r="W58" i="63"/>
  <c r="AA58" i="63"/>
  <c r="X59" i="63"/>
  <c r="AB59" i="63"/>
  <c r="U59" i="63"/>
  <c r="Y59" i="63"/>
  <c r="AC59" i="63"/>
  <c r="V59" i="63"/>
  <c r="Z59" i="63"/>
  <c r="AD59" i="63"/>
  <c r="T55" i="62" l="1"/>
  <c r="S55" i="62"/>
  <c r="Q55" i="62"/>
  <c r="P55" i="62"/>
  <c r="O55" i="62"/>
  <c r="N55" i="62"/>
  <c r="M55" i="62"/>
  <c r="L55" i="62"/>
  <c r="K55" i="62"/>
  <c r="J55" i="62"/>
  <c r="I55" i="62"/>
  <c r="H55" i="62"/>
  <c r="G55" i="62"/>
  <c r="E55" i="62"/>
  <c r="C55" i="62"/>
  <c r="B55" i="62"/>
  <c r="T54" i="62"/>
  <c r="S54" i="62"/>
  <c r="Q54" i="62"/>
  <c r="P54" i="62"/>
  <c r="O54" i="62"/>
  <c r="N54" i="62"/>
  <c r="M54" i="62"/>
  <c r="L54" i="62"/>
  <c r="K54" i="62"/>
  <c r="J54" i="62"/>
  <c r="I54" i="62"/>
  <c r="H54" i="62"/>
  <c r="G54" i="62"/>
  <c r="E54" i="62"/>
  <c r="C54" i="62"/>
  <c r="B54" i="62"/>
  <c r="T53" i="62"/>
  <c r="S53" i="62"/>
  <c r="Q53" i="62"/>
  <c r="P53" i="62"/>
  <c r="O53" i="62"/>
  <c r="N53" i="62"/>
  <c r="M53" i="62"/>
  <c r="L53" i="62"/>
  <c r="K53" i="62"/>
  <c r="J53" i="62"/>
  <c r="I53" i="62"/>
  <c r="H53" i="62"/>
  <c r="G53" i="62"/>
  <c r="E53" i="62"/>
  <c r="C53" i="62"/>
  <c r="B53" i="62"/>
  <c r="T52" i="62"/>
  <c r="S52" i="62"/>
  <c r="Q52" i="62"/>
  <c r="P52" i="62"/>
  <c r="O52" i="62"/>
  <c r="N52" i="62"/>
  <c r="M52" i="62"/>
  <c r="L52" i="62"/>
  <c r="K52" i="62"/>
  <c r="J52" i="62"/>
  <c r="I52" i="62"/>
  <c r="H52" i="62"/>
  <c r="G52" i="62"/>
  <c r="E52" i="62"/>
  <c r="C52" i="62"/>
  <c r="B52" i="62"/>
  <c r="T51" i="62"/>
  <c r="S51" i="62"/>
  <c r="Q51" i="62"/>
  <c r="P51" i="62"/>
  <c r="O51" i="62"/>
  <c r="N51" i="62"/>
  <c r="M51" i="62"/>
  <c r="L51" i="62"/>
  <c r="K51" i="62"/>
  <c r="J51" i="62"/>
  <c r="I51" i="62"/>
  <c r="H51" i="62"/>
  <c r="G51" i="62"/>
  <c r="E51" i="62"/>
  <c r="C51" i="62"/>
  <c r="B51" i="62"/>
  <c r="T50" i="62"/>
  <c r="S50" i="62"/>
  <c r="Q50" i="62"/>
  <c r="P50" i="62"/>
  <c r="O50" i="62"/>
  <c r="N50" i="62"/>
  <c r="M50" i="62"/>
  <c r="L50" i="62"/>
  <c r="K50" i="62"/>
  <c r="J50" i="62"/>
  <c r="I50" i="62"/>
  <c r="H50" i="62"/>
  <c r="G50" i="62"/>
  <c r="E50" i="62"/>
  <c r="C50" i="62"/>
  <c r="B50" i="62"/>
  <c r="T49" i="62"/>
  <c r="S49" i="62"/>
  <c r="Q49" i="62"/>
  <c r="P49" i="62"/>
  <c r="O49" i="62"/>
  <c r="N49" i="62"/>
  <c r="M49" i="62"/>
  <c r="L49" i="62"/>
  <c r="K49" i="62"/>
  <c r="J49" i="62"/>
  <c r="I49" i="62"/>
  <c r="H49" i="62"/>
  <c r="G49" i="62"/>
  <c r="E49" i="62"/>
  <c r="C49" i="62"/>
  <c r="B49" i="62"/>
  <c r="T48" i="62"/>
  <c r="S48" i="62"/>
  <c r="Q48" i="62"/>
  <c r="P48" i="62"/>
  <c r="O48" i="62"/>
  <c r="N48" i="62"/>
  <c r="M48" i="62"/>
  <c r="L48" i="62"/>
  <c r="K48" i="62"/>
  <c r="J48" i="62"/>
  <c r="I48" i="62"/>
  <c r="H48" i="62"/>
  <c r="G48" i="62"/>
  <c r="E48" i="62"/>
  <c r="C48" i="62"/>
  <c r="B48" i="62"/>
  <c r="T47" i="62"/>
  <c r="S47" i="62"/>
  <c r="Q47" i="62"/>
  <c r="P47" i="62"/>
  <c r="O47" i="62"/>
  <c r="N47" i="62"/>
  <c r="M47" i="62"/>
  <c r="L47" i="62"/>
  <c r="K47" i="62"/>
  <c r="J47" i="62"/>
  <c r="I47" i="62"/>
  <c r="H47" i="62"/>
  <c r="G47" i="62"/>
  <c r="E47" i="62"/>
  <c r="C47" i="62"/>
  <c r="B47" i="62"/>
  <c r="T46" i="62"/>
  <c r="S46" i="62"/>
  <c r="Q46" i="62"/>
  <c r="P46" i="62"/>
  <c r="O46" i="62"/>
  <c r="N46" i="62"/>
  <c r="M46" i="62"/>
  <c r="L46" i="62"/>
  <c r="K46" i="62"/>
  <c r="J46" i="62"/>
  <c r="I46" i="62"/>
  <c r="H46" i="62"/>
  <c r="G46" i="62"/>
  <c r="E46" i="62"/>
  <c r="C46" i="62"/>
  <c r="B46" i="62"/>
  <c r="T45" i="62"/>
  <c r="S45" i="62"/>
  <c r="Q45" i="62"/>
  <c r="P45" i="62"/>
  <c r="O45" i="62"/>
  <c r="N45" i="62"/>
  <c r="M45" i="62"/>
  <c r="L45" i="62"/>
  <c r="K45" i="62"/>
  <c r="J45" i="62"/>
  <c r="I45" i="62"/>
  <c r="H45" i="62"/>
  <c r="G45" i="62"/>
  <c r="E45" i="62"/>
  <c r="C45" i="62"/>
  <c r="B45" i="62"/>
  <c r="T44" i="62"/>
  <c r="S44" i="62"/>
  <c r="Q44" i="62"/>
  <c r="P44" i="62"/>
  <c r="O44" i="62"/>
  <c r="N44" i="62"/>
  <c r="M44" i="62"/>
  <c r="L44" i="62"/>
  <c r="K44" i="62"/>
  <c r="J44" i="62"/>
  <c r="I44" i="62"/>
  <c r="H44" i="62"/>
  <c r="G44" i="62"/>
  <c r="E44" i="62"/>
  <c r="C44" i="62"/>
  <c r="B44" i="62"/>
  <c r="T43" i="62"/>
  <c r="S43" i="62"/>
  <c r="Q43" i="62"/>
  <c r="P43" i="62"/>
  <c r="O43" i="62"/>
  <c r="N43" i="62"/>
  <c r="M43" i="62"/>
  <c r="L43" i="62"/>
  <c r="K43" i="62"/>
  <c r="J43" i="62"/>
  <c r="I43" i="62"/>
  <c r="H43" i="62"/>
  <c r="G43" i="62"/>
  <c r="E43" i="62"/>
  <c r="C43" i="62"/>
  <c r="B43" i="62"/>
  <c r="T42" i="62"/>
  <c r="S42" i="62"/>
  <c r="Q42" i="62"/>
  <c r="P42" i="62"/>
  <c r="O42" i="62"/>
  <c r="N42" i="62"/>
  <c r="M42" i="62"/>
  <c r="L42" i="62"/>
  <c r="K42" i="62"/>
  <c r="J42" i="62"/>
  <c r="I42" i="62"/>
  <c r="H42" i="62"/>
  <c r="G42" i="62"/>
  <c r="E42" i="62"/>
  <c r="C42" i="62"/>
  <c r="B42" i="62"/>
  <c r="T41" i="62"/>
  <c r="S41" i="62"/>
  <c r="Q41" i="62"/>
  <c r="P41" i="62"/>
  <c r="O41" i="62"/>
  <c r="N41" i="62"/>
  <c r="M41" i="62"/>
  <c r="L41" i="62"/>
  <c r="K41" i="62"/>
  <c r="J41" i="62"/>
  <c r="I41" i="62"/>
  <c r="H41" i="62"/>
  <c r="G41" i="62"/>
  <c r="E41" i="62"/>
  <c r="C41" i="62"/>
  <c r="B41" i="62"/>
  <c r="T40" i="62"/>
  <c r="S40" i="62"/>
  <c r="Q40" i="62"/>
  <c r="P40" i="62"/>
  <c r="O40" i="62"/>
  <c r="N40" i="62"/>
  <c r="M40" i="62"/>
  <c r="L40" i="62"/>
  <c r="K40" i="62"/>
  <c r="J40" i="62"/>
  <c r="I40" i="62"/>
  <c r="H40" i="62"/>
  <c r="G40" i="62"/>
  <c r="E40" i="62"/>
  <c r="C40" i="62"/>
  <c r="B40" i="62"/>
  <c r="T39" i="62"/>
  <c r="S39" i="62"/>
  <c r="Q39" i="62"/>
  <c r="P39" i="62"/>
  <c r="O39" i="62"/>
  <c r="N39" i="62"/>
  <c r="M39" i="62"/>
  <c r="L39" i="62"/>
  <c r="K39" i="62"/>
  <c r="J39" i="62"/>
  <c r="I39" i="62"/>
  <c r="H39" i="62"/>
  <c r="G39" i="62"/>
  <c r="E39" i="62"/>
  <c r="C39" i="62"/>
  <c r="B39" i="62"/>
  <c r="T38" i="62"/>
  <c r="S38" i="62"/>
  <c r="Q38" i="62"/>
  <c r="P38" i="62"/>
  <c r="O38" i="62"/>
  <c r="N38" i="62"/>
  <c r="M38" i="62"/>
  <c r="L38" i="62"/>
  <c r="K38" i="62"/>
  <c r="J38" i="62"/>
  <c r="I38" i="62"/>
  <c r="H38" i="62"/>
  <c r="G38" i="62"/>
  <c r="E38" i="62"/>
  <c r="C38" i="62"/>
  <c r="B38" i="62"/>
  <c r="T37" i="62"/>
  <c r="S37" i="62"/>
  <c r="Q37" i="62"/>
  <c r="P37" i="62"/>
  <c r="O37" i="62"/>
  <c r="N37" i="62"/>
  <c r="M37" i="62"/>
  <c r="L37" i="62"/>
  <c r="K37" i="62"/>
  <c r="J37" i="62"/>
  <c r="I37" i="62"/>
  <c r="H37" i="62"/>
  <c r="G37" i="62"/>
  <c r="E37" i="62"/>
  <c r="C37" i="62"/>
  <c r="B37" i="62"/>
  <c r="T36" i="62"/>
  <c r="S36" i="62"/>
  <c r="Q36" i="62"/>
  <c r="P36" i="62"/>
  <c r="O36" i="62"/>
  <c r="N36" i="62"/>
  <c r="M36" i="62"/>
  <c r="L36" i="62"/>
  <c r="K36" i="62"/>
  <c r="J36" i="62"/>
  <c r="I36" i="62"/>
  <c r="H36" i="62"/>
  <c r="G36" i="62"/>
  <c r="E36" i="62"/>
  <c r="C36" i="62"/>
  <c r="B36" i="62"/>
  <c r="T35" i="62"/>
  <c r="S35" i="62"/>
  <c r="Q35" i="62"/>
  <c r="P35" i="62"/>
  <c r="O35" i="62"/>
  <c r="N35" i="62"/>
  <c r="M35" i="62"/>
  <c r="L35" i="62"/>
  <c r="K35" i="62"/>
  <c r="J35" i="62"/>
  <c r="I35" i="62"/>
  <c r="H35" i="62"/>
  <c r="G35" i="62"/>
  <c r="E35" i="62"/>
  <c r="C35" i="62"/>
  <c r="B35" i="62"/>
  <c r="T34" i="62"/>
  <c r="S34" i="62"/>
  <c r="Q34" i="62"/>
  <c r="P34" i="62"/>
  <c r="O34" i="62"/>
  <c r="N34" i="62"/>
  <c r="M34" i="62"/>
  <c r="L34" i="62"/>
  <c r="K34" i="62"/>
  <c r="J34" i="62"/>
  <c r="I34" i="62"/>
  <c r="H34" i="62"/>
  <c r="G34" i="62"/>
  <c r="E34" i="62"/>
  <c r="C34" i="62"/>
  <c r="B34" i="62"/>
  <c r="T33" i="62"/>
  <c r="S33" i="62"/>
  <c r="Q33" i="62"/>
  <c r="P33" i="62"/>
  <c r="O33" i="62"/>
  <c r="N33" i="62"/>
  <c r="M33" i="62"/>
  <c r="L33" i="62"/>
  <c r="K33" i="62"/>
  <c r="J33" i="62"/>
  <c r="I33" i="62"/>
  <c r="H33" i="62"/>
  <c r="G33" i="62"/>
  <c r="E33" i="62"/>
  <c r="C33" i="62"/>
  <c r="B33" i="62"/>
  <c r="T32" i="62"/>
  <c r="S32" i="62"/>
  <c r="Q32" i="62"/>
  <c r="P32" i="62"/>
  <c r="O32" i="62"/>
  <c r="N32" i="62"/>
  <c r="M32" i="62"/>
  <c r="L32" i="62"/>
  <c r="K32" i="62"/>
  <c r="J32" i="62"/>
  <c r="I32" i="62"/>
  <c r="H32" i="62"/>
  <c r="G32" i="62"/>
  <c r="E32" i="62"/>
  <c r="C32" i="62"/>
  <c r="B32" i="62"/>
  <c r="T31" i="62"/>
  <c r="S31" i="62"/>
  <c r="Q31" i="62"/>
  <c r="P31" i="62"/>
  <c r="O31" i="62"/>
  <c r="N31" i="62"/>
  <c r="M31" i="62"/>
  <c r="L31" i="62"/>
  <c r="K31" i="62"/>
  <c r="J31" i="62"/>
  <c r="I31" i="62"/>
  <c r="H31" i="62"/>
  <c r="G31" i="62"/>
  <c r="E31" i="62"/>
  <c r="C31" i="62"/>
  <c r="B31" i="62"/>
  <c r="T30" i="62"/>
  <c r="S30" i="62"/>
  <c r="Q30" i="62"/>
  <c r="P30" i="62"/>
  <c r="O30" i="62"/>
  <c r="N30" i="62"/>
  <c r="M30" i="62"/>
  <c r="L30" i="62"/>
  <c r="K30" i="62"/>
  <c r="J30" i="62"/>
  <c r="I30" i="62"/>
  <c r="H30" i="62"/>
  <c r="G30" i="62"/>
  <c r="E30" i="62"/>
  <c r="C30" i="62"/>
  <c r="B30" i="62"/>
  <c r="T29" i="62"/>
  <c r="S29" i="62"/>
  <c r="Q29" i="62"/>
  <c r="P29" i="62"/>
  <c r="O29" i="62"/>
  <c r="N29" i="62"/>
  <c r="M29" i="62"/>
  <c r="L29" i="62"/>
  <c r="K29" i="62"/>
  <c r="J29" i="62"/>
  <c r="I29" i="62"/>
  <c r="H29" i="62"/>
  <c r="G29" i="62"/>
  <c r="E29" i="62"/>
  <c r="C29" i="62"/>
  <c r="B29" i="62"/>
  <c r="T28" i="62"/>
  <c r="S28" i="62"/>
  <c r="Q28" i="62"/>
  <c r="P28" i="62"/>
  <c r="O28" i="62"/>
  <c r="N28" i="62"/>
  <c r="M28" i="62"/>
  <c r="L28" i="62"/>
  <c r="K28" i="62"/>
  <c r="J28" i="62"/>
  <c r="I28" i="62"/>
  <c r="H28" i="62"/>
  <c r="G28" i="62"/>
  <c r="E28" i="62"/>
  <c r="C28" i="62"/>
  <c r="B28" i="62"/>
  <c r="T27" i="62"/>
  <c r="S27" i="62"/>
  <c r="Q27" i="62"/>
  <c r="P27" i="62"/>
  <c r="O27" i="62"/>
  <c r="N27" i="62"/>
  <c r="M27" i="62"/>
  <c r="L27" i="62"/>
  <c r="K27" i="62"/>
  <c r="J27" i="62"/>
  <c r="I27" i="62"/>
  <c r="H27" i="62"/>
  <c r="G27" i="62"/>
  <c r="E27" i="62"/>
  <c r="C27" i="62"/>
  <c r="B27" i="62"/>
  <c r="T26" i="62"/>
  <c r="S26" i="62"/>
  <c r="Q26" i="62"/>
  <c r="P26" i="62"/>
  <c r="O26" i="62"/>
  <c r="N26" i="62"/>
  <c r="M26" i="62"/>
  <c r="L26" i="62"/>
  <c r="K26" i="62"/>
  <c r="J26" i="62"/>
  <c r="I26" i="62"/>
  <c r="H26" i="62"/>
  <c r="G26" i="62"/>
  <c r="E26" i="62"/>
  <c r="C26" i="62"/>
  <c r="B26" i="62"/>
  <c r="T25" i="62"/>
  <c r="S25" i="62"/>
  <c r="Q25" i="62"/>
  <c r="P25" i="62"/>
  <c r="O25" i="62"/>
  <c r="N25" i="62"/>
  <c r="M25" i="62"/>
  <c r="L25" i="62"/>
  <c r="K25" i="62"/>
  <c r="J25" i="62"/>
  <c r="I25" i="62"/>
  <c r="H25" i="62"/>
  <c r="G25" i="62"/>
  <c r="E25" i="62"/>
  <c r="C25" i="62"/>
  <c r="B25" i="62"/>
  <c r="T24" i="62"/>
  <c r="S24" i="62"/>
  <c r="Q24" i="62"/>
  <c r="P24" i="62"/>
  <c r="O24" i="62"/>
  <c r="N24" i="62"/>
  <c r="M24" i="62"/>
  <c r="L24" i="62"/>
  <c r="K24" i="62"/>
  <c r="J24" i="62"/>
  <c r="I24" i="62"/>
  <c r="H24" i="62"/>
  <c r="G24" i="62"/>
  <c r="E24" i="62"/>
  <c r="C24" i="62"/>
  <c r="B24" i="62"/>
  <c r="T23" i="62"/>
  <c r="S23" i="62"/>
  <c r="Q23" i="62"/>
  <c r="P23" i="62"/>
  <c r="O23" i="62"/>
  <c r="N23" i="62"/>
  <c r="M23" i="62"/>
  <c r="L23" i="62"/>
  <c r="K23" i="62"/>
  <c r="J23" i="62"/>
  <c r="I23" i="62"/>
  <c r="H23" i="62"/>
  <c r="G23" i="62"/>
  <c r="E23" i="62"/>
  <c r="C23" i="62"/>
  <c r="B23" i="62"/>
  <c r="T22" i="62"/>
  <c r="S22" i="62"/>
  <c r="Q22" i="62"/>
  <c r="P22" i="62"/>
  <c r="O22" i="62"/>
  <c r="N22" i="62"/>
  <c r="M22" i="62"/>
  <c r="L22" i="62"/>
  <c r="K22" i="62"/>
  <c r="J22" i="62"/>
  <c r="I22" i="62"/>
  <c r="H22" i="62"/>
  <c r="G22" i="62"/>
  <c r="E22" i="62"/>
  <c r="C22" i="62"/>
  <c r="B22" i="62"/>
  <c r="T21" i="62"/>
  <c r="S21" i="62"/>
  <c r="Q21" i="62"/>
  <c r="P21" i="62"/>
  <c r="O21" i="62"/>
  <c r="N21" i="62"/>
  <c r="M21" i="62"/>
  <c r="L21" i="62"/>
  <c r="K21" i="62"/>
  <c r="J21" i="62"/>
  <c r="I21" i="62"/>
  <c r="H21" i="62"/>
  <c r="G21" i="62"/>
  <c r="E21" i="62"/>
  <c r="C21" i="62"/>
  <c r="B21" i="62"/>
  <c r="T20" i="62"/>
  <c r="S20" i="62"/>
  <c r="Q20" i="62"/>
  <c r="P20" i="62"/>
  <c r="O20" i="62"/>
  <c r="N20" i="62"/>
  <c r="M20" i="62"/>
  <c r="L20" i="62"/>
  <c r="K20" i="62"/>
  <c r="J20" i="62"/>
  <c r="I20" i="62"/>
  <c r="H20" i="62"/>
  <c r="G20" i="62"/>
  <c r="E20" i="62"/>
  <c r="C20" i="62"/>
  <c r="B20" i="62"/>
  <c r="T19" i="62"/>
  <c r="S19" i="62"/>
  <c r="Q19" i="62"/>
  <c r="P19" i="62"/>
  <c r="O19" i="62"/>
  <c r="N19" i="62"/>
  <c r="M19" i="62"/>
  <c r="L19" i="62"/>
  <c r="K19" i="62"/>
  <c r="J19" i="62"/>
  <c r="I19" i="62"/>
  <c r="H19" i="62"/>
  <c r="G19" i="62"/>
  <c r="E19" i="62"/>
  <c r="C19" i="62"/>
  <c r="B19" i="62"/>
  <c r="T18" i="62"/>
  <c r="S18" i="62"/>
  <c r="Q18" i="62"/>
  <c r="P18" i="62"/>
  <c r="O18" i="62"/>
  <c r="N18" i="62"/>
  <c r="M18" i="62"/>
  <c r="L18" i="62"/>
  <c r="K18" i="62"/>
  <c r="J18" i="62"/>
  <c r="I18" i="62"/>
  <c r="H18" i="62"/>
  <c r="G18" i="62"/>
  <c r="E18" i="62"/>
  <c r="C18" i="62"/>
  <c r="B18" i="62"/>
  <c r="T17" i="62"/>
  <c r="S17" i="62"/>
  <c r="Q17" i="62"/>
  <c r="P17" i="62"/>
  <c r="O17" i="62"/>
  <c r="N17" i="62"/>
  <c r="M17" i="62"/>
  <c r="L17" i="62"/>
  <c r="K17" i="62"/>
  <c r="J17" i="62"/>
  <c r="I17" i="62"/>
  <c r="H17" i="62"/>
  <c r="G17" i="62"/>
  <c r="E17" i="62"/>
  <c r="C17" i="62"/>
  <c r="B17" i="62"/>
  <c r="T16" i="62"/>
  <c r="S16" i="62"/>
  <c r="Q16" i="62"/>
  <c r="P16" i="62"/>
  <c r="O16" i="62"/>
  <c r="N16" i="62"/>
  <c r="M16" i="62"/>
  <c r="L16" i="62"/>
  <c r="K16" i="62"/>
  <c r="J16" i="62"/>
  <c r="I16" i="62"/>
  <c r="H16" i="62"/>
  <c r="G16" i="62"/>
  <c r="E16" i="62"/>
  <c r="C16" i="62"/>
  <c r="B16" i="62"/>
  <c r="T15" i="62"/>
  <c r="S15" i="62"/>
  <c r="Q15" i="62"/>
  <c r="P15" i="62"/>
  <c r="O15" i="62"/>
  <c r="N15" i="62"/>
  <c r="M15" i="62"/>
  <c r="L15" i="62"/>
  <c r="K15" i="62"/>
  <c r="J15" i="62"/>
  <c r="I15" i="62"/>
  <c r="H15" i="62"/>
  <c r="G15" i="62"/>
  <c r="E15" i="62"/>
  <c r="C15" i="62"/>
  <c r="B15" i="62"/>
  <c r="T14" i="62"/>
  <c r="S14" i="62"/>
  <c r="Q14" i="62"/>
  <c r="P14" i="62"/>
  <c r="O14" i="62"/>
  <c r="N14" i="62"/>
  <c r="M14" i="62"/>
  <c r="L14" i="62"/>
  <c r="K14" i="62"/>
  <c r="J14" i="62"/>
  <c r="I14" i="62"/>
  <c r="H14" i="62"/>
  <c r="G14" i="62"/>
  <c r="E14" i="62"/>
  <c r="C14" i="62"/>
  <c r="B14" i="62"/>
  <c r="T13" i="62"/>
  <c r="S13" i="62"/>
  <c r="Q13" i="62"/>
  <c r="P13" i="62"/>
  <c r="O13" i="62"/>
  <c r="N13" i="62"/>
  <c r="M13" i="62"/>
  <c r="L13" i="62"/>
  <c r="K13" i="62"/>
  <c r="J13" i="62"/>
  <c r="I13" i="62"/>
  <c r="H13" i="62"/>
  <c r="G13" i="62"/>
  <c r="E13" i="62"/>
  <c r="C13" i="62"/>
  <c r="B13" i="62"/>
  <c r="T12" i="62"/>
  <c r="S12" i="62"/>
  <c r="Q12" i="62"/>
  <c r="P12" i="62"/>
  <c r="O12" i="62"/>
  <c r="N12" i="62"/>
  <c r="M12" i="62"/>
  <c r="L12" i="62"/>
  <c r="K12" i="62"/>
  <c r="J12" i="62"/>
  <c r="I12" i="62"/>
  <c r="H12" i="62"/>
  <c r="G12" i="62"/>
  <c r="E12" i="62"/>
  <c r="C12" i="62"/>
  <c r="B12" i="62"/>
  <c r="T11" i="62"/>
  <c r="S11" i="62"/>
  <c r="Q11" i="62"/>
  <c r="P11" i="62"/>
  <c r="O11" i="62"/>
  <c r="N11" i="62"/>
  <c r="M11" i="62"/>
  <c r="L11" i="62"/>
  <c r="K11" i="62"/>
  <c r="J11" i="62"/>
  <c r="I11" i="62"/>
  <c r="H11" i="62"/>
  <c r="G11" i="62"/>
  <c r="E11" i="62"/>
  <c r="C11" i="62"/>
  <c r="B11" i="62"/>
  <c r="T10" i="62"/>
  <c r="S10" i="62"/>
  <c r="Q10" i="62"/>
  <c r="P10" i="62"/>
  <c r="O10" i="62"/>
  <c r="N10" i="62"/>
  <c r="M10" i="62"/>
  <c r="L10" i="62"/>
  <c r="K10" i="62"/>
  <c r="J10" i="62"/>
  <c r="I10" i="62"/>
  <c r="H10" i="62"/>
  <c r="G10" i="62"/>
  <c r="E10" i="62"/>
  <c r="C10" i="62"/>
  <c r="B10" i="62"/>
  <c r="T9" i="62"/>
  <c r="S9" i="62"/>
  <c r="Q9" i="62"/>
  <c r="P9" i="62"/>
  <c r="O9" i="62"/>
  <c r="N9" i="62"/>
  <c r="M9" i="62"/>
  <c r="L9" i="62"/>
  <c r="K9" i="62"/>
  <c r="J9" i="62"/>
  <c r="I9" i="62"/>
  <c r="H9" i="62"/>
  <c r="G9" i="62"/>
  <c r="E9" i="62"/>
  <c r="C9" i="62"/>
  <c r="B9" i="62"/>
  <c r="T8" i="62"/>
  <c r="S8" i="62"/>
  <c r="Q8" i="62"/>
  <c r="P8" i="62"/>
  <c r="O8" i="62"/>
  <c r="N8" i="62"/>
  <c r="M8" i="62"/>
  <c r="L8" i="62"/>
  <c r="K8" i="62"/>
  <c r="J8" i="62"/>
  <c r="I8" i="62"/>
  <c r="H8" i="62"/>
  <c r="G8" i="62"/>
  <c r="E8" i="62"/>
  <c r="C8" i="62"/>
  <c r="B8" i="62"/>
  <c r="T7" i="62"/>
  <c r="S7" i="62"/>
  <c r="Q7" i="62"/>
  <c r="P7" i="62"/>
  <c r="O7" i="62"/>
  <c r="N7" i="62"/>
  <c r="M7" i="62"/>
  <c r="L7" i="62"/>
  <c r="K7" i="62"/>
  <c r="J7" i="62"/>
  <c r="I7" i="62"/>
  <c r="H7" i="62"/>
  <c r="G7" i="62"/>
  <c r="E7" i="62"/>
  <c r="C7" i="62"/>
  <c r="B7" i="62"/>
  <c r="AC57" i="62"/>
  <c r="AB56" i="62"/>
  <c r="Y57" i="62"/>
  <c r="X56" i="62"/>
  <c r="W56" i="62"/>
  <c r="V57" i="62"/>
  <c r="T6" i="62"/>
  <c r="S6" i="62"/>
  <c r="Q6" i="62"/>
  <c r="P6" i="62"/>
  <c r="O6" i="62"/>
  <c r="N6" i="62"/>
  <c r="M6" i="62"/>
  <c r="L6" i="62"/>
  <c r="K6" i="62"/>
  <c r="J6" i="62"/>
  <c r="I6" i="62"/>
  <c r="H6" i="62"/>
  <c r="G6" i="62"/>
  <c r="E6" i="62"/>
  <c r="C6" i="62"/>
  <c r="B6" i="62"/>
  <c r="D1" i="62"/>
  <c r="Y56" i="62" l="1"/>
  <c r="AC56" i="62"/>
  <c r="W57" i="62"/>
  <c r="V56" i="62"/>
  <c r="X57" i="62"/>
  <c r="AB57" i="62"/>
  <c r="D7" i="1" l="1"/>
  <c r="P7" i="1"/>
  <c r="Q7" i="1"/>
  <c r="R7" i="1"/>
  <c r="S7" i="1"/>
  <c r="T7" i="1"/>
  <c r="U7" i="1"/>
  <c r="V7" i="1"/>
  <c r="W7" i="1"/>
  <c r="X7" i="1"/>
  <c r="Y7" i="1"/>
  <c r="D8" i="1"/>
  <c r="P8" i="1"/>
  <c r="Q8" i="1"/>
  <c r="R8" i="1"/>
  <c r="S8" i="1"/>
  <c r="T8" i="1"/>
  <c r="U8" i="1"/>
  <c r="V8" i="1"/>
  <c r="W8" i="1"/>
  <c r="X8" i="1"/>
  <c r="Y8" i="1"/>
  <c r="D9" i="1"/>
  <c r="P9" i="1"/>
  <c r="Q9" i="1"/>
  <c r="R9" i="1"/>
  <c r="S9" i="1"/>
  <c r="T9" i="1"/>
  <c r="U9" i="1"/>
  <c r="V9" i="1"/>
  <c r="W9" i="1"/>
  <c r="X9" i="1"/>
  <c r="Y9" i="1"/>
  <c r="D10" i="1"/>
  <c r="P10" i="1"/>
  <c r="Q10" i="1"/>
  <c r="R10" i="1"/>
  <c r="S10" i="1"/>
  <c r="T10" i="1"/>
  <c r="U10" i="1"/>
  <c r="V10" i="1"/>
  <c r="W10" i="1"/>
  <c r="X10" i="1"/>
  <c r="Y10" i="1"/>
  <c r="D11" i="1"/>
  <c r="P11" i="1"/>
  <c r="Q11" i="1"/>
  <c r="R11" i="1"/>
  <c r="S11" i="1"/>
  <c r="T11" i="1"/>
  <c r="U11" i="1"/>
  <c r="V11" i="1"/>
  <c r="W11" i="1"/>
  <c r="X11" i="1"/>
  <c r="Y11" i="1"/>
  <c r="D12" i="1"/>
  <c r="P12" i="1"/>
  <c r="Q12" i="1"/>
  <c r="R12" i="1"/>
  <c r="S12" i="1"/>
  <c r="T12" i="1"/>
  <c r="U12" i="1"/>
  <c r="V12" i="1"/>
  <c r="W12" i="1"/>
  <c r="X12" i="1"/>
  <c r="Y12" i="1"/>
  <c r="D13" i="1"/>
  <c r="P13" i="1"/>
  <c r="Q13" i="1"/>
  <c r="R13" i="1"/>
  <c r="S13" i="1"/>
  <c r="T13" i="1"/>
  <c r="U13" i="1"/>
  <c r="V13" i="1"/>
  <c r="W13" i="1"/>
  <c r="X13" i="1"/>
  <c r="Y13" i="1"/>
  <c r="D14" i="1"/>
  <c r="P14" i="1"/>
  <c r="Q14" i="1"/>
  <c r="R14" i="1"/>
  <c r="S14" i="1"/>
  <c r="T14" i="1"/>
  <c r="U14" i="1"/>
  <c r="V14" i="1"/>
  <c r="W14" i="1"/>
  <c r="X14" i="1"/>
  <c r="Y14" i="1"/>
  <c r="D15" i="1"/>
  <c r="P15" i="1"/>
  <c r="Q15" i="1"/>
  <c r="R15" i="1"/>
  <c r="S15" i="1"/>
  <c r="T15" i="1"/>
  <c r="U15" i="1"/>
  <c r="V15" i="1"/>
  <c r="W15" i="1"/>
  <c r="X15" i="1"/>
  <c r="Y15" i="1"/>
  <c r="D16" i="1"/>
  <c r="P16" i="1"/>
  <c r="Q16" i="1"/>
  <c r="R16" i="1"/>
  <c r="S16" i="1"/>
  <c r="T16" i="1"/>
  <c r="U16" i="1"/>
  <c r="V16" i="1"/>
  <c r="W16" i="1"/>
  <c r="X16" i="1"/>
  <c r="Y16" i="1"/>
  <c r="D17" i="1"/>
  <c r="P17" i="1"/>
  <c r="Q17" i="1"/>
  <c r="R17" i="1"/>
  <c r="S17" i="1"/>
  <c r="T17" i="1"/>
  <c r="U17" i="1"/>
  <c r="V17" i="1"/>
  <c r="W17" i="1"/>
  <c r="X17" i="1"/>
  <c r="Y17" i="1"/>
  <c r="D18" i="1"/>
  <c r="P18" i="1"/>
  <c r="Q18" i="1"/>
  <c r="R18" i="1"/>
  <c r="S18" i="1"/>
  <c r="T18" i="1"/>
  <c r="U18" i="1"/>
  <c r="V18" i="1"/>
  <c r="W18" i="1"/>
  <c r="X18" i="1"/>
  <c r="Y18" i="1"/>
  <c r="D19" i="1"/>
  <c r="P19" i="1"/>
  <c r="Q19" i="1"/>
  <c r="R19" i="1"/>
  <c r="S19" i="1"/>
  <c r="T19" i="1"/>
  <c r="U19" i="1"/>
  <c r="V19" i="1"/>
  <c r="W19" i="1"/>
  <c r="X19" i="1"/>
  <c r="Y19" i="1"/>
  <c r="D20" i="1"/>
  <c r="P20" i="1"/>
  <c r="Q20" i="1"/>
  <c r="R20" i="1"/>
  <c r="S20" i="1"/>
  <c r="T20" i="1"/>
  <c r="U20" i="1"/>
  <c r="V20" i="1"/>
  <c r="W20" i="1"/>
  <c r="X20" i="1"/>
  <c r="Y20" i="1"/>
  <c r="D21" i="1"/>
  <c r="P21" i="1"/>
  <c r="Q21" i="1"/>
  <c r="R21" i="1"/>
  <c r="S21" i="1"/>
  <c r="T21" i="1"/>
  <c r="U21" i="1"/>
  <c r="V21" i="1"/>
  <c r="W21" i="1"/>
  <c r="X21" i="1"/>
  <c r="Y21" i="1"/>
  <c r="D22" i="1"/>
  <c r="P22" i="1"/>
  <c r="Q22" i="1"/>
  <c r="R22" i="1"/>
  <c r="S22" i="1"/>
  <c r="T22" i="1"/>
  <c r="U22" i="1"/>
  <c r="V22" i="1"/>
  <c r="W22" i="1"/>
  <c r="X22" i="1"/>
  <c r="Y22" i="1"/>
  <c r="D23" i="1"/>
  <c r="P23" i="1"/>
  <c r="Q23" i="1"/>
  <c r="R23" i="1"/>
  <c r="S23" i="1"/>
  <c r="T23" i="1"/>
  <c r="U23" i="1"/>
  <c r="V23" i="1"/>
  <c r="W23" i="1"/>
  <c r="X23" i="1"/>
  <c r="Y23" i="1"/>
  <c r="D24" i="1"/>
  <c r="P24" i="1"/>
  <c r="Q24" i="1"/>
  <c r="R24" i="1"/>
  <c r="S24" i="1"/>
  <c r="T24" i="1"/>
  <c r="U24" i="1"/>
  <c r="V24" i="1"/>
  <c r="W24" i="1"/>
  <c r="X24" i="1"/>
  <c r="Y24" i="1"/>
  <c r="D25" i="1"/>
  <c r="P25" i="1"/>
  <c r="Q25" i="1"/>
  <c r="R25" i="1"/>
  <c r="S25" i="1"/>
  <c r="T25" i="1"/>
  <c r="U25" i="1"/>
  <c r="V25" i="1"/>
  <c r="W25" i="1"/>
  <c r="X25" i="1"/>
  <c r="Y25" i="1"/>
  <c r="D26" i="1"/>
  <c r="P26" i="1"/>
  <c r="Q26" i="1"/>
  <c r="R26" i="1"/>
  <c r="S26" i="1"/>
  <c r="T26" i="1"/>
  <c r="U26" i="1"/>
  <c r="V26" i="1"/>
  <c r="W26" i="1"/>
  <c r="X26" i="1"/>
  <c r="Y26" i="1"/>
  <c r="D27" i="1"/>
  <c r="P27" i="1"/>
  <c r="Q27" i="1"/>
  <c r="R27" i="1"/>
  <c r="S27" i="1"/>
  <c r="T27" i="1"/>
  <c r="U27" i="1"/>
  <c r="V27" i="1"/>
  <c r="W27" i="1"/>
  <c r="X27" i="1"/>
  <c r="Y27" i="1"/>
  <c r="D28" i="1"/>
  <c r="P28" i="1"/>
  <c r="Q28" i="1"/>
  <c r="R28" i="1"/>
  <c r="S28" i="1"/>
  <c r="T28" i="1"/>
  <c r="U28" i="1"/>
  <c r="V28" i="1"/>
  <c r="W28" i="1"/>
  <c r="X28" i="1"/>
  <c r="Y28" i="1"/>
  <c r="D29" i="1"/>
  <c r="P29" i="1"/>
  <c r="Q29" i="1"/>
  <c r="R29" i="1"/>
  <c r="S29" i="1"/>
  <c r="T29" i="1"/>
  <c r="U29" i="1"/>
  <c r="V29" i="1"/>
  <c r="W29" i="1"/>
  <c r="X29" i="1"/>
  <c r="Y29" i="1"/>
  <c r="D30" i="1"/>
  <c r="P30" i="1"/>
  <c r="Q30" i="1"/>
  <c r="R30" i="1"/>
  <c r="S30" i="1"/>
  <c r="T30" i="1"/>
  <c r="U30" i="1"/>
  <c r="V30" i="1"/>
  <c r="W30" i="1"/>
  <c r="X30" i="1"/>
  <c r="Y30" i="1"/>
  <c r="D31" i="1"/>
  <c r="P31" i="1"/>
  <c r="Q31" i="1"/>
  <c r="R31" i="1"/>
  <c r="S31" i="1"/>
  <c r="T31" i="1"/>
  <c r="U31" i="1"/>
  <c r="V31" i="1"/>
  <c r="W31" i="1"/>
  <c r="X31" i="1"/>
  <c r="Y31" i="1"/>
  <c r="D32" i="1"/>
  <c r="P32" i="1"/>
  <c r="Q32" i="1"/>
  <c r="R32" i="1"/>
  <c r="S32" i="1"/>
  <c r="T32" i="1"/>
  <c r="U32" i="1"/>
  <c r="V32" i="1"/>
  <c r="W32" i="1"/>
  <c r="X32" i="1"/>
  <c r="Y32" i="1"/>
  <c r="D33" i="1"/>
  <c r="P33" i="1"/>
  <c r="Q33" i="1"/>
  <c r="R33" i="1"/>
  <c r="S33" i="1"/>
  <c r="T33" i="1"/>
  <c r="U33" i="1"/>
  <c r="V33" i="1"/>
  <c r="W33" i="1"/>
  <c r="X33" i="1"/>
  <c r="Y33" i="1"/>
  <c r="D34" i="1"/>
  <c r="P34" i="1"/>
  <c r="Q34" i="1"/>
  <c r="R34" i="1"/>
  <c r="S34" i="1"/>
  <c r="T34" i="1"/>
  <c r="U34" i="1"/>
  <c r="V34" i="1"/>
  <c r="W34" i="1"/>
  <c r="X34" i="1"/>
  <c r="Y34" i="1"/>
  <c r="D35" i="1"/>
  <c r="P35" i="1"/>
  <c r="Q35" i="1"/>
  <c r="R35" i="1"/>
  <c r="S35" i="1"/>
  <c r="T35" i="1"/>
  <c r="U35" i="1"/>
  <c r="V35" i="1"/>
  <c r="W35" i="1"/>
  <c r="X35" i="1"/>
  <c r="Y35" i="1"/>
  <c r="D36" i="1"/>
  <c r="P36" i="1"/>
  <c r="Q36" i="1"/>
  <c r="R36" i="1"/>
  <c r="S36" i="1"/>
  <c r="T36" i="1"/>
  <c r="U36" i="1"/>
  <c r="V36" i="1"/>
  <c r="W36" i="1"/>
  <c r="X36" i="1"/>
  <c r="Y36" i="1"/>
  <c r="D37" i="1"/>
  <c r="P37" i="1"/>
  <c r="Q37" i="1"/>
  <c r="R37" i="1"/>
  <c r="S37" i="1"/>
  <c r="T37" i="1"/>
  <c r="U37" i="1"/>
  <c r="V37" i="1"/>
  <c r="W37" i="1"/>
  <c r="X37" i="1"/>
  <c r="Y37" i="1"/>
  <c r="D38" i="1"/>
  <c r="P38" i="1"/>
  <c r="Q38" i="1"/>
  <c r="R38" i="1"/>
  <c r="S38" i="1"/>
  <c r="T38" i="1"/>
  <c r="U38" i="1"/>
  <c r="V38" i="1"/>
  <c r="W38" i="1"/>
  <c r="X38" i="1"/>
  <c r="Y38" i="1"/>
  <c r="D39" i="1"/>
  <c r="P39" i="1"/>
  <c r="Q39" i="1"/>
  <c r="R39" i="1"/>
  <c r="S39" i="1"/>
  <c r="T39" i="1"/>
  <c r="U39" i="1"/>
  <c r="V39" i="1"/>
  <c r="W39" i="1"/>
  <c r="X39" i="1"/>
  <c r="Y39" i="1"/>
  <c r="D40" i="1"/>
  <c r="P40" i="1"/>
  <c r="Q40" i="1"/>
  <c r="R40" i="1"/>
  <c r="S40" i="1"/>
  <c r="T40" i="1"/>
  <c r="U40" i="1"/>
  <c r="V40" i="1"/>
  <c r="W40" i="1"/>
  <c r="X40" i="1"/>
  <c r="Y40" i="1"/>
  <c r="D41" i="1"/>
  <c r="P41" i="1"/>
  <c r="Q41" i="1"/>
  <c r="R41" i="1"/>
  <c r="S41" i="1"/>
  <c r="T41" i="1"/>
  <c r="U41" i="1"/>
  <c r="V41" i="1"/>
  <c r="W41" i="1"/>
  <c r="X41" i="1"/>
  <c r="Y41" i="1"/>
  <c r="D42" i="1"/>
  <c r="P42" i="1"/>
  <c r="Q42" i="1"/>
  <c r="R42" i="1"/>
  <c r="S42" i="1"/>
  <c r="T42" i="1"/>
  <c r="U42" i="1"/>
  <c r="V42" i="1"/>
  <c r="W42" i="1"/>
  <c r="X42" i="1"/>
  <c r="Y42" i="1"/>
  <c r="D43" i="1"/>
  <c r="P43" i="1"/>
  <c r="Q43" i="1"/>
  <c r="R43" i="1"/>
  <c r="S43" i="1"/>
  <c r="T43" i="1"/>
  <c r="U43" i="1"/>
  <c r="V43" i="1"/>
  <c r="W43" i="1"/>
  <c r="X43" i="1"/>
  <c r="Y43" i="1"/>
  <c r="D44" i="1"/>
  <c r="P44" i="1"/>
  <c r="Q44" i="1"/>
  <c r="R44" i="1"/>
  <c r="S44" i="1"/>
  <c r="T44" i="1"/>
  <c r="U44" i="1"/>
  <c r="V44" i="1"/>
  <c r="W44" i="1"/>
  <c r="X44" i="1"/>
  <c r="Y44" i="1"/>
  <c r="D45" i="1"/>
  <c r="P45" i="1"/>
  <c r="Q45" i="1"/>
  <c r="R45" i="1"/>
  <c r="S45" i="1"/>
  <c r="T45" i="1"/>
  <c r="U45" i="1"/>
  <c r="V45" i="1"/>
  <c r="W45" i="1"/>
  <c r="X45" i="1"/>
  <c r="Y45" i="1"/>
  <c r="D46" i="1"/>
  <c r="P46" i="1"/>
  <c r="Q46" i="1"/>
  <c r="R46" i="1"/>
  <c r="S46" i="1"/>
  <c r="T46" i="1"/>
  <c r="U46" i="1"/>
  <c r="V46" i="1"/>
  <c r="W46" i="1"/>
  <c r="X46" i="1"/>
  <c r="Y46" i="1"/>
  <c r="D47" i="1"/>
  <c r="P47" i="1"/>
  <c r="Q47" i="1"/>
  <c r="R47" i="1"/>
  <c r="S47" i="1"/>
  <c r="T47" i="1"/>
  <c r="U47" i="1"/>
  <c r="V47" i="1"/>
  <c r="W47" i="1"/>
  <c r="X47" i="1"/>
  <c r="Y47" i="1"/>
  <c r="D48" i="1"/>
  <c r="P48" i="1"/>
  <c r="Q48" i="1"/>
  <c r="R48" i="1"/>
  <c r="S48" i="1"/>
  <c r="T48" i="1"/>
  <c r="U48" i="1"/>
  <c r="V48" i="1"/>
  <c r="W48" i="1"/>
  <c r="X48" i="1"/>
  <c r="Y48" i="1"/>
  <c r="D49" i="1"/>
  <c r="P49" i="1"/>
  <c r="Q49" i="1"/>
  <c r="R49" i="1"/>
  <c r="S49" i="1"/>
  <c r="T49" i="1"/>
  <c r="U49" i="1"/>
  <c r="V49" i="1"/>
  <c r="W49" i="1"/>
  <c r="X49" i="1"/>
  <c r="Y49" i="1"/>
  <c r="D50" i="1"/>
  <c r="P50" i="1"/>
  <c r="Q50" i="1"/>
  <c r="R50" i="1"/>
  <c r="S50" i="1"/>
  <c r="T50" i="1"/>
  <c r="U50" i="1"/>
  <c r="V50" i="1"/>
  <c r="W50" i="1"/>
  <c r="X50" i="1"/>
  <c r="Y50" i="1"/>
  <c r="D51" i="1"/>
  <c r="P51" i="1"/>
  <c r="Q51" i="1"/>
  <c r="R51" i="1"/>
  <c r="S51" i="1"/>
  <c r="T51" i="1"/>
  <c r="U51" i="1"/>
  <c r="V51" i="1"/>
  <c r="W51" i="1"/>
  <c r="X51" i="1"/>
  <c r="Y51" i="1"/>
  <c r="D52" i="1"/>
  <c r="P52" i="1"/>
  <c r="Q52" i="1"/>
  <c r="R52" i="1"/>
  <c r="S52" i="1"/>
  <c r="T52" i="1"/>
  <c r="U52" i="1"/>
  <c r="V52" i="1"/>
  <c r="W52" i="1"/>
  <c r="X52" i="1"/>
  <c r="Y52" i="1"/>
  <c r="D53" i="1"/>
  <c r="P53" i="1"/>
  <c r="Q53" i="1"/>
  <c r="R53" i="1"/>
  <c r="S53" i="1"/>
  <c r="T53" i="1"/>
  <c r="U53" i="1"/>
  <c r="V53" i="1"/>
  <c r="W53" i="1"/>
  <c r="X53" i="1"/>
  <c r="Y53" i="1"/>
  <c r="D54" i="1"/>
  <c r="P54" i="1"/>
  <c r="Q54" i="1"/>
  <c r="R54" i="1"/>
  <c r="S54" i="1"/>
  <c r="T54" i="1"/>
  <c r="U54" i="1"/>
  <c r="V54" i="1"/>
  <c r="W54" i="1"/>
  <c r="X54" i="1"/>
  <c r="Y54" i="1"/>
  <c r="D55" i="1"/>
  <c r="P55" i="1"/>
  <c r="Q55" i="1"/>
  <c r="R55" i="1"/>
  <c r="S55" i="1"/>
  <c r="T55" i="1"/>
  <c r="U55" i="1"/>
  <c r="V55" i="1"/>
  <c r="W55" i="1"/>
  <c r="X55" i="1"/>
  <c r="Y55" i="1"/>
  <c r="Q4" i="1" l="1"/>
  <c r="R4" i="1"/>
  <c r="S4" i="1"/>
  <c r="T4" i="1"/>
  <c r="U4" i="1"/>
  <c r="V4" i="1"/>
  <c r="W4" i="1"/>
  <c r="X4" i="1"/>
  <c r="Y4" i="1"/>
  <c r="Z4" i="1"/>
  <c r="P4" i="1"/>
  <c r="E7" i="2"/>
  <c r="E7" i="1" s="1"/>
  <c r="F7" i="2"/>
  <c r="F7" i="1" s="1"/>
  <c r="G7" i="2"/>
  <c r="G7" i="1" s="1"/>
  <c r="H7" i="2"/>
  <c r="H7" i="1" s="1"/>
  <c r="I7" i="2"/>
  <c r="I7" i="1" s="1"/>
  <c r="J7" i="2"/>
  <c r="J7" i="1" s="1"/>
  <c r="K7" i="2"/>
  <c r="K7" i="1" s="1"/>
  <c r="L7" i="2"/>
  <c r="L7" i="1" s="1"/>
  <c r="M7" i="2"/>
  <c r="M7" i="1" s="1"/>
  <c r="N7" i="2"/>
  <c r="N7" i="1" s="1"/>
  <c r="O7" i="2"/>
  <c r="O7" i="1" s="1"/>
  <c r="P7" i="2"/>
  <c r="Q7" i="2"/>
  <c r="S7" i="2"/>
  <c r="T7" i="2"/>
  <c r="E8" i="2"/>
  <c r="E8" i="1" s="1"/>
  <c r="F8" i="2"/>
  <c r="F8" i="1" s="1"/>
  <c r="G8" i="2"/>
  <c r="G8" i="1" s="1"/>
  <c r="H8" i="2"/>
  <c r="H8" i="1" s="1"/>
  <c r="I8" i="2"/>
  <c r="I8" i="1" s="1"/>
  <c r="J8" i="2"/>
  <c r="J8" i="1" s="1"/>
  <c r="K8" i="2"/>
  <c r="K8" i="1" s="1"/>
  <c r="L8" i="2"/>
  <c r="L8" i="1" s="1"/>
  <c r="M8" i="2"/>
  <c r="M8" i="1" s="1"/>
  <c r="N8" i="2"/>
  <c r="N8" i="1" s="1"/>
  <c r="O8" i="2"/>
  <c r="O8" i="1" s="1"/>
  <c r="P8" i="2"/>
  <c r="Q8" i="2"/>
  <c r="S8" i="2"/>
  <c r="T8" i="2"/>
  <c r="E9" i="2"/>
  <c r="E9" i="1" s="1"/>
  <c r="F9" i="2"/>
  <c r="F9" i="1" s="1"/>
  <c r="G9" i="2"/>
  <c r="G9" i="1" s="1"/>
  <c r="H9" i="2"/>
  <c r="H9" i="1" s="1"/>
  <c r="I9" i="2"/>
  <c r="I9" i="1" s="1"/>
  <c r="J9" i="2"/>
  <c r="J9" i="1" s="1"/>
  <c r="K9" i="2"/>
  <c r="K9" i="1" s="1"/>
  <c r="L9" i="2"/>
  <c r="L9" i="1" s="1"/>
  <c r="M9" i="2"/>
  <c r="M9" i="1" s="1"/>
  <c r="N9" i="2"/>
  <c r="N9" i="1" s="1"/>
  <c r="O9" i="2"/>
  <c r="O9" i="1" s="1"/>
  <c r="P9" i="2"/>
  <c r="Q9" i="2"/>
  <c r="S9" i="2"/>
  <c r="T9" i="2"/>
  <c r="E10" i="2"/>
  <c r="E10" i="1" s="1"/>
  <c r="F10" i="2"/>
  <c r="F10" i="1" s="1"/>
  <c r="G10" i="2"/>
  <c r="G10" i="1" s="1"/>
  <c r="H10" i="2"/>
  <c r="H10" i="1" s="1"/>
  <c r="I10" i="2"/>
  <c r="I10" i="1" s="1"/>
  <c r="J10" i="2"/>
  <c r="J10" i="1" s="1"/>
  <c r="K10" i="2"/>
  <c r="K10" i="1" s="1"/>
  <c r="L10" i="2"/>
  <c r="L10" i="1" s="1"/>
  <c r="M10" i="2"/>
  <c r="M10" i="1" s="1"/>
  <c r="N10" i="2"/>
  <c r="N10" i="1" s="1"/>
  <c r="O10" i="2"/>
  <c r="O10" i="1" s="1"/>
  <c r="P10" i="2"/>
  <c r="Q10" i="2"/>
  <c r="S10" i="2"/>
  <c r="T10" i="2"/>
  <c r="E11" i="2"/>
  <c r="E11" i="1" s="1"/>
  <c r="F11" i="2"/>
  <c r="F11" i="1" s="1"/>
  <c r="G11" i="2"/>
  <c r="G11" i="1" s="1"/>
  <c r="H11" i="2"/>
  <c r="H11" i="1" s="1"/>
  <c r="I11" i="2"/>
  <c r="I11" i="1" s="1"/>
  <c r="J11" i="2"/>
  <c r="J11" i="1" s="1"/>
  <c r="K11" i="2"/>
  <c r="K11" i="1" s="1"/>
  <c r="L11" i="2"/>
  <c r="L11" i="1" s="1"/>
  <c r="M11" i="2"/>
  <c r="M11" i="1" s="1"/>
  <c r="N11" i="2"/>
  <c r="N11" i="1" s="1"/>
  <c r="O11" i="2"/>
  <c r="O11" i="1" s="1"/>
  <c r="P11" i="2"/>
  <c r="Q11" i="2"/>
  <c r="S11" i="2"/>
  <c r="T11" i="2"/>
  <c r="E12" i="2"/>
  <c r="E12" i="1" s="1"/>
  <c r="F12" i="2"/>
  <c r="F12" i="1" s="1"/>
  <c r="G12" i="2"/>
  <c r="G12" i="1" s="1"/>
  <c r="H12" i="2"/>
  <c r="H12" i="1" s="1"/>
  <c r="I12" i="2"/>
  <c r="I12" i="1" s="1"/>
  <c r="J12" i="2"/>
  <c r="J12" i="1" s="1"/>
  <c r="K12" i="2"/>
  <c r="K12" i="1" s="1"/>
  <c r="L12" i="2"/>
  <c r="L12" i="1" s="1"/>
  <c r="M12" i="2"/>
  <c r="M12" i="1" s="1"/>
  <c r="N12" i="2"/>
  <c r="N12" i="1" s="1"/>
  <c r="O12" i="2"/>
  <c r="O12" i="1" s="1"/>
  <c r="P12" i="2"/>
  <c r="Q12" i="2"/>
  <c r="S12" i="2"/>
  <c r="T12" i="2"/>
  <c r="E13" i="2"/>
  <c r="E13" i="1" s="1"/>
  <c r="F13" i="2"/>
  <c r="F13" i="1" s="1"/>
  <c r="G13" i="2"/>
  <c r="G13" i="1" s="1"/>
  <c r="H13" i="2"/>
  <c r="H13" i="1" s="1"/>
  <c r="I13" i="2"/>
  <c r="I13" i="1" s="1"/>
  <c r="J13" i="2"/>
  <c r="J13" i="1" s="1"/>
  <c r="K13" i="2"/>
  <c r="K13" i="1" s="1"/>
  <c r="L13" i="2"/>
  <c r="L13" i="1" s="1"/>
  <c r="M13" i="2"/>
  <c r="M13" i="1" s="1"/>
  <c r="N13" i="2"/>
  <c r="N13" i="1" s="1"/>
  <c r="O13" i="2"/>
  <c r="O13" i="1" s="1"/>
  <c r="P13" i="2"/>
  <c r="Q13" i="2"/>
  <c r="S13" i="2"/>
  <c r="T13" i="2"/>
  <c r="E14" i="2"/>
  <c r="E14" i="1" s="1"/>
  <c r="F14" i="2"/>
  <c r="F14" i="1" s="1"/>
  <c r="G14" i="2"/>
  <c r="G14" i="1" s="1"/>
  <c r="H14" i="2"/>
  <c r="H14" i="1" s="1"/>
  <c r="I14" i="2"/>
  <c r="I14" i="1" s="1"/>
  <c r="J14" i="2"/>
  <c r="J14" i="1" s="1"/>
  <c r="K14" i="2"/>
  <c r="K14" i="1" s="1"/>
  <c r="L14" i="2"/>
  <c r="L14" i="1" s="1"/>
  <c r="M14" i="2"/>
  <c r="M14" i="1" s="1"/>
  <c r="N14" i="2"/>
  <c r="N14" i="1" s="1"/>
  <c r="O14" i="2"/>
  <c r="O14" i="1" s="1"/>
  <c r="P14" i="2"/>
  <c r="Q14" i="2"/>
  <c r="S14" i="2"/>
  <c r="T14" i="2"/>
  <c r="E15" i="2"/>
  <c r="E15" i="1" s="1"/>
  <c r="F15" i="2"/>
  <c r="F15" i="1" s="1"/>
  <c r="G15" i="2"/>
  <c r="G15" i="1" s="1"/>
  <c r="H15" i="2"/>
  <c r="H15" i="1" s="1"/>
  <c r="I15" i="2"/>
  <c r="I15" i="1" s="1"/>
  <c r="J15" i="2"/>
  <c r="J15" i="1" s="1"/>
  <c r="K15" i="2"/>
  <c r="K15" i="1" s="1"/>
  <c r="L15" i="2"/>
  <c r="L15" i="1" s="1"/>
  <c r="M15" i="2"/>
  <c r="M15" i="1" s="1"/>
  <c r="N15" i="2"/>
  <c r="N15" i="1" s="1"/>
  <c r="O15" i="2"/>
  <c r="O15" i="1" s="1"/>
  <c r="P15" i="2"/>
  <c r="Q15" i="2"/>
  <c r="S15" i="2"/>
  <c r="T15" i="2"/>
  <c r="E16" i="2"/>
  <c r="E16" i="1" s="1"/>
  <c r="F16" i="2"/>
  <c r="F16" i="1" s="1"/>
  <c r="G16" i="2"/>
  <c r="G16" i="1" s="1"/>
  <c r="H16" i="2"/>
  <c r="H16" i="1" s="1"/>
  <c r="I16" i="2"/>
  <c r="I16" i="1" s="1"/>
  <c r="J16" i="2"/>
  <c r="J16" i="1" s="1"/>
  <c r="K16" i="2"/>
  <c r="K16" i="1" s="1"/>
  <c r="L16" i="2"/>
  <c r="L16" i="1" s="1"/>
  <c r="M16" i="2"/>
  <c r="M16" i="1" s="1"/>
  <c r="N16" i="2"/>
  <c r="N16" i="1" s="1"/>
  <c r="O16" i="2"/>
  <c r="O16" i="1" s="1"/>
  <c r="P16" i="2"/>
  <c r="Q16" i="2"/>
  <c r="S16" i="2"/>
  <c r="T16" i="2"/>
  <c r="E17" i="2"/>
  <c r="E17" i="1" s="1"/>
  <c r="F17" i="2"/>
  <c r="F17" i="1" s="1"/>
  <c r="G17" i="2"/>
  <c r="G17" i="1" s="1"/>
  <c r="H17" i="2"/>
  <c r="H17" i="1" s="1"/>
  <c r="I17" i="2"/>
  <c r="I17" i="1" s="1"/>
  <c r="J17" i="2"/>
  <c r="J17" i="1" s="1"/>
  <c r="K17" i="2"/>
  <c r="K17" i="1" s="1"/>
  <c r="L17" i="2"/>
  <c r="L17" i="1" s="1"/>
  <c r="M17" i="2"/>
  <c r="M17" i="1" s="1"/>
  <c r="N17" i="2"/>
  <c r="N17" i="1" s="1"/>
  <c r="O17" i="2"/>
  <c r="O17" i="1" s="1"/>
  <c r="P17" i="2"/>
  <c r="Q17" i="2"/>
  <c r="S17" i="2"/>
  <c r="T17" i="2"/>
  <c r="E18" i="2"/>
  <c r="E18" i="1" s="1"/>
  <c r="F18" i="2"/>
  <c r="F18" i="1" s="1"/>
  <c r="G18" i="2"/>
  <c r="G18" i="1" s="1"/>
  <c r="H18" i="2"/>
  <c r="H18" i="1" s="1"/>
  <c r="I18" i="2"/>
  <c r="I18" i="1" s="1"/>
  <c r="J18" i="2"/>
  <c r="J18" i="1" s="1"/>
  <c r="K18" i="2"/>
  <c r="K18" i="1" s="1"/>
  <c r="L18" i="2"/>
  <c r="L18" i="1" s="1"/>
  <c r="M18" i="2"/>
  <c r="M18" i="1" s="1"/>
  <c r="N18" i="2"/>
  <c r="N18" i="1" s="1"/>
  <c r="O18" i="2"/>
  <c r="O18" i="1" s="1"/>
  <c r="P18" i="2"/>
  <c r="Q18" i="2"/>
  <c r="S18" i="2"/>
  <c r="T18" i="2"/>
  <c r="E19" i="2"/>
  <c r="E19" i="1" s="1"/>
  <c r="F19" i="2"/>
  <c r="F19" i="1" s="1"/>
  <c r="G19" i="2"/>
  <c r="G19" i="1" s="1"/>
  <c r="H19" i="2"/>
  <c r="H19" i="1" s="1"/>
  <c r="I19" i="2"/>
  <c r="I19" i="1" s="1"/>
  <c r="J19" i="2"/>
  <c r="J19" i="1" s="1"/>
  <c r="K19" i="2"/>
  <c r="K19" i="1" s="1"/>
  <c r="L19" i="2"/>
  <c r="L19" i="1" s="1"/>
  <c r="M19" i="2"/>
  <c r="M19" i="1" s="1"/>
  <c r="N19" i="2"/>
  <c r="N19" i="1" s="1"/>
  <c r="O19" i="2"/>
  <c r="O19" i="1" s="1"/>
  <c r="P19" i="2"/>
  <c r="Q19" i="2"/>
  <c r="S19" i="2"/>
  <c r="T19" i="2"/>
  <c r="E20" i="2"/>
  <c r="E20" i="1" s="1"/>
  <c r="F20" i="2"/>
  <c r="F20" i="1" s="1"/>
  <c r="G20" i="2"/>
  <c r="G20" i="1" s="1"/>
  <c r="H20" i="2"/>
  <c r="H20" i="1" s="1"/>
  <c r="I20" i="2"/>
  <c r="I20" i="1" s="1"/>
  <c r="J20" i="2"/>
  <c r="J20" i="1" s="1"/>
  <c r="K20" i="2"/>
  <c r="K20" i="1" s="1"/>
  <c r="L20" i="2"/>
  <c r="L20" i="1" s="1"/>
  <c r="M20" i="2"/>
  <c r="M20" i="1" s="1"/>
  <c r="N20" i="2"/>
  <c r="N20" i="1" s="1"/>
  <c r="O20" i="2"/>
  <c r="O20" i="1" s="1"/>
  <c r="P20" i="2"/>
  <c r="Q20" i="2"/>
  <c r="S20" i="2"/>
  <c r="T20" i="2"/>
  <c r="E21" i="2"/>
  <c r="E21" i="1" s="1"/>
  <c r="F21" i="2"/>
  <c r="F21" i="1" s="1"/>
  <c r="G21" i="2"/>
  <c r="G21" i="1" s="1"/>
  <c r="H21" i="2"/>
  <c r="H21" i="1" s="1"/>
  <c r="I21" i="2"/>
  <c r="I21" i="1" s="1"/>
  <c r="J21" i="2"/>
  <c r="J21" i="1" s="1"/>
  <c r="K21" i="2"/>
  <c r="K21" i="1" s="1"/>
  <c r="L21" i="2"/>
  <c r="L21" i="1" s="1"/>
  <c r="M21" i="2"/>
  <c r="M21" i="1" s="1"/>
  <c r="N21" i="2"/>
  <c r="N21" i="1" s="1"/>
  <c r="O21" i="2"/>
  <c r="O21" i="1" s="1"/>
  <c r="P21" i="2"/>
  <c r="Q21" i="2"/>
  <c r="S21" i="2"/>
  <c r="T21" i="2"/>
  <c r="E22" i="2"/>
  <c r="E22" i="1" s="1"/>
  <c r="F22" i="2"/>
  <c r="F22" i="1" s="1"/>
  <c r="G22" i="2"/>
  <c r="G22" i="1" s="1"/>
  <c r="H22" i="2"/>
  <c r="H22" i="1" s="1"/>
  <c r="I22" i="2"/>
  <c r="I22" i="1" s="1"/>
  <c r="J22" i="2"/>
  <c r="J22" i="1" s="1"/>
  <c r="K22" i="2"/>
  <c r="K22" i="1" s="1"/>
  <c r="L22" i="2"/>
  <c r="L22" i="1" s="1"/>
  <c r="M22" i="2"/>
  <c r="M22" i="1" s="1"/>
  <c r="N22" i="2"/>
  <c r="N22" i="1" s="1"/>
  <c r="O22" i="2"/>
  <c r="O22" i="1" s="1"/>
  <c r="P22" i="2"/>
  <c r="Q22" i="2"/>
  <c r="S22" i="2"/>
  <c r="T22" i="2"/>
  <c r="E23" i="2"/>
  <c r="E23" i="1" s="1"/>
  <c r="F23" i="2"/>
  <c r="F23" i="1" s="1"/>
  <c r="G23" i="2"/>
  <c r="G23" i="1" s="1"/>
  <c r="H23" i="2"/>
  <c r="H23" i="1" s="1"/>
  <c r="I23" i="2"/>
  <c r="I23" i="1" s="1"/>
  <c r="J23" i="2"/>
  <c r="J23" i="1" s="1"/>
  <c r="K23" i="2"/>
  <c r="K23" i="1" s="1"/>
  <c r="L23" i="2"/>
  <c r="L23" i="1" s="1"/>
  <c r="M23" i="2"/>
  <c r="M23" i="1" s="1"/>
  <c r="N23" i="2"/>
  <c r="N23" i="1" s="1"/>
  <c r="O23" i="2"/>
  <c r="O23" i="1" s="1"/>
  <c r="P23" i="2"/>
  <c r="Q23" i="2"/>
  <c r="S23" i="2"/>
  <c r="T23" i="2"/>
  <c r="E24" i="2"/>
  <c r="E24" i="1" s="1"/>
  <c r="F24" i="2"/>
  <c r="F24" i="1" s="1"/>
  <c r="G24" i="2"/>
  <c r="G24" i="1" s="1"/>
  <c r="H24" i="2"/>
  <c r="H24" i="1" s="1"/>
  <c r="I24" i="2"/>
  <c r="I24" i="1" s="1"/>
  <c r="J24" i="2"/>
  <c r="J24" i="1" s="1"/>
  <c r="K24" i="2"/>
  <c r="K24" i="1" s="1"/>
  <c r="L24" i="2"/>
  <c r="L24" i="1" s="1"/>
  <c r="M24" i="2"/>
  <c r="M24" i="1" s="1"/>
  <c r="N24" i="2"/>
  <c r="N24" i="1" s="1"/>
  <c r="O24" i="2"/>
  <c r="O24" i="1" s="1"/>
  <c r="P24" i="2"/>
  <c r="Q24" i="2"/>
  <c r="S24" i="2"/>
  <c r="T24" i="2"/>
  <c r="E25" i="2"/>
  <c r="E25" i="1" s="1"/>
  <c r="F25" i="2"/>
  <c r="F25" i="1" s="1"/>
  <c r="G25" i="2"/>
  <c r="G25" i="1" s="1"/>
  <c r="H25" i="2"/>
  <c r="H25" i="1" s="1"/>
  <c r="I25" i="2"/>
  <c r="I25" i="1" s="1"/>
  <c r="J25" i="2"/>
  <c r="J25" i="1" s="1"/>
  <c r="K25" i="2"/>
  <c r="K25" i="1" s="1"/>
  <c r="L25" i="2"/>
  <c r="L25" i="1" s="1"/>
  <c r="M25" i="2"/>
  <c r="M25" i="1" s="1"/>
  <c r="N25" i="2"/>
  <c r="N25" i="1" s="1"/>
  <c r="O25" i="2"/>
  <c r="O25" i="1" s="1"/>
  <c r="P25" i="2"/>
  <c r="Q25" i="2"/>
  <c r="S25" i="2"/>
  <c r="T25" i="2"/>
  <c r="E26" i="2"/>
  <c r="E26" i="1" s="1"/>
  <c r="F26" i="2"/>
  <c r="F26" i="1" s="1"/>
  <c r="G26" i="2"/>
  <c r="G26" i="1" s="1"/>
  <c r="H26" i="2"/>
  <c r="H26" i="1" s="1"/>
  <c r="I26" i="2"/>
  <c r="I26" i="1" s="1"/>
  <c r="J26" i="2"/>
  <c r="J26" i="1" s="1"/>
  <c r="K26" i="2"/>
  <c r="K26" i="1" s="1"/>
  <c r="L26" i="2"/>
  <c r="L26" i="1" s="1"/>
  <c r="M26" i="2"/>
  <c r="M26" i="1" s="1"/>
  <c r="N26" i="2"/>
  <c r="N26" i="1" s="1"/>
  <c r="O26" i="2"/>
  <c r="O26" i="1" s="1"/>
  <c r="P26" i="2"/>
  <c r="Q26" i="2"/>
  <c r="S26" i="2"/>
  <c r="T26" i="2"/>
  <c r="E27" i="2"/>
  <c r="E27" i="1" s="1"/>
  <c r="F27" i="2"/>
  <c r="F27" i="1" s="1"/>
  <c r="G27" i="2"/>
  <c r="G27" i="1" s="1"/>
  <c r="H27" i="2"/>
  <c r="H27" i="1" s="1"/>
  <c r="I27" i="2"/>
  <c r="I27" i="1" s="1"/>
  <c r="J27" i="2"/>
  <c r="J27" i="1" s="1"/>
  <c r="K27" i="2"/>
  <c r="K27" i="1" s="1"/>
  <c r="L27" i="2"/>
  <c r="L27" i="1" s="1"/>
  <c r="M27" i="2"/>
  <c r="M27" i="1" s="1"/>
  <c r="N27" i="2"/>
  <c r="N27" i="1" s="1"/>
  <c r="O27" i="2"/>
  <c r="O27" i="1" s="1"/>
  <c r="P27" i="2"/>
  <c r="Q27" i="2"/>
  <c r="S27" i="2"/>
  <c r="T27" i="2"/>
  <c r="E28" i="2"/>
  <c r="E28" i="1" s="1"/>
  <c r="F28" i="2"/>
  <c r="F28" i="1" s="1"/>
  <c r="G28" i="2"/>
  <c r="G28" i="1" s="1"/>
  <c r="H28" i="2"/>
  <c r="H28" i="1" s="1"/>
  <c r="I28" i="2"/>
  <c r="I28" i="1" s="1"/>
  <c r="J28" i="2"/>
  <c r="J28" i="1" s="1"/>
  <c r="K28" i="2"/>
  <c r="K28" i="1" s="1"/>
  <c r="L28" i="2"/>
  <c r="L28" i="1" s="1"/>
  <c r="M28" i="2"/>
  <c r="M28" i="1" s="1"/>
  <c r="N28" i="2"/>
  <c r="N28" i="1" s="1"/>
  <c r="O28" i="2"/>
  <c r="O28" i="1" s="1"/>
  <c r="P28" i="2"/>
  <c r="Q28" i="2"/>
  <c r="S28" i="2"/>
  <c r="T28" i="2"/>
  <c r="E29" i="2"/>
  <c r="E29" i="1" s="1"/>
  <c r="F29" i="2"/>
  <c r="F29" i="1" s="1"/>
  <c r="G29" i="2"/>
  <c r="G29" i="1" s="1"/>
  <c r="H29" i="2"/>
  <c r="H29" i="1" s="1"/>
  <c r="I29" i="2"/>
  <c r="I29" i="1" s="1"/>
  <c r="J29" i="2"/>
  <c r="J29" i="1" s="1"/>
  <c r="K29" i="2"/>
  <c r="K29" i="1" s="1"/>
  <c r="L29" i="2"/>
  <c r="L29" i="1" s="1"/>
  <c r="M29" i="2"/>
  <c r="M29" i="1" s="1"/>
  <c r="N29" i="2"/>
  <c r="N29" i="1" s="1"/>
  <c r="O29" i="2"/>
  <c r="O29" i="1" s="1"/>
  <c r="P29" i="2"/>
  <c r="Q29" i="2"/>
  <c r="S29" i="2"/>
  <c r="T29" i="2"/>
  <c r="E30" i="2"/>
  <c r="E30" i="1" s="1"/>
  <c r="F30" i="2"/>
  <c r="F30" i="1" s="1"/>
  <c r="G30" i="2"/>
  <c r="G30" i="1" s="1"/>
  <c r="H30" i="2"/>
  <c r="H30" i="1" s="1"/>
  <c r="I30" i="2"/>
  <c r="I30" i="1" s="1"/>
  <c r="J30" i="2"/>
  <c r="J30" i="1" s="1"/>
  <c r="K30" i="2"/>
  <c r="K30" i="1" s="1"/>
  <c r="L30" i="2"/>
  <c r="L30" i="1" s="1"/>
  <c r="M30" i="2"/>
  <c r="M30" i="1" s="1"/>
  <c r="N30" i="2"/>
  <c r="N30" i="1" s="1"/>
  <c r="O30" i="2"/>
  <c r="O30" i="1" s="1"/>
  <c r="P30" i="2"/>
  <c r="Q30" i="2"/>
  <c r="S30" i="2"/>
  <c r="T30" i="2"/>
  <c r="E31" i="2"/>
  <c r="E31" i="1" s="1"/>
  <c r="F31" i="2"/>
  <c r="F31" i="1" s="1"/>
  <c r="G31" i="2"/>
  <c r="G31" i="1" s="1"/>
  <c r="H31" i="2"/>
  <c r="H31" i="1" s="1"/>
  <c r="I31" i="2"/>
  <c r="I31" i="1" s="1"/>
  <c r="J31" i="2"/>
  <c r="J31" i="1" s="1"/>
  <c r="K31" i="2"/>
  <c r="K31" i="1" s="1"/>
  <c r="L31" i="2"/>
  <c r="L31" i="1" s="1"/>
  <c r="M31" i="2"/>
  <c r="M31" i="1" s="1"/>
  <c r="N31" i="2"/>
  <c r="N31" i="1" s="1"/>
  <c r="O31" i="2"/>
  <c r="O31" i="1" s="1"/>
  <c r="P31" i="2"/>
  <c r="Q31" i="2"/>
  <c r="S31" i="2"/>
  <c r="T31" i="2"/>
  <c r="E32" i="2"/>
  <c r="E32" i="1" s="1"/>
  <c r="F32" i="2"/>
  <c r="F32" i="1" s="1"/>
  <c r="G32" i="2"/>
  <c r="G32" i="1" s="1"/>
  <c r="H32" i="2"/>
  <c r="H32" i="1" s="1"/>
  <c r="I32" i="2"/>
  <c r="I32" i="1" s="1"/>
  <c r="J32" i="2"/>
  <c r="J32" i="1" s="1"/>
  <c r="K32" i="2"/>
  <c r="K32" i="1" s="1"/>
  <c r="L32" i="2"/>
  <c r="L32" i="1" s="1"/>
  <c r="M32" i="2"/>
  <c r="M32" i="1" s="1"/>
  <c r="N32" i="2"/>
  <c r="N32" i="1" s="1"/>
  <c r="O32" i="2"/>
  <c r="O32" i="1" s="1"/>
  <c r="P32" i="2"/>
  <c r="Q32" i="2"/>
  <c r="S32" i="2"/>
  <c r="T32" i="2"/>
  <c r="E33" i="2"/>
  <c r="E33" i="1" s="1"/>
  <c r="F33" i="2"/>
  <c r="F33" i="1" s="1"/>
  <c r="G33" i="2"/>
  <c r="G33" i="1" s="1"/>
  <c r="H33" i="2"/>
  <c r="H33" i="1" s="1"/>
  <c r="I33" i="2"/>
  <c r="I33" i="1" s="1"/>
  <c r="J33" i="2"/>
  <c r="J33" i="1" s="1"/>
  <c r="K33" i="2"/>
  <c r="K33" i="1" s="1"/>
  <c r="L33" i="2"/>
  <c r="L33" i="1" s="1"/>
  <c r="M33" i="2"/>
  <c r="M33" i="1" s="1"/>
  <c r="N33" i="2"/>
  <c r="N33" i="1" s="1"/>
  <c r="O33" i="2"/>
  <c r="O33" i="1" s="1"/>
  <c r="P33" i="2"/>
  <c r="Q33" i="2"/>
  <c r="S33" i="2"/>
  <c r="T33" i="2"/>
  <c r="E34" i="2"/>
  <c r="E34" i="1" s="1"/>
  <c r="F34" i="2"/>
  <c r="F34" i="1" s="1"/>
  <c r="G34" i="2"/>
  <c r="G34" i="1" s="1"/>
  <c r="H34" i="2"/>
  <c r="H34" i="1" s="1"/>
  <c r="I34" i="2"/>
  <c r="I34" i="1" s="1"/>
  <c r="J34" i="2"/>
  <c r="J34" i="1" s="1"/>
  <c r="K34" i="2"/>
  <c r="K34" i="1" s="1"/>
  <c r="L34" i="2"/>
  <c r="L34" i="1" s="1"/>
  <c r="M34" i="2"/>
  <c r="M34" i="1" s="1"/>
  <c r="N34" i="2"/>
  <c r="N34" i="1" s="1"/>
  <c r="O34" i="2"/>
  <c r="O34" i="1" s="1"/>
  <c r="P34" i="2"/>
  <c r="Q34" i="2"/>
  <c r="S34" i="2"/>
  <c r="T34" i="2"/>
  <c r="E35" i="2"/>
  <c r="E35" i="1" s="1"/>
  <c r="F35" i="2"/>
  <c r="F35" i="1" s="1"/>
  <c r="G35" i="2"/>
  <c r="G35" i="1" s="1"/>
  <c r="H35" i="2"/>
  <c r="H35" i="1" s="1"/>
  <c r="I35" i="2"/>
  <c r="I35" i="1" s="1"/>
  <c r="J35" i="2"/>
  <c r="J35" i="1" s="1"/>
  <c r="K35" i="2"/>
  <c r="K35" i="1" s="1"/>
  <c r="L35" i="2"/>
  <c r="L35" i="1" s="1"/>
  <c r="M35" i="2"/>
  <c r="M35" i="1" s="1"/>
  <c r="N35" i="2"/>
  <c r="N35" i="1" s="1"/>
  <c r="O35" i="2"/>
  <c r="O35" i="1" s="1"/>
  <c r="P35" i="2"/>
  <c r="Q35" i="2"/>
  <c r="S35" i="2"/>
  <c r="T35" i="2"/>
  <c r="E36" i="2"/>
  <c r="E36" i="1" s="1"/>
  <c r="F36" i="2"/>
  <c r="F36" i="1" s="1"/>
  <c r="G36" i="2"/>
  <c r="G36" i="1" s="1"/>
  <c r="H36" i="2"/>
  <c r="H36" i="1" s="1"/>
  <c r="I36" i="2"/>
  <c r="I36" i="1" s="1"/>
  <c r="J36" i="2"/>
  <c r="J36" i="1" s="1"/>
  <c r="K36" i="2"/>
  <c r="K36" i="1" s="1"/>
  <c r="L36" i="2"/>
  <c r="L36" i="1" s="1"/>
  <c r="M36" i="2"/>
  <c r="M36" i="1" s="1"/>
  <c r="N36" i="2"/>
  <c r="N36" i="1" s="1"/>
  <c r="O36" i="2"/>
  <c r="O36" i="1" s="1"/>
  <c r="P36" i="2"/>
  <c r="Q36" i="2"/>
  <c r="S36" i="2"/>
  <c r="T36" i="2"/>
  <c r="E37" i="2"/>
  <c r="E37" i="1" s="1"/>
  <c r="F37" i="2"/>
  <c r="F37" i="1" s="1"/>
  <c r="G37" i="2"/>
  <c r="G37" i="1" s="1"/>
  <c r="H37" i="2"/>
  <c r="H37" i="1" s="1"/>
  <c r="I37" i="2"/>
  <c r="I37" i="1" s="1"/>
  <c r="J37" i="2"/>
  <c r="J37" i="1" s="1"/>
  <c r="K37" i="2"/>
  <c r="K37" i="1" s="1"/>
  <c r="L37" i="2"/>
  <c r="L37" i="1" s="1"/>
  <c r="M37" i="2"/>
  <c r="M37" i="1" s="1"/>
  <c r="N37" i="2"/>
  <c r="N37" i="1" s="1"/>
  <c r="O37" i="2"/>
  <c r="O37" i="1" s="1"/>
  <c r="P37" i="2"/>
  <c r="Q37" i="2"/>
  <c r="S37" i="2"/>
  <c r="T37" i="2"/>
  <c r="E38" i="2"/>
  <c r="E38" i="1" s="1"/>
  <c r="F38" i="2"/>
  <c r="F38" i="1" s="1"/>
  <c r="G38" i="2"/>
  <c r="G38" i="1" s="1"/>
  <c r="H38" i="2"/>
  <c r="H38" i="1" s="1"/>
  <c r="I38" i="2"/>
  <c r="I38" i="1" s="1"/>
  <c r="J38" i="2"/>
  <c r="J38" i="1" s="1"/>
  <c r="K38" i="2"/>
  <c r="K38" i="1" s="1"/>
  <c r="L38" i="2"/>
  <c r="L38" i="1" s="1"/>
  <c r="M38" i="2"/>
  <c r="M38" i="1" s="1"/>
  <c r="N38" i="2"/>
  <c r="N38" i="1" s="1"/>
  <c r="O38" i="2"/>
  <c r="O38" i="1" s="1"/>
  <c r="P38" i="2"/>
  <c r="Q38" i="2"/>
  <c r="S38" i="2"/>
  <c r="T38" i="2"/>
  <c r="E39" i="2"/>
  <c r="E39" i="1" s="1"/>
  <c r="F39" i="2"/>
  <c r="F39" i="1" s="1"/>
  <c r="G39" i="2"/>
  <c r="G39" i="1" s="1"/>
  <c r="H39" i="2"/>
  <c r="H39" i="1" s="1"/>
  <c r="I39" i="2"/>
  <c r="I39" i="1" s="1"/>
  <c r="J39" i="2"/>
  <c r="J39" i="1" s="1"/>
  <c r="K39" i="2"/>
  <c r="K39" i="1" s="1"/>
  <c r="L39" i="2"/>
  <c r="L39" i="1" s="1"/>
  <c r="M39" i="2"/>
  <c r="M39" i="1" s="1"/>
  <c r="N39" i="2"/>
  <c r="N39" i="1" s="1"/>
  <c r="O39" i="2"/>
  <c r="O39" i="1" s="1"/>
  <c r="P39" i="2"/>
  <c r="Q39" i="2"/>
  <c r="S39" i="2"/>
  <c r="T39" i="2"/>
  <c r="E40" i="2"/>
  <c r="E40" i="1" s="1"/>
  <c r="F40" i="2"/>
  <c r="F40" i="1" s="1"/>
  <c r="G40" i="2"/>
  <c r="G40" i="1" s="1"/>
  <c r="H40" i="2"/>
  <c r="H40" i="1" s="1"/>
  <c r="I40" i="2"/>
  <c r="I40" i="1" s="1"/>
  <c r="J40" i="2"/>
  <c r="J40" i="1" s="1"/>
  <c r="K40" i="2"/>
  <c r="K40" i="1" s="1"/>
  <c r="L40" i="2"/>
  <c r="L40" i="1" s="1"/>
  <c r="M40" i="2"/>
  <c r="M40" i="1" s="1"/>
  <c r="N40" i="2"/>
  <c r="N40" i="1" s="1"/>
  <c r="O40" i="2"/>
  <c r="O40" i="1" s="1"/>
  <c r="P40" i="2"/>
  <c r="Q40" i="2"/>
  <c r="S40" i="2"/>
  <c r="T40" i="2"/>
  <c r="E41" i="2"/>
  <c r="E41" i="1" s="1"/>
  <c r="F41" i="2"/>
  <c r="F41" i="1" s="1"/>
  <c r="G41" i="2"/>
  <c r="G41" i="1" s="1"/>
  <c r="H41" i="2"/>
  <c r="H41" i="1" s="1"/>
  <c r="I41" i="2"/>
  <c r="I41" i="1" s="1"/>
  <c r="J41" i="2"/>
  <c r="J41" i="1" s="1"/>
  <c r="K41" i="2"/>
  <c r="K41" i="1" s="1"/>
  <c r="L41" i="2"/>
  <c r="L41" i="1" s="1"/>
  <c r="M41" i="2"/>
  <c r="M41" i="1" s="1"/>
  <c r="N41" i="2"/>
  <c r="N41" i="1" s="1"/>
  <c r="O41" i="2"/>
  <c r="O41" i="1" s="1"/>
  <c r="P41" i="2"/>
  <c r="Q41" i="2"/>
  <c r="S41" i="2"/>
  <c r="T41" i="2"/>
  <c r="E42" i="2"/>
  <c r="E42" i="1" s="1"/>
  <c r="F42" i="2"/>
  <c r="F42" i="1" s="1"/>
  <c r="G42" i="2"/>
  <c r="G42" i="1" s="1"/>
  <c r="H42" i="2"/>
  <c r="H42" i="1" s="1"/>
  <c r="I42" i="2"/>
  <c r="I42" i="1" s="1"/>
  <c r="J42" i="2"/>
  <c r="J42" i="1" s="1"/>
  <c r="K42" i="2"/>
  <c r="K42" i="1" s="1"/>
  <c r="L42" i="2"/>
  <c r="L42" i="1" s="1"/>
  <c r="M42" i="2"/>
  <c r="M42" i="1" s="1"/>
  <c r="N42" i="2"/>
  <c r="N42" i="1" s="1"/>
  <c r="O42" i="2"/>
  <c r="O42" i="1" s="1"/>
  <c r="P42" i="2"/>
  <c r="Q42" i="2"/>
  <c r="S42" i="2"/>
  <c r="T42" i="2"/>
  <c r="E43" i="2"/>
  <c r="E43" i="1" s="1"/>
  <c r="F43" i="2"/>
  <c r="F43" i="1" s="1"/>
  <c r="G43" i="2"/>
  <c r="G43" i="1" s="1"/>
  <c r="H43" i="2"/>
  <c r="H43" i="1" s="1"/>
  <c r="I43" i="2"/>
  <c r="I43" i="1" s="1"/>
  <c r="J43" i="2"/>
  <c r="J43" i="1" s="1"/>
  <c r="K43" i="2"/>
  <c r="K43" i="1" s="1"/>
  <c r="L43" i="2"/>
  <c r="L43" i="1" s="1"/>
  <c r="M43" i="2"/>
  <c r="M43" i="1" s="1"/>
  <c r="N43" i="2"/>
  <c r="N43" i="1" s="1"/>
  <c r="O43" i="2"/>
  <c r="O43" i="1" s="1"/>
  <c r="P43" i="2"/>
  <c r="Q43" i="2"/>
  <c r="S43" i="2"/>
  <c r="T43" i="2"/>
  <c r="E44" i="2"/>
  <c r="E44" i="1" s="1"/>
  <c r="F44" i="2"/>
  <c r="F44" i="1" s="1"/>
  <c r="G44" i="2"/>
  <c r="G44" i="1" s="1"/>
  <c r="H44" i="2"/>
  <c r="H44" i="1" s="1"/>
  <c r="I44" i="2"/>
  <c r="I44" i="1" s="1"/>
  <c r="J44" i="2"/>
  <c r="J44" i="1" s="1"/>
  <c r="K44" i="2"/>
  <c r="K44" i="1" s="1"/>
  <c r="L44" i="2"/>
  <c r="L44" i="1" s="1"/>
  <c r="M44" i="2"/>
  <c r="M44" i="1" s="1"/>
  <c r="N44" i="2"/>
  <c r="N44" i="1" s="1"/>
  <c r="O44" i="2"/>
  <c r="O44" i="1" s="1"/>
  <c r="P44" i="2"/>
  <c r="Q44" i="2"/>
  <c r="S44" i="2"/>
  <c r="T44" i="2"/>
  <c r="E45" i="2"/>
  <c r="E45" i="1" s="1"/>
  <c r="F45" i="2"/>
  <c r="F45" i="1" s="1"/>
  <c r="G45" i="2"/>
  <c r="G45" i="1" s="1"/>
  <c r="H45" i="2"/>
  <c r="H45" i="1" s="1"/>
  <c r="I45" i="2"/>
  <c r="I45" i="1" s="1"/>
  <c r="J45" i="2"/>
  <c r="J45" i="1" s="1"/>
  <c r="K45" i="2"/>
  <c r="K45" i="1" s="1"/>
  <c r="L45" i="2"/>
  <c r="L45" i="1" s="1"/>
  <c r="M45" i="2"/>
  <c r="M45" i="1" s="1"/>
  <c r="N45" i="2"/>
  <c r="N45" i="1" s="1"/>
  <c r="O45" i="2"/>
  <c r="O45" i="1" s="1"/>
  <c r="P45" i="2"/>
  <c r="Q45" i="2"/>
  <c r="S45" i="2"/>
  <c r="T45" i="2"/>
  <c r="E46" i="2"/>
  <c r="E46" i="1" s="1"/>
  <c r="F46" i="2"/>
  <c r="F46" i="1" s="1"/>
  <c r="G46" i="2"/>
  <c r="G46" i="1" s="1"/>
  <c r="H46" i="2"/>
  <c r="H46" i="1" s="1"/>
  <c r="I46" i="2"/>
  <c r="I46" i="1" s="1"/>
  <c r="J46" i="2"/>
  <c r="J46" i="1" s="1"/>
  <c r="K46" i="2"/>
  <c r="K46" i="1" s="1"/>
  <c r="L46" i="2"/>
  <c r="L46" i="1" s="1"/>
  <c r="M46" i="2"/>
  <c r="M46" i="1" s="1"/>
  <c r="N46" i="2"/>
  <c r="N46" i="1" s="1"/>
  <c r="O46" i="2"/>
  <c r="O46" i="1" s="1"/>
  <c r="P46" i="2"/>
  <c r="Q46" i="2"/>
  <c r="S46" i="2"/>
  <c r="T46" i="2"/>
  <c r="E47" i="2"/>
  <c r="E47" i="1" s="1"/>
  <c r="F47" i="2"/>
  <c r="F47" i="1" s="1"/>
  <c r="G47" i="2"/>
  <c r="G47" i="1" s="1"/>
  <c r="H47" i="2"/>
  <c r="H47" i="1" s="1"/>
  <c r="I47" i="2"/>
  <c r="I47" i="1" s="1"/>
  <c r="J47" i="2"/>
  <c r="J47" i="1" s="1"/>
  <c r="K47" i="2"/>
  <c r="K47" i="1" s="1"/>
  <c r="L47" i="2"/>
  <c r="L47" i="1" s="1"/>
  <c r="M47" i="2"/>
  <c r="M47" i="1" s="1"/>
  <c r="N47" i="2"/>
  <c r="N47" i="1" s="1"/>
  <c r="O47" i="2"/>
  <c r="O47" i="1" s="1"/>
  <c r="P47" i="2"/>
  <c r="Q47" i="2"/>
  <c r="S47" i="2"/>
  <c r="T47" i="2"/>
  <c r="E48" i="2"/>
  <c r="E48" i="1" s="1"/>
  <c r="F48" i="2"/>
  <c r="F48" i="1" s="1"/>
  <c r="G48" i="2"/>
  <c r="G48" i="1" s="1"/>
  <c r="H48" i="2"/>
  <c r="H48" i="1" s="1"/>
  <c r="I48" i="2"/>
  <c r="I48" i="1" s="1"/>
  <c r="J48" i="2"/>
  <c r="J48" i="1" s="1"/>
  <c r="K48" i="2"/>
  <c r="K48" i="1" s="1"/>
  <c r="L48" i="2"/>
  <c r="L48" i="1" s="1"/>
  <c r="M48" i="2"/>
  <c r="M48" i="1" s="1"/>
  <c r="N48" i="2"/>
  <c r="N48" i="1" s="1"/>
  <c r="O48" i="2"/>
  <c r="O48" i="1" s="1"/>
  <c r="P48" i="2"/>
  <c r="Q48" i="2"/>
  <c r="S48" i="2"/>
  <c r="T48" i="2"/>
  <c r="E49" i="2"/>
  <c r="E49" i="1" s="1"/>
  <c r="F49" i="2"/>
  <c r="F49" i="1" s="1"/>
  <c r="G49" i="2"/>
  <c r="G49" i="1" s="1"/>
  <c r="H49" i="2"/>
  <c r="H49" i="1" s="1"/>
  <c r="I49" i="2"/>
  <c r="I49" i="1" s="1"/>
  <c r="J49" i="2"/>
  <c r="J49" i="1" s="1"/>
  <c r="K49" i="2"/>
  <c r="K49" i="1" s="1"/>
  <c r="L49" i="2"/>
  <c r="L49" i="1" s="1"/>
  <c r="M49" i="2"/>
  <c r="M49" i="1" s="1"/>
  <c r="N49" i="2"/>
  <c r="N49" i="1" s="1"/>
  <c r="O49" i="2"/>
  <c r="O49" i="1" s="1"/>
  <c r="P49" i="2"/>
  <c r="Q49" i="2"/>
  <c r="S49" i="2"/>
  <c r="T49" i="2"/>
  <c r="E50" i="2"/>
  <c r="E50" i="1" s="1"/>
  <c r="F50" i="2"/>
  <c r="F50" i="1" s="1"/>
  <c r="G50" i="2"/>
  <c r="G50" i="1" s="1"/>
  <c r="H50" i="2"/>
  <c r="H50" i="1" s="1"/>
  <c r="I50" i="2"/>
  <c r="I50" i="1" s="1"/>
  <c r="J50" i="2"/>
  <c r="J50" i="1" s="1"/>
  <c r="K50" i="2"/>
  <c r="K50" i="1" s="1"/>
  <c r="L50" i="2"/>
  <c r="L50" i="1" s="1"/>
  <c r="M50" i="2"/>
  <c r="M50" i="1" s="1"/>
  <c r="N50" i="2"/>
  <c r="N50" i="1" s="1"/>
  <c r="O50" i="2"/>
  <c r="O50" i="1" s="1"/>
  <c r="P50" i="2"/>
  <c r="Q50" i="2"/>
  <c r="S50" i="2"/>
  <c r="T50" i="2"/>
  <c r="E51" i="2"/>
  <c r="E51" i="1" s="1"/>
  <c r="F51" i="2"/>
  <c r="F51" i="1" s="1"/>
  <c r="G51" i="2"/>
  <c r="G51" i="1" s="1"/>
  <c r="H51" i="2"/>
  <c r="H51" i="1" s="1"/>
  <c r="I51" i="2"/>
  <c r="I51" i="1" s="1"/>
  <c r="J51" i="2"/>
  <c r="J51" i="1" s="1"/>
  <c r="K51" i="2"/>
  <c r="K51" i="1" s="1"/>
  <c r="L51" i="2"/>
  <c r="L51" i="1" s="1"/>
  <c r="M51" i="2"/>
  <c r="M51" i="1" s="1"/>
  <c r="N51" i="2"/>
  <c r="N51" i="1" s="1"/>
  <c r="O51" i="2"/>
  <c r="O51" i="1" s="1"/>
  <c r="P51" i="2"/>
  <c r="Q51" i="2"/>
  <c r="S51" i="2"/>
  <c r="T51" i="2"/>
  <c r="E52" i="2"/>
  <c r="E52" i="1" s="1"/>
  <c r="F52" i="2"/>
  <c r="F52" i="1" s="1"/>
  <c r="G52" i="2"/>
  <c r="G52" i="1" s="1"/>
  <c r="H52" i="2"/>
  <c r="H52" i="1" s="1"/>
  <c r="I52" i="2"/>
  <c r="I52" i="1" s="1"/>
  <c r="J52" i="2"/>
  <c r="J52" i="1" s="1"/>
  <c r="K52" i="2"/>
  <c r="K52" i="1" s="1"/>
  <c r="L52" i="2"/>
  <c r="L52" i="1" s="1"/>
  <c r="M52" i="2"/>
  <c r="M52" i="1" s="1"/>
  <c r="N52" i="2"/>
  <c r="N52" i="1" s="1"/>
  <c r="O52" i="2"/>
  <c r="O52" i="1" s="1"/>
  <c r="P52" i="2"/>
  <c r="Q52" i="2"/>
  <c r="S52" i="2"/>
  <c r="T52" i="2"/>
  <c r="E53" i="2"/>
  <c r="E53" i="1" s="1"/>
  <c r="F53" i="2"/>
  <c r="F53" i="1" s="1"/>
  <c r="G53" i="2"/>
  <c r="G53" i="1" s="1"/>
  <c r="H53" i="2"/>
  <c r="H53" i="1" s="1"/>
  <c r="I53" i="2"/>
  <c r="I53" i="1" s="1"/>
  <c r="J53" i="2"/>
  <c r="J53" i="1" s="1"/>
  <c r="K53" i="2"/>
  <c r="K53" i="1" s="1"/>
  <c r="L53" i="2"/>
  <c r="L53" i="1" s="1"/>
  <c r="M53" i="2"/>
  <c r="M53" i="1" s="1"/>
  <c r="N53" i="2"/>
  <c r="N53" i="1" s="1"/>
  <c r="O53" i="2"/>
  <c r="O53" i="1" s="1"/>
  <c r="P53" i="2"/>
  <c r="Q53" i="2"/>
  <c r="S53" i="2"/>
  <c r="T53" i="2"/>
  <c r="E54" i="2"/>
  <c r="E54" i="1" s="1"/>
  <c r="F54" i="2"/>
  <c r="F54" i="1" s="1"/>
  <c r="G54" i="2"/>
  <c r="G54" i="1" s="1"/>
  <c r="H54" i="2"/>
  <c r="H54" i="1" s="1"/>
  <c r="I54" i="2"/>
  <c r="I54" i="1" s="1"/>
  <c r="J54" i="2"/>
  <c r="J54" i="1" s="1"/>
  <c r="K54" i="2"/>
  <c r="K54" i="1" s="1"/>
  <c r="L54" i="2"/>
  <c r="L54" i="1" s="1"/>
  <c r="M54" i="2"/>
  <c r="M54" i="1" s="1"/>
  <c r="N54" i="2"/>
  <c r="N54" i="1" s="1"/>
  <c r="O54" i="2"/>
  <c r="O54" i="1" s="1"/>
  <c r="P54" i="2"/>
  <c r="Q54" i="2"/>
  <c r="S54" i="2"/>
  <c r="T54" i="2"/>
  <c r="E55" i="2"/>
  <c r="E55" i="1" s="1"/>
  <c r="F55" i="2"/>
  <c r="F55" i="1" s="1"/>
  <c r="G55" i="2"/>
  <c r="G55" i="1" s="1"/>
  <c r="H55" i="2"/>
  <c r="H55" i="1" s="1"/>
  <c r="I55" i="2"/>
  <c r="I55" i="1" s="1"/>
  <c r="J55" i="2"/>
  <c r="J55" i="1" s="1"/>
  <c r="K55" i="2"/>
  <c r="K55" i="1" s="1"/>
  <c r="L55" i="2"/>
  <c r="L55" i="1" s="1"/>
  <c r="M55" i="2"/>
  <c r="M55" i="1" s="1"/>
  <c r="N55" i="2"/>
  <c r="N55" i="1" s="1"/>
  <c r="O55" i="2"/>
  <c r="O55" i="1" s="1"/>
  <c r="P55" i="2"/>
  <c r="Q55" i="2"/>
  <c r="S55" i="2"/>
  <c r="T55" i="2"/>
  <c r="B7" i="2"/>
  <c r="B7" i="1" s="1"/>
  <c r="C7" i="2"/>
  <c r="C7" i="1" s="1"/>
  <c r="B8" i="2"/>
  <c r="B8" i="1" s="1"/>
  <c r="C8" i="2"/>
  <c r="C8" i="1" s="1"/>
  <c r="B9" i="2"/>
  <c r="B9" i="1" s="1"/>
  <c r="C9" i="2"/>
  <c r="C9" i="1" s="1"/>
  <c r="B10" i="2"/>
  <c r="B10" i="1" s="1"/>
  <c r="C10" i="2"/>
  <c r="C10" i="1" s="1"/>
  <c r="B11" i="2"/>
  <c r="B11" i="1" s="1"/>
  <c r="C11" i="2"/>
  <c r="C11" i="1" s="1"/>
  <c r="B12" i="2"/>
  <c r="B12" i="1" s="1"/>
  <c r="C12" i="2"/>
  <c r="C12" i="1" s="1"/>
  <c r="B13" i="2"/>
  <c r="B13" i="1" s="1"/>
  <c r="C13" i="2"/>
  <c r="C13" i="1" s="1"/>
  <c r="B14" i="2"/>
  <c r="B14" i="1" s="1"/>
  <c r="C14" i="2"/>
  <c r="C14" i="1" s="1"/>
  <c r="B15" i="2"/>
  <c r="B15" i="1" s="1"/>
  <c r="C15" i="2"/>
  <c r="C15" i="1" s="1"/>
  <c r="B16" i="2"/>
  <c r="B16" i="1" s="1"/>
  <c r="C16" i="2"/>
  <c r="C16" i="1" s="1"/>
  <c r="B17" i="2"/>
  <c r="B17" i="1" s="1"/>
  <c r="C17" i="2"/>
  <c r="C17" i="1" s="1"/>
  <c r="B18" i="2"/>
  <c r="B18" i="1" s="1"/>
  <c r="C18" i="2"/>
  <c r="C18" i="1" s="1"/>
  <c r="B19" i="2"/>
  <c r="B19" i="1" s="1"/>
  <c r="C19" i="2"/>
  <c r="C19" i="1" s="1"/>
  <c r="B20" i="2"/>
  <c r="B20" i="1" s="1"/>
  <c r="C20" i="2"/>
  <c r="C20" i="1" s="1"/>
  <c r="B21" i="2"/>
  <c r="B21" i="1" s="1"/>
  <c r="C21" i="2"/>
  <c r="C21" i="1" s="1"/>
  <c r="B22" i="2"/>
  <c r="B22" i="1" s="1"/>
  <c r="C22" i="2"/>
  <c r="C22" i="1" s="1"/>
  <c r="B23" i="2"/>
  <c r="B23" i="1" s="1"/>
  <c r="C23" i="2"/>
  <c r="C23" i="1" s="1"/>
  <c r="B24" i="2"/>
  <c r="B24" i="1" s="1"/>
  <c r="C24" i="2"/>
  <c r="C24" i="1" s="1"/>
  <c r="B25" i="2"/>
  <c r="B25" i="1" s="1"/>
  <c r="C25" i="2"/>
  <c r="C25" i="1" s="1"/>
  <c r="B26" i="2"/>
  <c r="B26" i="1" s="1"/>
  <c r="C26" i="2"/>
  <c r="C26" i="1" s="1"/>
  <c r="B27" i="2"/>
  <c r="B27" i="1" s="1"/>
  <c r="C27" i="2"/>
  <c r="C27" i="1" s="1"/>
  <c r="B28" i="2"/>
  <c r="B28" i="1" s="1"/>
  <c r="C28" i="2"/>
  <c r="C28" i="1" s="1"/>
  <c r="B29" i="2"/>
  <c r="B29" i="1" s="1"/>
  <c r="C29" i="2"/>
  <c r="C29" i="1" s="1"/>
  <c r="B30" i="2"/>
  <c r="B30" i="1" s="1"/>
  <c r="C30" i="2"/>
  <c r="C30" i="1" s="1"/>
  <c r="B31" i="2"/>
  <c r="B31" i="1" s="1"/>
  <c r="C31" i="2"/>
  <c r="C31" i="1" s="1"/>
  <c r="B32" i="2"/>
  <c r="B32" i="1" s="1"/>
  <c r="C32" i="2"/>
  <c r="C32" i="1" s="1"/>
  <c r="B33" i="2"/>
  <c r="B33" i="1" s="1"/>
  <c r="C33" i="2"/>
  <c r="C33" i="1" s="1"/>
  <c r="B34" i="2"/>
  <c r="B34" i="1" s="1"/>
  <c r="C34" i="2"/>
  <c r="C34" i="1" s="1"/>
  <c r="B35" i="2"/>
  <c r="B35" i="1" s="1"/>
  <c r="C35" i="2"/>
  <c r="C35" i="1" s="1"/>
  <c r="B36" i="2"/>
  <c r="B36" i="1" s="1"/>
  <c r="C36" i="2"/>
  <c r="C36" i="1" s="1"/>
  <c r="B37" i="2"/>
  <c r="B37" i="1" s="1"/>
  <c r="C37" i="2"/>
  <c r="C37" i="1" s="1"/>
  <c r="B38" i="2"/>
  <c r="B38" i="1" s="1"/>
  <c r="C38" i="2"/>
  <c r="C38" i="1" s="1"/>
  <c r="B39" i="2"/>
  <c r="B39" i="1" s="1"/>
  <c r="C39" i="2"/>
  <c r="C39" i="1" s="1"/>
  <c r="B40" i="2"/>
  <c r="B40" i="1" s="1"/>
  <c r="C40" i="2"/>
  <c r="C40" i="1" s="1"/>
  <c r="B41" i="2"/>
  <c r="B41" i="1" s="1"/>
  <c r="C41" i="2"/>
  <c r="C41" i="1" s="1"/>
  <c r="B42" i="2"/>
  <c r="B42" i="1" s="1"/>
  <c r="C42" i="2"/>
  <c r="C42" i="1" s="1"/>
  <c r="B43" i="2"/>
  <c r="B43" i="1" s="1"/>
  <c r="C43" i="2"/>
  <c r="C43" i="1" s="1"/>
  <c r="B44" i="2"/>
  <c r="B44" i="1" s="1"/>
  <c r="C44" i="2"/>
  <c r="C44" i="1" s="1"/>
  <c r="B45" i="2"/>
  <c r="B45" i="1" s="1"/>
  <c r="C45" i="2"/>
  <c r="C45" i="1" s="1"/>
  <c r="B46" i="2"/>
  <c r="B46" i="1" s="1"/>
  <c r="C46" i="2"/>
  <c r="C46" i="1" s="1"/>
  <c r="B47" i="2"/>
  <c r="B47" i="1" s="1"/>
  <c r="C47" i="2"/>
  <c r="C47" i="1" s="1"/>
  <c r="B48" i="2"/>
  <c r="B48" i="1" s="1"/>
  <c r="C48" i="2"/>
  <c r="C48" i="1" s="1"/>
  <c r="B49" i="2"/>
  <c r="B49" i="1" s="1"/>
  <c r="C49" i="2"/>
  <c r="C49" i="1" s="1"/>
  <c r="B50" i="2"/>
  <c r="B50" i="1" s="1"/>
  <c r="C50" i="2"/>
  <c r="C50" i="1" s="1"/>
  <c r="B51" i="2"/>
  <c r="B51" i="1" s="1"/>
  <c r="C51" i="2"/>
  <c r="C51" i="1" s="1"/>
  <c r="B52" i="2"/>
  <c r="B52" i="1" s="1"/>
  <c r="C52" i="2"/>
  <c r="C52" i="1" s="1"/>
  <c r="B53" i="2"/>
  <c r="B53" i="1" s="1"/>
  <c r="C53" i="2"/>
  <c r="C53" i="1" s="1"/>
  <c r="B54" i="2"/>
  <c r="B54" i="1" s="1"/>
  <c r="C54" i="2"/>
  <c r="C54" i="1" s="1"/>
  <c r="B55" i="2"/>
  <c r="B55" i="1" s="1"/>
  <c r="C55" i="2"/>
  <c r="C55" i="1" s="1"/>
  <c r="R6" i="62" l="1"/>
  <c r="A11" i="5" l="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CE9" i="5" l="1"/>
  <c r="ET9" i="5"/>
  <c r="Z7" i="1" s="1"/>
  <c r="ET10" i="5"/>
  <c r="Z8" i="1" s="1"/>
  <c r="ET11" i="5"/>
  <c r="Z9" i="1" s="1"/>
  <c r="ET12" i="5"/>
  <c r="Z10" i="1" s="1"/>
  <c r="ET13" i="5"/>
  <c r="Z11" i="1" s="1"/>
  <c r="ET14" i="5"/>
  <c r="Z12" i="1" s="1"/>
  <c r="ET15" i="5"/>
  <c r="Z13" i="1" s="1"/>
  <c r="ET16" i="5"/>
  <c r="Z14" i="1" s="1"/>
  <c r="ET17" i="5"/>
  <c r="Z15" i="1" s="1"/>
  <c r="ET18" i="5"/>
  <c r="Z16" i="1" s="1"/>
  <c r="ET19" i="5"/>
  <c r="Z17" i="1" s="1"/>
  <c r="ET20" i="5"/>
  <c r="Z18" i="1" s="1"/>
  <c r="ET21" i="5"/>
  <c r="Z19" i="1" s="1"/>
  <c r="ET22" i="5"/>
  <c r="Z20" i="1" s="1"/>
  <c r="ET23" i="5"/>
  <c r="Z21" i="1" s="1"/>
  <c r="ET24" i="5"/>
  <c r="Z22" i="1" s="1"/>
  <c r="ET25" i="5"/>
  <c r="Z23" i="1" s="1"/>
  <c r="ET26" i="5"/>
  <c r="Z24" i="1" s="1"/>
  <c r="ET27" i="5"/>
  <c r="Z25" i="1" s="1"/>
  <c r="ET28" i="5"/>
  <c r="Z26" i="1" s="1"/>
  <c r="ET29" i="5"/>
  <c r="Z27" i="1" s="1"/>
  <c r="ET30" i="5"/>
  <c r="Z28" i="1" s="1"/>
  <c r="ET31" i="5"/>
  <c r="Z29" i="1" s="1"/>
  <c r="ET32" i="5"/>
  <c r="Z30" i="1" s="1"/>
  <c r="ET33" i="5"/>
  <c r="Z31" i="1" s="1"/>
  <c r="ET34" i="5"/>
  <c r="Z32" i="1" s="1"/>
  <c r="ET35" i="5"/>
  <c r="Z33" i="1" s="1"/>
  <c r="ET36" i="5"/>
  <c r="Z34" i="1" s="1"/>
  <c r="ET37" i="5"/>
  <c r="Z35" i="1" s="1"/>
  <c r="ET38" i="5"/>
  <c r="Z36" i="1" s="1"/>
  <c r="ET39" i="5"/>
  <c r="Z37" i="1" s="1"/>
  <c r="ET40" i="5"/>
  <c r="Z38" i="1" s="1"/>
  <c r="ET41" i="5"/>
  <c r="Z39" i="1" s="1"/>
  <c r="ET42" i="5"/>
  <c r="Z40" i="1" s="1"/>
  <c r="ET43" i="5"/>
  <c r="Z41" i="1" s="1"/>
  <c r="ET44" i="5"/>
  <c r="Z42" i="1" s="1"/>
  <c r="ET45" i="5"/>
  <c r="Z43" i="1" s="1"/>
  <c r="ET46" i="5"/>
  <c r="Z44" i="1" s="1"/>
  <c r="ET47" i="5"/>
  <c r="Z45" i="1" s="1"/>
  <c r="ET48" i="5"/>
  <c r="Z46" i="1" s="1"/>
  <c r="ET49" i="5"/>
  <c r="Z47" i="1" s="1"/>
  <c r="ET50" i="5"/>
  <c r="Z48" i="1" s="1"/>
  <c r="ET51" i="5"/>
  <c r="Z49" i="1" s="1"/>
  <c r="ET52" i="5"/>
  <c r="Z50" i="1" s="1"/>
  <c r="ET53" i="5"/>
  <c r="Z51" i="1" s="1"/>
  <c r="ET54" i="5"/>
  <c r="Z52" i="1" s="1"/>
  <c r="ET55" i="5"/>
  <c r="Z53" i="1" s="1"/>
  <c r="ET56" i="5"/>
  <c r="Z54" i="1" s="1"/>
  <c r="ET57" i="5"/>
  <c r="Z55" i="1" s="1"/>
  <c r="ET8" i="5"/>
  <c r="D3" i="61" l="1"/>
  <c r="D3" i="2"/>
  <c r="D3" i="60"/>
  <c r="D3" i="1" l="1"/>
  <c r="S4" i="12" l="1"/>
  <c r="U4" i="6" l="1"/>
  <c r="M53" i="61" l="1"/>
  <c r="N55" i="61"/>
  <c r="M55" i="61"/>
  <c r="L55" i="61"/>
  <c r="K55" i="61"/>
  <c r="J55" i="61"/>
  <c r="I55" i="61"/>
  <c r="H55" i="61"/>
  <c r="G55" i="61"/>
  <c r="F55" i="61"/>
  <c r="E55" i="61"/>
  <c r="C55" i="61"/>
  <c r="B55" i="61"/>
  <c r="A55" i="61"/>
  <c r="N54" i="61"/>
  <c r="M54" i="61"/>
  <c r="L54" i="61"/>
  <c r="K54" i="61"/>
  <c r="J54" i="61"/>
  <c r="I54" i="61"/>
  <c r="H54" i="61"/>
  <c r="G54" i="61"/>
  <c r="F54" i="61"/>
  <c r="E54" i="61"/>
  <c r="C54" i="61"/>
  <c r="B54" i="61"/>
  <c r="A54" i="61"/>
  <c r="N53" i="61"/>
  <c r="L53" i="61"/>
  <c r="K53" i="61"/>
  <c r="J53" i="61"/>
  <c r="I53" i="61"/>
  <c r="H53" i="61"/>
  <c r="G53" i="61"/>
  <c r="F53" i="61"/>
  <c r="E53" i="61"/>
  <c r="C53" i="61"/>
  <c r="B53" i="61"/>
  <c r="A53" i="61"/>
  <c r="N52" i="61"/>
  <c r="M52" i="61"/>
  <c r="L52" i="61"/>
  <c r="K52" i="61"/>
  <c r="J52" i="61"/>
  <c r="I52" i="61"/>
  <c r="H52" i="61"/>
  <c r="G52" i="61"/>
  <c r="F52" i="61"/>
  <c r="E52" i="61"/>
  <c r="C52" i="61"/>
  <c r="B52" i="61"/>
  <c r="A52" i="61"/>
  <c r="N51" i="61"/>
  <c r="M51" i="61"/>
  <c r="L51" i="61"/>
  <c r="K51" i="61"/>
  <c r="J51" i="61"/>
  <c r="I51" i="61"/>
  <c r="H51" i="61"/>
  <c r="G51" i="61"/>
  <c r="F51" i="61"/>
  <c r="E51" i="61"/>
  <c r="C51" i="61"/>
  <c r="B51" i="61"/>
  <c r="A51" i="61"/>
  <c r="N50" i="61"/>
  <c r="M50" i="61"/>
  <c r="L50" i="61"/>
  <c r="K50" i="61"/>
  <c r="J50" i="61"/>
  <c r="I50" i="61"/>
  <c r="H50" i="61"/>
  <c r="G50" i="61"/>
  <c r="F50" i="61"/>
  <c r="E50" i="61"/>
  <c r="C50" i="61"/>
  <c r="B50" i="61"/>
  <c r="A50" i="61"/>
  <c r="N49" i="61"/>
  <c r="M49" i="61"/>
  <c r="L49" i="61"/>
  <c r="K49" i="61"/>
  <c r="J49" i="61"/>
  <c r="I49" i="61"/>
  <c r="H49" i="61"/>
  <c r="G49" i="61"/>
  <c r="F49" i="61"/>
  <c r="E49" i="61"/>
  <c r="C49" i="61"/>
  <c r="B49" i="61"/>
  <c r="A49" i="61"/>
  <c r="N48" i="61"/>
  <c r="M48" i="61"/>
  <c r="L48" i="61"/>
  <c r="K48" i="61"/>
  <c r="J48" i="61"/>
  <c r="I48" i="61"/>
  <c r="H48" i="61"/>
  <c r="G48" i="61"/>
  <c r="F48" i="61"/>
  <c r="E48" i="61"/>
  <c r="C48" i="61"/>
  <c r="B48" i="61"/>
  <c r="A48" i="61"/>
  <c r="N47" i="61"/>
  <c r="M47" i="61"/>
  <c r="L47" i="61"/>
  <c r="K47" i="61"/>
  <c r="J47" i="61"/>
  <c r="I47" i="61"/>
  <c r="H47" i="61"/>
  <c r="G47" i="61"/>
  <c r="F47" i="61"/>
  <c r="E47" i="61"/>
  <c r="C47" i="61"/>
  <c r="B47" i="61"/>
  <c r="A47" i="61"/>
  <c r="N46" i="61"/>
  <c r="M46" i="61"/>
  <c r="L46" i="61"/>
  <c r="K46" i="61"/>
  <c r="J46" i="61"/>
  <c r="I46" i="61"/>
  <c r="H46" i="61"/>
  <c r="G46" i="61"/>
  <c r="F46" i="61"/>
  <c r="E46" i="61"/>
  <c r="C46" i="61"/>
  <c r="B46" i="61"/>
  <c r="A46" i="61"/>
  <c r="N45" i="61"/>
  <c r="M45" i="61"/>
  <c r="L45" i="61"/>
  <c r="K45" i="61"/>
  <c r="J45" i="61"/>
  <c r="I45" i="61"/>
  <c r="H45" i="61"/>
  <c r="G45" i="61"/>
  <c r="F45" i="61"/>
  <c r="E45" i="61"/>
  <c r="C45" i="61"/>
  <c r="B45" i="61"/>
  <c r="A45" i="61"/>
  <c r="N44" i="61"/>
  <c r="M44" i="61"/>
  <c r="L44" i="61"/>
  <c r="K44" i="61"/>
  <c r="J44" i="61"/>
  <c r="I44" i="61"/>
  <c r="H44" i="61"/>
  <c r="G44" i="61"/>
  <c r="F44" i="61"/>
  <c r="E44" i="61"/>
  <c r="C44" i="61"/>
  <c r="B44" i="61"/>
  <c r="A44" i="61"/>
  <c r="N43" i="61"/>
  <c r="M43" i="61"/>
  <c r="L43" i="61"/>
  <c r="K43" i="61"/>
  <c r="J43" i="61"/>
  <c r="I43" i="61"/>
  <c r="H43" i="61"/>
  <c r="G43" i="61"/>
  <c r="F43" i="61"/>
  <c r="E43" i="61"/>
  <c r="C43" i="61"/>
  <c r="B43" i="61"/>
  <c r="A43" i="61"/>
  <c r="N42" i="61"/>
  <c r="M42" i="61"/>
  <c r="L42" i="61"/>
  <c r="K42" i="61"/>
  <c r="J42" i="61"/>
  <c r="I42" i="61"/>
  <c r="H42" i="61"/>
  <c r="G42" i="61"/>
  <c r="F42" i="61"/>
  <c r="E42" i="61"/>
  <c r="C42" i="61"/>
  <c r="B42" i="61"/>
  <c r="A42" i="61"/>
  <c r="N41" i="61"/>
  <c r="M41" i="61"/>
  <c r="L41" i="61"/>
  <c r="K41" i="61"/>
  <c r="J41" i="61"/>
  <c r="I41" i="61"/>
  <c r="H41" i="61"/>
  <c r="G41" i="61"/>
  <c r="F41" i="61"/>
  <c r="E41" i="61"/>
  <c r="C41" i="61"/>
  <c r="B41" i="61"/>
  <c r="A41" i="61"/>
  <c r="N40" i="61"/>
  <c r="M40" i="61"/>
  <c r="L40" i="61"/>
  <c r="K40" i="61"/>
  <c r="J40" i="61"/>
  <c r="I40" i="61"/>
  <c r="H40" i="61"/>
  <c r="G40" i="61"/>
  <c r="F40" i="61"/>
  <c r="E40" i="61"/>
  <c r="C40" i="61"/>
  <c r="B40" i="61"/>
  <c r="A40" i="61"/>
  <c r="N39" i="61"/>
  <c r="M39" i="61"/>
  <c r="L39" i="61"/>
  <c r="K39" i="61"/>
  <c r="J39" i="61"/>
  <c r="I39" i="61"/>
  <c r="H39" i="61"/>
  <c r="G39" i="61"/>
  <c r="F39" i="61"/>
  <c r="E39" i="61"/>
  <c r="C39" i="61"/>
  <c r="B39" i="61"/>
  <c r="A39" i="61"/>
  <c r="N38" i="61"/>
  <c r="M38" i="61"/>
  <c r="L38" i="61"/>
  <c r="K38" i="61"/>
  <c r="J38" i="61"/>
  <c r="I38" i="61"/>
  <c r="H38" i="61"/>
  <c r="G38" i="61"/>
  <c r="F38" i="61"/>
  <c r="E38" i="61"/>
  <c r="C38" i="61"/>
  <c r="B38" i="61"/>
  <c r="A38" i="61"/>
  <c r="N37" i="61"/>
  <c r="M37" i="61"/>
  <c r="L37" i="61"/>
  <c r="K37" i="61"/>
  <c r="J37" i="61"/>
  <c r="I37" i="61"/>
  <c r="H37" i="61"/>
  <c r="G37" i="61"/>
  <c r="F37" i="61"/>
  <c r="E37" i="61"/>
  <c r="C37" i="61"/>
  <c r="B37" i="61"/>
  <c r="A37" i="61"/>
  <c r="N36" i="61"/>
  <c r="M36" i="61"/>
  <c r="L36" i="61"/>
  <c r="K36" i="61"/>
  <c r="J36" i="61"/>
  <c r="I36" i="61"/>
  <c r="H36" i="61"/>
  <c r="G36" i="61"/>
  <c r="F36" i="61"/>
  <c r="E36" i="61"/>
  <c r="C36" i="61"/>
  <c r="B36" i="61"/>
  <c r="A36" i="61"/>
  <c r="N35" i="61"/>
  <c r="M35" i="61"/>
  <c r="L35" i="61"/>
  <c r="K35" i="61"/>
  <c r="J35" i="61"/>
  <c r="I35" i="61"/>
  <c r="H35" i="61"/>
  <c r="G35" i="61"/>
  <c r="F35" i="61"/>
  <c r="E35" i="61"/>
  <c r="C35" i="61"/>
  <c r="B35" i="61"/>
  <c r="A35" i="61"/>
  <c r="N34" i="61"/>
  <c r="M34" i="61"/>
  <c r="L34" i="61"/>
  <c r="K34" i="61"/>
  <c r="J34" i="61"/>
  <c r="I34" i="61"/>
  <c r="H34" i="61"/>
  <c r="G34" i="61"/>
  <c r="F34" i="61"/>
  <c r="E34" i="61"/>
  <c r="C34" i="61"/>
  <c r="B34" i="61"/>
  <c r="A34" i="61"/>
  <c r="N33" i="61"/>
  <c r="M33" i="61"/>
  <c r="L33" i="61"/>
  <c r="K33" i="61"/>
  <c r="J33" i="61"/>
  <c r="I33" i="61"/>
  <c r="H33" i="61"/>
  <c r="G33" i="61"/>
  <c r="F33" i="61"/>
  <c r="E33" i="61"/>
  <c r="C33" i="61"/>
  <c r="B33" i="61"/>
  <c r="A33" i="61"/>
  <c r="N32" i="61"/>
  <c r="M32" i="61"/>
  <c r="L32" i="61"/>
  <c r="K32" i="61"/>
  <c r="J32" i="61"/>
  <c r="I32" i="61"/>
  <c r="H32" i="61"/>
  <c r="G32" i="61"/>
  <c r="F32" i="61"/>
  <c r="E32" i="61"/>
  <c r="C32" i="61"/>
  <c r="B32" i="61"/>
  <c r="A32" i="61"/>
  <c r="N31" i="61"/>
  <c r="M31" i="61"/>
  <c r="L31" i="61"/>
  <c r="K31" i="61"/>
  <c r="J31" i="61"/>
  <c r="I31" i="61"/>
  <c r="H31" i="61"/>
  <c r="G31" i="61"/>
  <c r="F31" i="61"/>
  <c r="E31" i="61"/>
  <c r="C31" i="61"/>
  <c r="B31" i="61"/>
  <c r="A31" i="61"/>
  <c r="N30" i="61"/>
  <c r="M30" i="61"/>
  <c r="L30" i="61"/>
  <c r="K30" i="61"/>
  <c r="J30" i="61"/>
  <c r="I30" i="61"/>
  <c r="H30" i="61"/>
  <c r="G30" i="61"/>
  <c r="F30" i="61"/>
  <c r="E30" i="61"/>
  <c r="C30" i="61"/>
  <c r="B30" i="61"/>
  <c r="A30" i="61"/>
  <c r="N29" i="61"/>
  <c r="M29" i="61"/>
  <c r="L29" i="61"/>
  <c r="K29" i="61"/>
  <c r="J29" i="61"/>
  <c r="I29" i="61"/>
  <c r="H29" i="61"/>
  <c r="G29" i="61"/>
  <c r="F29" i="61"/>
  <c r="E29" i="61"/>
  <c r="C29" i="61"/>
  <c r="B29" i="61"/>
  <c r="A29" i="61"/>
  <c r="N28" i="61"/>
  <c r="M28" i="61"/>
  <c r="L28" i="61"/>
  <c r="K28" i="61"/>
  <c r="J28" i="61"/>
  <c r="I28" i="61"/>
  <c r="H28" i="61"/>
  <c r="G28" i="61"/>
  <c r="F28" i="61"/>
  <c r="E28" i="61"/>
  <c r="C28" i="61"/>
  <c r="B28" i="61"/>
  <c r="A28" i="61"/>
  <c r="N27" i="61"/>
  <c r="M27" i="61"/>
  <c r="L27" i="61"/>
  <c r="K27" i="61"/>
  <c r="J27" i="61"/>
  <c r="I27" i="61"/>
  <c r="H27" i="61"/>
  <c r="G27" i="61"/>
  <c r="F27" i="61"/>
  <c r="E27" i="61"/>
  <c r="C27" i="61"/>
  <c r="B27" i="61"/>
  <c r="A27" i="61"/>
  <c r="N26" i="61"/>
  <c r="M26" i="61"/>
  <c r="L26" i="61"/>
  <c r="K26" i="61"/>
  <c r="J26" i="61"/>
  <c r="I26" i="61"/>
  <c r="H26" i="61"/>
  <c r="G26" i="61"/>
  <c r="F26" i="61"/>
  <c r="E26" i="61"/>
  <c r="C26" i="61"/>
  <c r="B26" i="61"/>
  <c r="A26" i="61"/>
  <c r="N25" i="61"/>
  <c r="M25" i="61"/>
  <c r="L25" i="61"/>
  <c r="K25" i="61"/>
  <c r="J25" i="61"/>
  <c r="I25" i="61"/>
  <c r="H25" i="61"/>
  <c r="G25" i="61"/>
  <c r="F25" i="61"/>
  <c r="E25" i="61"/>
  <c r="C25" i="61"/>
  <c r="B25" i="61"/>
  <c r="A25" i="61"/>
  <c r="N24" i="61"/>
  <c r="M24" i="61"/>
  <c r="L24" i="61"/>
  <c r="K24" i="61"/>
  <c r="J24" i="61"/>
  <c r="I24" i="61"/>
  <c r="H24" i="61"/>
  <c r="G24" i="61"/>
  <c r="F24" i="61"/>
  <c r="E24" i="61"/>
  <c r="C24" i="61"/>
  <c r="B24" i="61"/>
  <c r="A24" i="61"/>
  <c r="N23" i="61"/>
  <c r="M23" i="61"/>
  <c r="L23" i="61"/>
  <c r="K23" i="61"/>
  <c r="J23" i="61"/>
  <c r="I23" i="61"/>
  <c r="H23" i="61"/>
  <c r="G23" i="61"/>
  <c r="F23" i="61"/>
  <c r="E23" i="61"/>
  <c r="C23" i="61"/>
  <c r="B23" i="61"/>
  <c r="A23" i="61"/>
  <c r="N22" i="61"/>
  <c r="M22" i="61"/>
  <c r="L22" i="61"/>
  <c r="K22" i="61"/>
  <c r="J22" i="61"/>
  <c r="I22" i="61"/>
  <c r="H22" i="61"/>
  <c r="G22" i="61"/>
  <c r="F22" i="61"/>
  <c r="E22" i="61"/>
  <c r="C22" i="61"/>
  <c r="B22" i="61"/>
  <c r="A22" i="61"/>
  <c r="N21" i="61"/>
  <c r="M21" i="61"/>
  <c r="L21" i="61"/>
  <c r="K21" i="61"/>
  <c r="J21" i="61"/>
  <c r="I21" i="61"/>
  <c r="H21" i="61"/>
  <c r="G21" i="61"/>
  <c r="F21" i="61"/>
  <c r="E21" i="61"/>
  <c r="C21" i="61"/>
  <c r="B21" i="61"/>
  <c r="A21" i="61"/>
  <c r="N20" i="61"/>
  <c r="M20" i="61"/>
  <c r="L20" i="61"/>
  <c r="K20" i="61"/>
  <c r="J20" i="61"/>
  <c r="I20" i="61"/>
  <c r="H20" i="61"/>
  <c r="G20" i="61"/>
  <c r="F20" i="61"/>
  <c r="E20" i="61"/>
  <c r="C20" i="61"/>
  <c r="B20" i="61"/>
  <c r="A20" i="61"/>
  <c r="N19" i="61"/>
  <c r="M19" i="61"/>
  <c r="L19" i="61"/>
  <c r="K19" i="61"/>
  <c r="J19" i="61"/>
  <c r="I19" i="61"/>
  <c r="H19" i="61"/>
  <c r="G19" i="61"/>
  <c r="F19" i="61"/>
  <c r="E19" i="61"/>
  <c r="C19" i="61"/>
  <c r="B19" i="61"/>
  <c r="A19" i="61"/>
  <c r="N18" i="61"/>
  <c r="M18" i="61"/>
  <c r="L18" i="61"/>
  <c r="K18" i="61"/>
  <c r="J18" i="61"/>
  <c r="I18" i="61"/>
  <c r="H18" i="61"/>
  <c r="G18" i="61"/>
  <c r="F18" i="61"/>
  <c r="E18" i="61"/>
  <c r="C18" i="61"/>
  <c r="B18" i="61"/>
  <c r="A18" i="61"/>
  <c r="N17" i="61"/>
  <c r="M17" i="61"/>
  <c r="L17" i="61"/>
  <c r="K17" i="61"/>
  <c r="J17" i="61"/>
  <c r="I17" i="61"/>
  <c r="H17" i="61"/>
  <c r="G17" i="61"/>
  <c r="F17" i="61"/>
  <c r="E17" i="61"/>
  <c r="C17" i="61"/>
  <c r="B17" i="61"/>
  <c r="A17" i="61"/>
  <c r="N16" i="61"/>
  <c r="M16" i="61"/>
  <c r="L16" i="61"/>
  <c r="K16" i="61"/>
  <c r="J16" i="61"/>
  <c r="I16" i="61"/>
  <c r="H16" i="61"/>
  <c r="G16" i="61"/>
  <c r="F16" i="61"/>
  <c r="E16" i="61"/>
  <c r="C16" i="61"/>
  <c r="B16" i="61"/>
  <c r="A16" i="61"/>
  <c r="N15" i="61"/>
  <c r="M15" i="61"/>
  <c r="L15" i="61"/>
  <c r="K15" i="61"/>
  <c r="J15" i="61"/>
  <c r="I15" i="61"/>
  <c r="H15" i="61"/>
  <c r="G15" i="61"/>
  <c r="F15" i="61"/>
  <c r="E15" i="61"/>
  <c r="C15" i="61"/>
  <c r="B15" i="61"/>
  <c r="A15" i="61"/>
  <c r="N14" i="61"/>
  <c r="M14" i="61"/>
  <c r="L14" i="61"/>
  <c r="K14" i="61"/>
  <c r="J14" i="61"/>
  <c r="I14" i="61"/>
  <c r="H14" i="61"/>
  <c r="G14" i="61"/>
  <c r="F14" i="61"/>
  <c r="E14" i="61"/>
  <c r="C14" i="61"/>
  <c r="B14" i="61"/>
  <c r="A14" i="61"/>
  <c r="N13" i="61"/>
  <c r="M13" i="61"/>
  <c r="L13" i="61"/>
  <c r="K13" i="61"/>
  <c r="J13" i="61"/>
  <c r="I13" i="61"/>
  <c r="H13" i="61"/>
  <c r="G13" i="61"/>
  <c r="F13" i="61"/>
  <c r="E13" i="61"/>
  <c r="C13" i="61"/>
  <c r="B13" i="61"/>
  <c r="A13" i="61"/>
  <c r="N12" i="61"/>
  <c r="M12" i="61"/>
  <c r="L12" i="61"/>
  <c r="K12" i="61"/>
  <c r="J12" i="61"/>
  <c r="I12" i="61"/>
  <c r="H12" i="61"/>
  <c r="G12" i="61"/>
  <c r="F12" i="61"/>
  <c r="E12" i="61"/>
  <c r="C12" i="61"/>
  <c r="B12" i="61"/>
  <c r="A12" i="61"/>
  <c r="N11" i="61"/>
  <c r="M11" i="61"/>
  <c r="L11" i="61"/>
  <c r="K11" i="61"/>
  <c r="J11" i="61"/>
  <c r="I11" i="61"/>
  <c r="H11" i="61"/>
  <c r="G11" i="61"/>
  <c r="F11" i="61"/>
  <c r="E11" i="61"/>
  <c r="C11" i="61"/>
  <c r="B11" i="61"/>
  <c r="A11" i="61"/>
  <c r="N10" i="61"/>
  <c r="M10" i="61"/>
  <c r="L10" i="61"/>
  <c r="K10" i="61"/>
  <c r="J10" i="61"/>
  <c r="I10" i="61"/>
  <c r="H10" i="61"/>
  <c r="G10" i="61"/>
  <c r="F10" i="61"/>
  <c r="E10" i="61"/>
  <c r="C10" i="61"/>
  <c r="B10" i="61"/>
  <c r="A10" i="61"/>
  <c r="N9" i="61"/>
  <c r="M9" i="61"/>
  <c r="L9" i="61"/>
  <c r="K9" i="61"/>
  <c r="J9" i="61"/>
  <c r="I9" i="61"/>
  <c r="H9" i="61"/>
  <c r="G9" i="61"/>
  <c r="F9" i="61"/>
  <c r="E9" i="61"/>
  <c r="C9" i="61"/>
  <c r="B9" i="61"/>
  <c r="A9" i="61"/>
  <c r="N8" i="61"/>
  <c r="M8" i="61"/>
  <c r="L8" i="61"/>
  <c r="K8" i="61"/>
  <c r="J8" i="61"/>
  <c r="I8" i="61"/>
  <c r="H8" i="61"/>
  <c r="G8" i="61"/>
  <c r="F8" i="61"/>
  <c r="E8" i="61"/>
  <c r="C8" i="61"/>
  <c r="B8" i="61"/>
  <c r="A8" i="61"/>
  <c r="N7" i="61"/>
  <c r="M7" i="61"/>
  <c r="L7" i="61"/>
  <c r="K7" i="61"/>
  <c r="J7" i="61"/>
  <c r="I7" i="61"/>
  <c r="H7" i="61"/>
  <c r="G7" i="61"/>
  <c r="F7" i="61"/>
  <c r="E7" i="61"/>
  <c r="C7" i="61"/>
  <c r="B7" i="61"/>
  <c r="A7" i="61"/>
  <c r="N6" i="61"/>
  <c r="M6" i="61"/>
  <c r="L6" i="61"/>
  <c r="K6" i="61"/>
  <c r="J6" i="61"/>
  <c r="I6" i="61"/>
  <c r="H6" i="61"/>
  <c r="G6" i="61"/>
  <c r="F6" i="61"/>
  <c r="E6" i="61"/>
  <c r="C6" i="61"/>
  <c r="B6" i="61"/>
  <c r="A6" i="61"/>
  <c r="D1" i="61"/>
  <c r="M7" i="60" l="1"/>
  <c r="S55" i="60"/>
  <c r="R55" i="60"/>
  <c r="P55" i="60"/>
  <c r="O55" i="60"/>
  <c r="N55" i="60"/>
  <c r="M55" i="60"/>
  <c r="L55" i="60"/>
  <c r="K55" i="60"/>
  <c r="J55" i="60"/>
  <c r="I55" i="60"/>
  <c r="H55" i="60"/>
  <c r="G55" i="60"/>
  <c r="F55" i="60"/>
  <c r="E55" i="60"/>
  <c r="C55" i="60"/>
  <c r="B55" i="60"/>
  <c r="A55" i="60"/>
  <c r="S54" i="60"/>
  <c r="R54" i="60"/>
  <c r="P54" i="60"/>
  <c r="O54" i="60"/>
  <c r="N54" i="60"/>
  <c r="M54" i="60"/>
  <c r="L54" i="60"/>
  <c r="K54" i="60"/>
  <c r="J54" i="60"/>
  <c r="I54" i="60"/>
  <c r="H54" i="60"/>
  <c r="G54" i="60"/>
  <c r="F54" i="60"/>
  <c r="E54" i="60"/>
  <c r="C54" i="60"/>
  <c r="B54" i="60"/>
  <c r="A54" i="60"/>
  <c r="S53" i="60"/>
  <c r="R53" i="60"/>
  <c r="P53" i="60"/>
  <c r="O53" i="60"/>
  <c r="N53" i="60"/>
  <c r="M53" i="60"/>
  <c r="L53" i="60"/>
  <c r="K53" i="60"/>
  <c r="J53" i="60"/>
  <c r="I53" i="60"/>
  <c r="H53" i="60"/>
  <c r="G53" i="60"/>
  <c r="F53" i="60"/>
  <c r="E53" i="60"/>
  <c r="C53" i="60"/>
  <c r="B53" i="60"/>
  <c r="A53" i="60"/>
  <c r="S52" i="60"/>
  <c r="R52" i="60"/>
  <c r="P52" i="60"/>
  <c r="O52" i="60"/>
  <c r="N52" i="60"/>
  <c r="M52" i="60"/>
  <c r="L52" i="60"/>
  <c r="K52" i="60"/>
  <c r="J52" i="60"/>
  <c r="I52" i="60"/>
  <c r="H52" i="60"/>
  <c r="G52" i="60"/>
  <c r="F52" i="60"/>
  <c r="E52" i="60"/>
  <c r="C52" i="60"/>
  <c r="B52" i="60"/>
  <c r="A52" i="60"/>
  <c r="S51" i="60"/>
  <c r="R51" i="60"/>
  <c r="P51" i="60"/>
  <c r="O51" i="60"/>
  <c r="N51" i="60"/>
  <c r="M51" i="60"/>
  <c r="L51" i="60"/>
  <c r="K51" i="60"/>
  <c r="J51" i="60"/>
  <c r="I51" i="60"/>
  <c r="H51" i="60"/>
  <c r="G51" i="60"/>
  <c r="F51" i="60"/>
  <c r="E51" i="60"/>
  <c r="C51" i="60"/>
  <c r="B51" i="60"/>
  <c r="A51" i="60"/>
  <c r="S50" i="60"/>
  <c r="R50" i="60"/>
  <c r="P50" i="60"/>
  <c r="O50" i="60"/>
  <c r="N50" i="60"/>
  <c r="M50" i="60"/>
  <c r="L50" i="60"/>
  <c r="K50" i="60"/>
  <c r="J50" i="60"/>
  <c r="I50" i="60"/>
  <c r="H50" i="60"/>
  <c r="G50" i="60"/>
  <c r="F50" i="60"/>
  <c r="E50" i="60"/>
  <c r="C50" i="60"/>
  <c r="B50" i="60"/>
  <c r="A50" i="60"/>
  <c r="S49" i="60"/>
  <c r="R49" i="60"/>
  <c r="P49" i="60"/>
  <c r="O49" i="60"/>
  <c r="N49" i="60"/>
  <c r="M49" i="60"/>
  <c r="L49" i="60"/>
  <c r="K49" i="60"/>
  <c r="J49" i="60"/>
  <c r="I49" i="60"/>
  <c r="H49" i="60"/>
  <c r="G49" i="60"/>
  <c r="F49" i="60"/>
  <c r="E49" i="60"/>
  <c r="C49" i="60"/>
  <c r="B49" i="60"/>
  <c r="A49" i="60"/>
  <c r="S48" i="60"/>
  <c r="R48" i="60"/>
  <c r="P48" i="60"/>
  <c r="O48" i="60"/>
  <c r="N48" i="60"/>
  <c r="M48" i="60"/>
  <c r="L48" i="60"/>
  <c r="K48" i="60"/>
  <c r="J48" i="60"/>
  <c r="I48" i="60"/>
  <c r="H48" i="60"/>
  <c r="G48" i="60"/>
  <c r="F48" i="60"/>
  <c r="E48" i="60"/>
  <c r="C48" i="60"/>
  <c r="B48" i="60"/>
  <c r="A48" i="60"/>
  <c r="S47" i="60"/>
  <c r="R47" i="60"/>
  <c r="P47" i="60"/>
  <c r="O47" i="60"/>
  <c r="N47" i="60"/>
  <c r="M47" i="60"/>
  <c r="L47" i="60"/>
  <c r="K47" i="60"/>
  <c r="J47" i="60"/>
  <c r="I47" i="60"/>
  <c r="H47" i="60"/>
  <c r="G47" i="60"/>
  <c r="F47" i="60"/>
  <c r="E47" i="60"/>
  <c r="C47" i="60"/>
  <c r="B47" i="60"/>
  <c r="A47" i="60"/>
  <c r="S46" i="60"/>
  <c r="R46" i="60"/>
  <c r="P46" i="60"/>
  <c r="O46" i="60"/>
  <c r="N46" i="60"/>
  <c r="M46" i="60"/>
  <c r="L46" i="60"/>
  <c r="K46" i="60"/>
  <c r="J46" i="60"/>
  <c r="I46" i="60"/>
  <c r="H46" i="60"/>
  <c r="G46" i="60"/>
  <c r="F46" i="60"/>
  <c r="E46" i="60"/>
  <c r="C46" i="60"/>
  <c r="B46" i="60"/>
  <c r="A46" i="60"/>
  <c r="S45" i="60"/>
  <c r="R45" i="60"/>
  <c r="P45" i="60"/>
  <c r="O45" i="60"/>
  <c r="N45" i="60"/>
  <c r="M45" i="60"/>
  <c r="L45" i="60"/>
  <c r="K45" i="60"/>
  <c r="J45" i="60"/>
  <c r="I45" i="60"/>
  <c r="H45" i="60"/>
  <c r="G45" i="60"/>
  <c r="F45" i="60"/>
  <c r="E45" i="60"/>
  <c r="C45" i="60"/>
  <c r="B45" i="60"/>
  <c r="A45" i="60"/>
  <c r="S44" i="60"/>
  <c r="R44" i="60"/>
  <c r="P44" i="60"/>
  <c r="O44" i="60"/>
  <c r="N44" i="60"/>
  <c r="M44" i="60"/>
  <c r="L44" i="60"/>
  <c r="K44" i="60"/>
  <c r="J44" i="60"/>
  <c r="I44" i="60"/>
  <c r="H44" i="60"/>
  <c r="G44" i="60"/>
  <c r="F44" i="60"/>
  <c r="E44" i="60"/>
  <c r="C44" i="60"/>
  <c r="B44" i="60"/>
  <c r="A44" i="60"/>
  <c r="S43" i="60"/>
  <c r="R43" i="60"/>
  <c r="P43" i="60"/>
  <c r="O43" i="60"/>
  <c r="N43" i="60"/>
  <c r="M43" i="60"/>
  <c r="L43" i="60"/>
  <c r="K43" i="60"/>
  <c r="J43" i="60"/>
  <c r="I43" i="60"/>
  <c r="H43" i="60"/>
  <c r="G43" i="60"/>
  <c r="F43" i="60"/>
  <c r="E43" i="60"/>
  <c r="C43" i="60"/>
  <c r="B43" i="60"/>
  <c r="A43" i="60"/>
  <c r="S42" i="60"/>
  <c r="R42" i="60"/>
  <c r="P42" i="60"/>
  <c r="O42" i="60"/>
  <c r="N42" i="60"/>
  <c r="M42" i="60"/>
  <c r="L42" i="60"/>
  <c r="K42" i="60"/>
  <c r="J42" i="60"/>
  <c r="I42" i="60"/>
  <c r="H42" i="60"/>
  <c r="G42" i="60"/>
  <c r="F42" i="60"/>
  <c r="E42" i="60"/>
  <c r="C42" i="60"/>
  <c r="B42" i="60"/>
  <c r="A42" i="60"/>
  <c r="S41" i="60"/>
  <c r="R41" i="60"/>
  <c r="P41" i="60"/>
  <c r="O41" i="60"/>
  <c r="N41" i="60"/>
  <c r="M41" i="60"/>
  <c r="L41" i="60"/>
  <c r="K41" i="60"/>
  <c r="J41" i="60"/>
  <c r="I41" i="60"/>
  <c r="H41" i="60"/>
  <c r="G41" i="60"/>
  <c r="F41" i="60"/>
  <c r="E41" i="60"/>
  <c r="C41" i="60"/>
  <c r="B41" i="60"/>
  <c r="A41" i="60"/>
  <c r="S40" i="60"/>
  <c r="R40" i="60"/>
  <c r="P40" i="60"/>
  <c r="O40" i="60"/>
  <c r="N40" i="60"/>
  <c r="M40" i="60"/>
  <c r="L40" i="60"/>
  <c r="K40" i="60"/>
  <c r="J40" i="60"/>
  <c r="I40" i="60"/>
  <c r="H40" i="60"/>
  <c r="G40" i="60"/>
  <c r="F40" i="60"/>
  <c r="E40" i="60"/>
  <c r="C40" i="60"/>
  <c r="B40" i="60"/>
  <c r="A40" i="60"/>
  <c r="S39" i="60"/>
  <c r="R39" i="60"/>
  <c r="P39" i="60"/>
  <c r="O39" i="60"/>
  <c r="N39" i="60"/>
  <c r="M39" i="60"/>
  <c r="L39" i="60"/>
  <c r="K39" i="60"/>
  <c r="J39" i="60"/>
  <c r="I39" i="60"/>
  <c r="H39" i="60"/>
  <c r="G39" i="60"/>
  <c r="F39" i="60"/>
  <c r="E39" i="60"/>
  <c r="C39" i="60"/>
  <c r="B39" i="60"/>
  <c r="A39" i="60"/>
  <c r="S38" i="60"/>
  <c r="R38" i="60"/>
  <c r="P38" i="60"/>
  <c r="O38" i="60"/>
  <c r="N38" i="60"/>
  <c r="M38" i="60"/>
  <c r="L38" i="60"/>
  <c r="K38" i="60"/>
  <c r="J38" i="60"/>
  <c r="I38" i="60"/>
  <c r="H38" i="60"/>
  <c r="G38" i="60"/>
  <c r="F38" i="60"/>
  <c r="E38" i="60"/>
  <c r="C38" i="60"/>
  <c r="B38" i="60"/>
  <c r="A38" i="60"/>
  <c r="S37" i="60"/>
  <c r="R37" i="60"/>
  <c r="P37" i="60"/>
  <c r="O37" i="60"/>
  <c r="N37" i="60"/>
  <c r="M37" i="60"/>
  <c r="L37" i="60"/>
  <c r="K37" i="60"/>
  <c r="J37" i="60"/>
  <c r="I37" i="60"/>
  <c r="H37" i="60"/>
  <c r="G37" i="60"/>
  <c r="F37" i="60"/>
  <c r="E37" i="60"/>
  <c r="C37" i="60"/>
  <c r="B37" i="60"/>
  <c r="A37" i="60"/>
  <c r="S36" i="60"/>
  <c r="R36" i="60"/>
  <c r="P36" i="60"/>
  <c r="O36" i="60"/>
  <c r="N36" i="60"/>
  <c r="M36" i="60"/>
  <c r="L36" i="60"/>
  <c r="K36" i="60"/>
  <c r="J36" i="60"/>
  <c r="I36" i="60"/>
  <c r="H36" i="60"/>
  <c r="G36" i="60"/>
  <c r="F36" i="60"/>
  <c r="E36" i="60"/>
  <c r="C36" i="60"/>
  <c r="B36" i="60"/>
  <c r="A36" i="60"/>
  <c r="S35" i="60"/>
  <c r="R35" i="60"/>
  <c r="P35" i="60"/>
  <c r="O35" i="60"/>
  <c r="N35" i="60"/>
  <c r="M35" i="60"/>
  <c r="L35" i="60"/>
  <c r="K35" i="60"/>
  <c r="J35" i="60"/>
  <c r="I35" i="60"/>
  <c r="H35" i="60"/>
  <c r="G35" i="60"/>
  <c r="F35" i="60"/>
  <c r="E35" i="60"/>
  <c r="C35" i="60"/>
  <c r="B35" i="60"/>
  <c r="A35" i="60"/>
  <c r="S34" i="60"/>
  <c r="R34" i="60"/>
  <c r="P34" i="60"/>
  <c r="O34" i="60"/>
  <c r="N34" i="60"/>
  <c r="M34" i="60"/>
  <c r="L34" i="60"/>
  <c r="K34" i="60"/>
  <c r="J34" i="60"/>
  <c r="I34" i="60"/>
  <c r="H34" i="60"/>
  <c r="G34" i="60"/>
  <c r="F34" i="60"/>
  <c r="E34" i="60"/>
  <c r="C34" i="60"/>
  <c r="B34" i="60"/>
  <c r="A34" i="60"/>
  <c r="S33" i="60"/>
  <c r="R33" i="60"/>
  <c r="P33" i="60"/>
  <c r="O33" i="60"/>
  <c r="N33" i="60"/>
  <c r="M33" i="60"/>
  <c r="L33" i="60"/>
  <c r="K33" i="60"/>
  <c r="J33" i="60"/>
  <c r="I33" i="60"/>
  <c r="H33" i="60"/>
  <c r="G33" i="60"/>
  <c r="F33" i="60"/>
  <c r="E33" i="60"/>
  <c r="C33" i="60"/>
  <c r="B33" i="60"/>
  <c r="A33" i="60"/>
  <c r="S32" i="60"/>
  <c r="R32" i="60"/>
  <c r="P32" i="60"/>
  <c r="O32" i="60"/>
  <c r="N32" i="60"/>
  <c r="M32" i="60"/>
  <c r="L32" i="60"/>
  <c r="K32" i="60"/>
  <c r="J32" i="60"/>
  <c r="I32" i="60"/>
  <c r="H32" i="60"/>
  <c r="G32" i="60"/>
  <c r="F32" i="60"/>
  <c r="E32" i="60"/>
  <c r="C32" i="60"/>
  <c r="B32" i="60"/>
  <c r="A32" i="60"/>
  <c r="S31" i="60"/>
  <c r="R31" i="60"/>
  <c r="P31" i="60"/>
  <c r="O31" i="60"/>
  <c r="N31" i="60"/>
  <c r="M31" i="60"/>
  <c r="L31" i="60"/>
  <c r="K31" i="60"/>
  <c r="J31" i="60"/>
  <c r="I31" i="60"/>
  <c r="H31" i="60"/>
  <c r="G31" i="60"/>
  <c r="F31" i="60"/>
  <c r="E31" i="60"/>
  <c r="C31" i="60"/>
  <c r="B31" i="60"/>
  <c r="A31" i="60"/>
  <c r="S30" i="60"/>
  <c r="R30" i="60"/>
  <c r="P30" i="60"/>
  <c r="O30" i="60"/>
  <c r="N30" i="60"/>
  <c r="M30" i="60"/>
  <c r="L30" i="60"/>
  <c r="K30" i="60"/>
  <c r="J30" i="60"/>
  <c r="I30" i="60"/>
  <c r="H30" i="60"/>
  <c r="G30" i="60"/>
  <c r="F30" i="60"/>
  <c r="E30" i="60"/>
  <c r="C30" i="60"/>
  <c r="B30" i="60"/>
  <c r="A30" i="60"/>
  <c r="S29" i="60"/>
  <c r="R29" i="60"/>
  <c r="P29" i="60"/>
  <c r="O29" i="60"/>
  <c r="N29" i="60"/>
  <c r="M29" i="60"/>
  <c r="L29" i="60"/>
  <c r="K29" i="60"/>
  <c r="J29" i="60"/>
  <c r="I29" i="60"/>
  <c r="H29" i="60"/>
  <c r="G29" i="60"/>
  <c r="F29" i="60"/>
  <c r="E29" i="60"/>
  <c r="C29" i="60"/>
  <c r="B29" i="60"/>
  <c r="A29" i="60"/>
  <c r="S28" i="60"/>
  <c r="R28" i="60"/>
  <c r="P28" i="60"/>
  <c r="O28" i="60"/>
  <c r="N28" i="60"/>
  <c r="M28" i="60"/>
  <c r="L28" i="60"/>
  <c r="K28" i="60"/>
  <c r="J28" i="60"/>
  <c r="I28" i="60"/>
  <c r="H28" i="60"/>
  <c r="G28" i="60"/>
  <c r="F28" i="60"/>
  <c r="E28" i="60"/>
  <c r="C28" i="60"/>
  <c r="B28" i="60"/>
  <c r="A28" i="60"/>
  <c r="S27" i="60"/>
  <c r="R27" i="60"/>
  <c r="P27" i="60"/>
  <c r="O27" i="60"/>
  <c r="N27" i="60"/>
  <c r="M27" i="60"/>
  <c r="L27" i="60"/>
  <c r="K27" i="60"/>
  <c r="J27" i="60"/>
  <c r="I27" i="60"/>
  <c r="H27" i="60"/>
  <c r="G27" i="60"/>
  <c r="F27" i="60"/>
  <c r="E27" i="60"/>
  <c r="C27" i="60"/>
  <c r="B27" i="60"/>
  <c r="A27" i="60"/>
  <c r="S26" i="60"/>
  <c r="R26" i="60"/>
  <c r="P26" i="60"/>
  <c r="O26" i="60"/>
  <c r="N26" i="60"/>
  <c r="M26" i="60"/>
  <c r="L26" i="60"/>
  <c r="K26" i="60"/>
  <c r="J26" i="60"/>
  <c r="I26" i="60"/>
  <c r="H26" i="60"/>
  <c r="G26" i="60"/>
  <c r="F26" i="60"/>
  <c r="E26" i="60"/>
  <c r="C26" i="60"/>
  <c r="B26" i="60"/>
  <c r="A26" i="60"/>
  <c r="S25" i="60"/>
  <c r="R25" i="60"/>
  <c r="P25" i="60"/>
  <c r="O25" i="60"/>
  <c r="N25" i="60"/>
  <c r="M25" i="60"/>
  <c r="L25" i="60"/>
  <c r="K25" i="60"/>
  <c r="J25" i="60"/>
  <c r="I25" i="60"/>
  <c r="H25" i="60"/>
  <c r="G25" i="60"/>
  <c r="F25" i="60"/>
  <c r="E25" i="60"/>
  <c r="C25" i="60"/>
  <c r="B25" i="60"/>
  <c r="A25" i="60"/>
  <c r="S24" i="60"/>
  <c r="R24" i="60"/>
  <c r="P24" i="60"/>
  <c r="O24" i="60"/>
  <c r="N24" i="60"/>
  <c r="M24" i="60"/>
  <c r="L24" i="60"/>
  <c r="K24" i="60"/>
  <c r="J24" i="60"/>
  <c r="I24" i="60"/>
  <c r="H24" i="60"/>
  <c r="G24" i="60"/>
  <c r="F24" i="60"/>
  <c r="E24" i="60"/>
  <c r="C24" i="60"/>
  <c r="B24" i="60"/>
  <c r="A24" i="60"/>
  <c r="S23" i="60"/>
  <c r="R23" i="60"/>
  <c r="P23" i="60"/>
  <c r="O23" i="60"/>
  <c r="N23" i="60"/>
  <c r="M23" i="60"/>
  <c r="L23" i="60"/>
  <c r="K23" i="60"/>
  <c r="J23" i="60"/>
  <c r="I23" i="60"/>
  <c r="H23" i="60"/>
  <c r="G23" i="60"/>
  <c r="F23" i="60"/>
  <c r="E23" i="60"/>
  <c r="C23" i="60"/>
  <c r="B23" i="60"/>
  <c r="A23" i="60"/>
  <c r="S22" i="60"/>
  <c r="R22" i="60"/>
  <c r="P22" i="60"/>
  <c r="O22" i="60"/>
  <c r="N22" i="60"/>
  <c r="M22" i="60"/>
  <c r="L22" i="60"/>
  <c r="K22" i="60"/>
  <c r="J22" i="60"/>
  <c r="I22" i="60"/>
  <c r="H22" i="60"/>
  <c r="G22" i="60"/>
  <c r="F22" i="60"/>
  <c r="E22" i="60"/>
  <c r="C22" i="60"/>
  <c r="B22" i="60"/>
  <c r="A22" i="60"/>
  <c r="S21" i="60"/>
  <c r="R21" i="60"/>
  <c r="P21" i="60"/>
  <c r="O21" i="60"/>
  <c r="N21" i="60"/>
  <c r="M21" i="60"/>
  <c r="L21" i="60"/>
  <c r="K21" i="60"/>
  <c r="J21" i="60"/>
  <c r="I21" i="60"/>
  <c r="H21" i="60"/>
  <c r="G21" i="60"/>
  <c r="F21" i="60"/>
  <c r="E21" i="60"/>
  <c r="C21" i="60"/>
  <c r="B21" i="60"/>
  <c r="A21" i="60"/>
  <c r="S20" i="60"/>
  <c r="R20" i="60"/>
  <c r="P20" i="60"/>
  <c r="O20" i="60"/>
  <c r="N20" i="60"/>
  <c r="M20" i="60"/>
  <c r="L20" i="60"/>
  <c r="K20" i="60"/>
  <c r="J20" i="60"/>
  <c r="I20" i="60"/>
  <c r="H20" i="60"/>
  <c r="G20" i="60"/>
  <c r="F20" i="60"/>
  <c r="E20" i="60"/>
  <c r="C20" i="60"/>
  <c r="B20" i="60"/>
  <c r="A20" i="60"/>
  <c r="S19" i="60"/>
  <c r="R19" i="60"/>
  <c r="P19" i="60"/>
  <c r="O19" i="60"/>
  <c r="N19" i="60"/>
  <c r="M19" i="60"/>
  <c r="L19" i="60"/>
  <c r="K19" i="60"/>
  <c r="J19" i="60"/>
  <c r="I19" i="60"/>
  <c r="H19" i="60"/>
  <c r="G19" i="60"/>
  <c r="F19" i="60"/>
  <c r="E19" i="60"/>
  <c r="C19" i="60"/>
  <c r="B19" i="60"/>
  <c r="A19" i="60"/>
  <c r="S18" i="60"/>
  <c r="R18" i="60"/>
  <c r="P18" i="60"/>
  <c r="O18" i="60"/>
  <c r="N18" i="60"/>
  <c r="M18" i="60"/>
  <c r="L18" i="60"/>
  <c r="K18" i="60"/>
  <c r="J18" i="60"/>
  <c r="I18" i="60"/>
  <c r="H18" i="60"/>
  <c r="G18" i="60"/>
  <c r="F18" i="60"/>
  <c r="E18" i="60"/>
  <c r="C18" i="60"/>
  <c r="B18" i="60"/>
  <c r="A18" i="60"/>
  <c r="S17" i="60"/>
  <c r="R17" i="60"/>
  <c r="P17" i="60"/>
  <c r="O17" i="60"/>
  <c r="N17" i="60"/>
  <c r="M17" i="60"/>
  <c r="L17" i="60"/>
  <c r="K17" i="60"/>
  <c r="J17" i="60"/>
  <c r="I17" i="60"/>
  <c r="H17" i="60"/>
  <c r="G17" i="60"/>
  <c r="F17" i="60"/>
  <c r="E17" i="60"/>
  <c r="C17" i="60"/>
  <c r="B17" i="60"/>
  <c r="A17" i="60"/>
  <c r="S16" i="60"/>
  <c r="R16" i="60"/>
  <c r="P16" i="60"/>
  <c r="O16" i="60"/>
  <c r="N16" i="60"/>
  <c r="M16" i="60"/>
  <c r="L16" i="60"/>
  <c r="K16" i="60"/>
  <c r="J16" i="60"/>
  <c r="I16" i="60"/>
  <c r="H16" i="60"/>
  <c r="G16" i="60"/>
  <c r="F16" i="60"/>
  <c r="E16" i="60"/>
  <c r="C16" i="60"/>
  <c r="B16" i="60"/>
  <c r="A16" i="60"/>
  <c r="S15" i="60"/>
  <c r="R15" i="60"/>
  <c r="P15" i="60"/>
  <c r="O15" i="60"/>
  <c r="N15" i="60"/>
  <c r="M15" i="60"/>
  <c r="L15" i="60"/>
  <c r="K15" i="60"/>
  <c r="J15" i="60"/>
  <c r="I15" i="60"/>
  <c r="H15" i="60"/>
  <c r="G15" i="60"/>
  <c r="F15" i="60"/>
  <c r="E15" i="60"/>
  <c r="C15" i="60"/>
  <c r="B15" i="60"/>
  <c r="A15" i="60"/>
  <c r="S14" i="60"/>
  <c r="R14" i="60"/>
  <c r="P14" i="60"/>
  <c r="O14" i="60"/>
  <c r="N14" i="60"/>
  <c r="M14" i="60"/>
  <c r="L14" i="60"/>
  <c r="K14" i="60"/>
  <c r="J14" i="60"/>
  <c r="I14" i="60"/>
  <c r="H14" i="60"/>
  <c r="G14" i="60"/>
  <c r="F14" i="60"/>
  <c r="E14" i="60"/>
  <c r="C14" i="60"/>
  <c r="B14" i="60"/>
  <c r="A14" i="60"/>
  <c r="S13" i="60"/>
  <c r="R13" i="60"/>
  <c r="P13" i="60"/>
  <c r="O13" i="60"/>
  <c r="N13" i="60"/>
  <c r="M13" i="60"/>
  <c r="L13" i="60"/>
  <c r="K13" i="60"/>
  <c r="J13" i="60"/>
  <c r="I13" i="60"/>
  <c r="H13" i="60"/>
  <c r="G13" i="60"/>
  <c r="F13" i="60"/>
  <c r="E13" i="60"/>
  <c r="C13" i="60"/>
  <c r="B13" i="60"/>
  <c r="A13" i="60"/>
  <c r="S12" i="60"/>
  <c r="R12" i="60"/>
  <c r="P12" i="60"/>
  <c r="O12" i="60"/>
  <c r="N12" i="60"/>
  <c r="M12" i="60"/>
  <c r="L12" i="60"/>
  <c r="K12" i="60"/>
  <c r="J12" i="60"/>
  <c r="I12" i="60"/>
  <c r="H12" i="60"/>
  <c r="G12" i="60"/>
  <c r="F12" i="60"/>
  <c r="E12" i="60"/>
  <c r="C12" i="60"/>
  <c r="B12" i="60"/>
  <c r="A12" i="60"/>
  <c r="S11" i="60"/>
  <c r="R11" i="60"/>
  <c r="P11" i="60"/>
  <c r="O11" i="60"/>
  <c r="N11" i="60"/>
  <c r="M11" i="60"/>
  <c r="L11" i="60"/>
  <c r="K11" i="60"/>
  <c r="J11" i="60"/>
  <c r="I11" i="60"/>
  <c r="H11" i="60"/>
  <c r="G11" i="60"/>
  <c r="F11" i="60"/>
  <c r="E11" i="60"/>
  <c r="C11" i="60"/>
  <c r="B11" i="60"/>
  <c r="A11" i="60"/>
  <c r="S10" i="60"/>
  <c r="R10" i="60"/>
  <c r="P10" i="60"/>
  <c r="O10" i="60"/>
  <c r="N10" i="60"/>
  <c r="M10" i="60"/>
  <c r="L10" i="60"/>
  <c r="K10" i="60"/>
  <c r="J10" i="60"/>
  <c r="I10" i="60"/>
  <c r="H10" i="60"/>
  <c r="G10" i="60"/>
  <c r="F10" i="60"/>
  <c r="E10" i="60"/>
  <c r="C10" i="60"/>
  <c r="B10" i="60"/>
  <c r="A10" i="60"/>
  <c r="S9" i="60"/>
  <c r="R9" i="60"/>
  <c r="P9" i="60"/>
  <c r="O9" i="60"/>
  <c r="N9" i="60"/>
  <c r="M9" i="60"/>
  <c r="L9" i="60"/>
  <c r="K9" i="60"/>
  <c r="J9" i="60"/>
  <c r="I9" i="60"/>
  <c r="H9" i="60"/>
  <c r="G9" i="60"/>
  <c r="F9" i="60"/>
  <c r="E9" i="60"/>
  <c r="C9" i="60"/>
  <c r="B9" i="60"/>
  <c r="A9" i="60"/>
  <c r="S8" i="60"/>
  <c r="R8" i="60"/>
  <c r="P8" i="60"/>
  <c r="O8" i="60"/>
  <c r="N8" i="60"/>
  <c r="M8" i="60"/>
  <c r="L8" i="60"/>
  <c r="K8" i="60"/>
  <c r="J8" i="60"/>
  <c r="I8" i="60"/>
  <c r="H8" i="60"/>
  <c r="G8" i="60"/>
  <c r="F8" i="60"/>
  <c r="E8" i="60"/>
  <c r="C8" i="60"/>
  <c r="B8" i="60"/>
  <c r="A8" i="60"/>
  <c r="S7" i="60"/>
  <c r="R7" i="60"/>
  <c r="P7" i="60"/>
  <c r="O7" i="60"/>
  <c r="N7" i="60"/>
  <c r="L7" i="60"/>
  <c r="K7" i="60"/>
  <c r="J7" i="60"/>
  <c r="I7" i="60"/>
  <c r="H7" i="60"/>
  <c r="G7" i="60"/>
  <c r="F7" i="60"/>
  <c r="E7" i="60"/>
  <c r="C7" i="60"/>
  <c r="B7" i="60"/>
  <c r="A7" i="60"/>
  <c r="S6" i="60"/>
  <c r="R6" i="60"/>
  <c r="P6" i="60"/>
  <c r="O6" i="60"/>
  <c r="N6" i="60"/>
  <c r="M6" i="60"/>
  <c r="L6" i="60"/>
  <c r="K6" i="60"/>
  <c r="J6" i="60"/>
  <c r="I6" i="60"/>
  <c r="H6" i="60"/>
  <c r="G6" i="60"/>
  <c r="F6" i="60"/>
  <c r="E6" i="60"/>
  <c r="C6" i="60"/>
  <c r="B6" i="60"/>
  <c r="A6" i="60"/>
  <c r="D1" i="60"/>
  <c r="CI9" i="5" l="1"/>
  <c r="CI10" i="5"/>
  <c r="CI11" i="5"/>
  <c r="CI12" i="5"/>
  <c r="CI13" i="5"/>
  <c r="CI14" i="5"/>
  <c r="CI15" i="5"/>
  <c r="CI16" i="5"/>
  <c r="CI17" i="5"/>
  <c r="CI18" i="5"/>
  <c r="CI19" i="5"/>
  <c r="CI20" i="5"/>
  <c r="CI21" i="5"/>
  <c r="CI22" i="5"/>
  <c r="CI23" i="5"/>
  <c r="CI24" i="5"/>
  <c r="CI25" i="5"/>
  <c r="CI26" i="5"/>
  <c r="CI27" i="5"/>
  <c r="CI28" i="5"/>
  <c r="CI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BY9" i="5" l="1"/>
  <c r="BY10" i="5"/>
  <c r="BY11" i="5"/>
  <c r="BY12" i="5"/>
  <c r="BY13" i="5"/>
  <c r="BY14" i="5"/>
  <c r="BY15" i="5"/>
  <c r="BY16" i="5"/>
  <c r="BY17" i="5"/>
  <c r="BY18" i="5"/>
  <c r="BY19" i="5"/>
  <c r="BY20" i="5"/>
  <c r="BY21" i="5"/>
  <c r="BY22" i="5"/>
  <c r="BY23" i="5"/>
  <c r="BY24" i="5"/>
  <c r="BY25" i="5"/>
  <c r="BY26" i="5"/>
  <c r="BY27" i="5"/>
  <c r="BY28" i="5"/>
  <c r="BY29" i="5"/>
  <c r="BY30" i="5"/>
  <c r="BY31" i="5"/>
  <c r="BY32" i="5"/>
  <c r="BY33" i="5"/>
  <c r="BY34" i="5"/>
  <c r="BY35" i="5"/>
  <c r="BY36" i="5"/>
  <c r="BY37" i="5"/>
  <c r="BY38" i="5"/>
  <c r="BY39" i="5"/>
  <c r="BY40" i="5"/>
  <c r="BY41" i="5"/>
  <c r="BY42" i="5"/>
  <c r="BY43" i="5"/>
  <c r="BY44" i="5"/>
  <c r="BY45" i="5"/>
  <c r="BY46" i="5"/>
  <c r="BY47" i="5"/>
  <c r="BY48" i="5"/>
  <c r="BY49" i="5"/>
  <c r="BY50" i="5"/>
  <c r="BY51" i="5"/>
  <c r="BY52" i="5"/>
  <c r="BY53" i="5"/>
  <c r="BY54" i="5"/>
  <c r="BY55" i="5"/>
  <c r="BY56" i="5"/>
  <c r="BY57" i="5"/>
  <c r="BX9" i="5"/>
  <c r="BX10" i="5"/>
  <c r="BX11" i="5"/>
  <c r="BX12" i="5"/>
  <c r="BX13" i="5"/>
  <c r="BX14" i="5"/>
  <c r="BX15" i="5"/>
  <c r="BX16" i="5"/>
  <c r="BX17" i="5"/>
  <c r="BX18" i="5"/>
  <c r="BX19" i="5"/>
  <c r="BX20" i="5"/>
  <c r="BX21" i="5"/>
  <c r="BX22" i="5"/>
  <c r="BX23" i="5"/>
  <c r="BX24" i="5"/>
  <c r="BX25" i="5"/>
  <c r="BX26" i="5"/>
  <c r="BX27" i="5"/>
  <c r="BX28" i="5"/>
  <c r="BX29" i="5"/>
  <c r="BX30" i="5"/>
  <c r="BX31" i="5"/>
  <c r="BX32" i="5"/>
  <c r="BX33" i="5"/>
  <c r="BX34" i="5"/>
  <c r="BX35" i="5"/>
  <c r="BX36" i="5"/>
  <c r="BX37" i="5"/>
  <c r="BX38" i="5"/>
  <c r="BX39" i="5"/>
  <c r="BX40" i="5"/>
  <c r="BX41" i="5"/>
  <c r="BX42" i="5"/>
  <c r="BX43" i="5"/>
  <c r="BX44" i="5"/>
  <c r="BX45" i="5"/>
  <c r="BX46" i="5"/>
  <c r="BX47" i="5"/>
  <c r="BX48" i="5"/>
  <c r="BX49" i="5"/>
  <c r="BX50" i="5"/>
  <c r="BX51" i="5"/>
  <c r="BX52" i="5"/>
  <c r="BX53" i="5"/>
  <c r="BX54" i="5"/>
  <c r="BX55" i="5"/>
  <c r="BX56" i="5"/>
  <c r="BX57" i="5"/>
  <c r="BW9" i="5"/>
  <c r="BW10" i="5"/>
  <c r="BW11" i="5"/>
  <c r="BW12" i="5"/>
  <c r="BW13" i="5"/>
  <c r="BW14" i="5"/>
  <c r="BW15" i="5"/>
  <c r="BW16" i="5"/>
  <c r="BW17" i="5"/>
  <c r="BW18" i="5"/>
  <c r="BW19" i="5"/>
  <c r="BW20" i="5"/>
  <c r="BW21" i="5"/>
  <c r="BW22" i="5"/>
  <c r="BW23" i="5"/>
  <c r="BW24" i="5"/>
  <c r="BW25" i="5"/>
  <c r="BW26" i="5"/>
  <c r="BW27" i="5"/>
  <c r="BW28" i="5"/>
  <c r="BW29" i="5"/>
  <c r="BW30" i="5"/>
  <c r="BW31" i="5"/>
  <c r="BW32" i="5"/>
  <c r="BW33" i="5"/>
  <c r="BW34" i="5"/>
  <c r="BW35" i="5"/>
  <c r="BW36" i="5"/>
  <c r="BW37" i="5"/>
  <c r="BW38" i="5"/>
  <c r="BW39" i="5"/>
  <c r="BW40" i="5"/>
  <c r="BW41" i="5"/>
  <c r="BW42" i="5"/>
  <c r="BW43" i="5"/>
  <c r="BW44" i="5"/>
  <c r="BW45" i="5"/>
  <c r="BW46" i="5"/>
  <c r="BW47" i="5"/>
  <c r="BW48" i="5"/>
  <c r="BW49" i="5"/>
  <c r="BW50" i="5"/>
  <c r="BW51" i="5"/>
  <c r="BW52" i="5"/>
  <c r="BW53" i="5"/>
  <c r="BW54" i="5"/>
  <c r="BW55" i="5"/>
  <c r="BW56" i="5"/>
  <c r="BW57" i="5"/>
  <c r="CL9" i="5"/>
  <c r="CL10" i="5"/>
  <c r="CL11" i="5"/>
  <c r="CL12" i="5"/>
  <c r="CL13" i="5"/>
  <c r="CL14" i="5"/>
  <c r="CL15" i="5"/>
  <c r="CL16" i="5"/>
  <c r="CL17" i="5"/>
  <c r="CL18" i="5"/>
  <c r="CL19" i="5"/>
  <c r="CL20" i="5"/>
  <c r="CL21" i="5"/>
  <c r="CL22" i="5"/>
  <c r="CL23" i="5"/>
  <c r="CL24" i="5"/>
  <c r="CL25" i="5"/>
  <c r="CL26" i="5"/>
  <c r="CL27" i="5"/>
  <c r="CL28" i="5"/>
  <c r="CL29" i="5"/>
  <c r="CL30" i="5"/>
  <c r="CL31" i="5"/>
  <c r="CL32" i="5"/>
  <c r="CL33" i="5"/>
  <c r="CL34" i="5"/>
  <c r="CL35" i="5"/>
  <c r="CL36" i="5"/>
  <c r="CL37" i="5"/>
  <c r="CL38" i="5"/>
  <c r="CL39" i="5"/>
  <c r="CL40" i="5"/>
  <c r="CL41" i="5"/>
  <c r="CL42" i="5"/>
  <c r="CL43" i="5"/>
  <c r="CL44" i="5"/>
  <c r="CL45" i="5"/>
  <c r="CL46" i="5"/>
  <c r="CL47" i="5"/>
  <c r="CL48" i="5"/>
  <c r="CL49" i="5"/>
  <c r="CL50" i="5"/>
  <c r="CL51" i="5"/>
  <c r="CL52" i="5"/>
  <c r="CL53" i="5"/>
  <c r="CL54" i="5"/>
  <c r="CL55" i="5"/>
  <c r="CL56" i="5"/>
  <c r="CL57" i="5"/>
  <c r="CL58" i="5"/>
  <c r="CL59" i="5"/>
  <c r="CK9" i="5"/>
  <c r="CK10" i="5"/>
  <c r="CK11" i="5"/>
  <c r="CK12" i="5"/>
  <c r="CK13" i="5"/>
  <c r="CK14" i="5"/>
  <c r="CK15" i="5"/>
  <c r="CK16" i="5"/>
  <c r="CK17" i="5"/>
  <c r="CK18" i="5"/>
  <c r="CK19" i="5"/>
  <c r="CK20" i="5"/>
  <c r="CK21" i="5"/>
  <c r="CK22" i="5"/>
  <c r="CK23" i="5"/>
  <c r="CK24" i="5"/>
  <c r="CK25" i="5"/>
  <c r="CK26" i="5"/>
  <c r="CK27" i="5"/>
  <c r="CK28" i="5"/>
  <c r="CK29" i="5"/>
  <c r="CK30" i="5"/>
  <c r="CK31" i="5"/>
  <c r="CK32" i="5"/>
  <c r="CK33" i="5"/>
  <c r="CK34" i="5"/>
  <c r="CK35" i="5"/>
  <c r="CK36" i="5"/>
  <c r="CK37" i="5"/>
  <c r="CK38" i="5"/>
  <c r="CK39" i="5"/>
  <c r="CK40" i="5"/>
  <c r="CK41" i="5"/>
  <c r="CK42" i="5"/>
  <c r="CK43" i="5"/>
  <c r="CK44" i="5"/>
  <c r="CK45" i="5"/>
  <c r="CK46" i="5"/>
  <c r="CK47" i="5"/>
  <c r="CK48" i="5"/>
  <c r="CK49" i="5"/>
  <c r="CK50" i="5"/>
  <c r="CK51" i="5"/>
  <c r="CK52" i="5"/>
  <c r="CK53" i="5"/>
  <c r="CK54" i="5"/>
  <c r="CK55" i="5"/>
  <c r="CK56" i="5"/>
  <c r="CK57" i="5"/>
  <c r="CH9" i="5"/>
  <c r="CH10" i="5"/>
  <c r="CH11" i="5"/>
  <c r="CH12" i="5"/>
  <c r="CH13" i="5"/>
  <c r="CH14" i="5"/>
  <c r="CH15" i="5"/>
  <c r="CH16" i="5"/>
  <c r="CH17" i="5"/>
  <c r="CH18" i="5"/>
  <c r="CH19" i="5"/>
  <c r="CH20" i="5"/>
  <c r="CH21" i="5"/>
  <c r="CH22" i="5"/>
  <c r="CH23" i="5"/>
  <c r="CH24" i="5"/>
  <c r="CH25" i="5"/>
  <c r="CH26" i="5"/>
  <c r="CH27" i="5"/>
  <c r="CH28" i="5"/>
  <c r="CH29" i="5"/>
  <c r="CH30" i="5"/>
  <c r="CH31" i="5"/>
  <c r="CH32" i="5"/>
  <c r="CH33" i="5"/>
  <c r="CH34" i="5"/>
  <c r="CH35" i="5"/>
  <c r="CH36" i="5"/>
  <c r="CH37" i="5"/>
  <c r="CH38" i="5"/>
  <c r="CH39" i="5"/>
  <c r="CH40" i="5"/>
  <c r="CH41" i="5"/>
  <c r="CH42" i="5"/>
  <c r="CH43" i="5"/>
  <c r="CH44" i="5"/>
  <c r="CH45" i="5"/>
  <c r="CH46" i="5"/>
  <c r="CH47" i="5"/>
  <c r="CH48" i="5"/>
  <c r="CH49" i="5"/>
  <c r="CH50" i="5"/>
  <c r="CH51" i="5"/>
  <c r="CH52" i="5"/>
  <c r="CH53" i="5"/>
  <c r="CH54" i="5"/>
  <c r="CH55" i="5"/>
  <c r="CH56" i="5"/>
  <c r="CH57" i="5"/>
  <c r="CJ9" i="5"/>
  <c r="CJ10" i="5"/>
  <c r="CJ11" i="5"/>
  <c r="CJ12" i="5"/>
  <c r="CJ13" i="5"/>
  <c r="CJ14" i="5"/>
  <c r="CJ15" i="5"/>
  <c r="CJ16" i="5"/>
  <c r="CJ17" i="5"/>
  <c r="CJ18" i="5"/>
  <c r="CJ19" i="5"/>
  <c r="CJ20" i="5"/>
  <c r="CJ21" i="5"/>
  <c r="CJ22" i="5"/>
  <c r="CJ23" i="5"/>
  <c r="CJ24" i="5"/>
  <c r="CJ25" i="5"/>
  <c r="CJ26" i="5"/>
  <c r="CJ27" i="5"/>
  <c r="CJ28" i="5"/>
  <c r="CJ29" i="5"/>
  <c r="CJ30" i="5"/>
  <c r="CJ31" i="5"/>
  <c r="CJ32" i="5"/>
  <c r="CJ33" i="5"/>
  <c r="CJ34" i="5"/>
  <c r="CJ35" i="5"/>
  <c r="CJ36" i="5"/>
  <c r="CJ37" i="5"/>
  <c r="CJ38" i="5"/>
  <c r="CJ39" i="5"/>
  <c r="CJ40" i="5"/>
  <c r="CJ41" i="5"/>
  <c r="CJ42" i="5"/>
  <c r="CJ43" i="5"/>
  <c r="CJ44" i="5"/>
  <c r="CJ45" i="5"/>
  <c r="CJ46" i="5"/>
  <c r="CJ47" i="5"/>
  <c r="CJ48" i="5"/>
  <c r="CJ49" i="5"/>
  <c r="CJ50" i="5"/>
  <c r="CJ51" i="5"/>
  <c r="CJ52" i="5"/>
  <c r="CJ53" i="5"/>
  <c r="CJ54" i="5"/>
  <c r="CJ55" i="5"/>
  <c r="CJ56" i="5"/>
  <c r="CJ57" i="5"/>
  <c r="X7" i="2" l="1"/>
  <c r="W7" i="2" l="1"/>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U6" i="62"/>
  <c r="U47" i="62" l="1"/>
  <c r="U47" i="2"/>
  <c r="U52" i="62"/>
  <c r="U52" i="2"/>
  <c r="U48" i="62"/>
  <c r="U48" i="2"/>
  <c r="U44" i="62"/>
  <c r="U44" i="2"/>
  <c r="U40" i="62"/>
  <c r="U40" i="2"/>
  <c r="U36" i="62"/>
  <c r="U36" i="2"/>
  <c r="U32" i="62"/>
  <c r="U32" i="2"/>
  <c r="U28" i="62"/>
  <c r="U28" i="2"/>
  <c r="U24" i="62"/>
  <c r="U24" i="2"/>
  <c r="U20" i="62"/>
  <c r="U20" i="2"/>
  <c r="U16" i="62"/>
  <c r="U16" i="2"/>
  <c r="U12" i="62"/>
  <c r="U12" i="2"/>
  <c r="U8" i="62"/>
  <c r="U8" i="2"/>
  <c r="U51" i="62"/>
  <c r="U51" i="2"/>
  <c r="U35" i="62"/>
  <c r="U35" i="2"/>
  <c r="U23" i="62"/>
  <c r="U23" i="2"/>
  <c r="U7" i="62"/>
  <c r="U7" i="2"/>
  <c r="U39" i="62"/>
  <c r="U39" i="2"/>
  <c r="U27" i="62"/>
  <c r="U27" i="2"/>
  <c r="U15" i="62"/>
  <c r="U15" i="2"/>
  <c r="U11" i="62"/>
  <c r="U11" i="2"/>
  <c r="U54" i="62"/>
  <c r="U54" i="2"/>
  <c r="U42" i="62"/>
  <c r="U42" i="2"/>
  <c r="U34" i="62"/>
  <c r="U34" i="2"/>
  <c r="U26" i="62"/>
  <c r="U26" i="2"/>
  <c r="U22" i="62"/>
  <c r="U22" i="2"/>
  <c r="U18" i="62"/>
  <c r="U18" i="2"/>
  <c r="U14" i="62"/>
  <c r="U14" i="2"/>
  <c r="U10" i="62"/>
  <c r="U10" i="2"/>
  <c r="U55" i="62"/>
  <c r="U55" i="2"/>
  <c r="U43" i="62"/>
  <c r="U43" i="2"/>
  <c r="U31" i="62"/>
  <c r="U31" i="2"/>
  <c r="U19" i="62"/>
  <c r="U19" i="2"/>
  <c r="U50" i="62"/>
  <c r="U50" i="2"/>
  <c r="U46" i="62"/>
  <c r="U46" i="2"/>
  <c r="U38" i="62"/>
  <c r="U38" i="2"/>
  <c r="U30" i="62"/>
  <c r="U30" i="2"/>
  <c r="U53" i="62"/>
  <c r="U53" i="2"/>
  <c r="U49" i="62"/>
  <c r="U49" i="2"/>
  <c r="U45" i="62"/>
  <c r="U45" i="2"/>
  <c r="U41" i="62"/>
  <c r="U41" i="2"/>
  <c r="U37" i="62"/>
  <c r="U37" i="2"/>
  <c r="U33" i="62"/>
  <c r="U33" i="2"/>
  <c r="U29" i="62"/>
  <c r="U29" i="2"/>
  <c r="U25" i="62"/>
  <c r="U25" i="2"/>
  <c r="U21" i="62"/>
  <c r="U21" i="2"/>
  <c r="U17" i="62"/>
  <c r="U17" i="2"/>
  <c r="U13" i="62"/>
  <c r="U13" i="2"/>
  <c r="U9" i="62"/>
  <c r="U9" i="2"/>
  <c r="U59" i="5"/>
  <c r="U58" i="5"/>
  <c r="J4" i="51"/>
  <c r="J4" i="25"/>
  <c r="J4" i="22"/>
  <c r="U57" i="62" l="1"/>
  <c r="U56" i="62"/>
  <c r="J4" i="17"/>
  <c r="J4" i="50"/>
  <c r="J4" i="6" l="1"/>
  <c r="J4" i="55" l="1"/>
  <c r="J4" i="54"/>
  <c r="J4" i="53"/>
  <c r="J4" i="52"/>
  <c r="J4" i="49"/>
  <c r="J4" i="48"/>
  <c r="J4" i="47"/>
  <c r="J4" i="46"/>
  <c r="J4" i="45"/>
  <c r="J4" i="44"/>
  <c r="J4" i="43"/>
  <c r="J4" i="42"/>
  <c r="J4" i="41"/>
  <c r="J4" i="40"/>
  <c r="J4" i="39"/>
  <c r="J4" i="38"/>
  <c r="J4" i="37"/>
  <c r="J4" i="36"/>
  <c r="J4" i="35"/>
  <c r="J4" i="34"/>
  <c r="J4" i="33"/>
  <c r="J4" i="32"/>
  <c r="J4" i="31"/>
  <c r="J4" i="30"/>
  <c r="J4" i="29"/>
  <c r="J4" i="28"/>
  <c r="J4" i="27"/>
  <c r="J4" i="26"/>
  <c r="J4" i="24"/>
  <c r="J4" i="23"/>
  <c r="J4" i="21"/>
  <c r="J4" i="20"/>
  <c r="J4" i="19"/>
  <c r="J4" i="18"/>
  <c r="J4" i="16"/>
  <c r="J4" i="15"/>
  <c r="J4" i="14"/>
  <c r="J4" i="13"/>
  <c r="J4" i="12"/>
  <c r="J4" i="11"/>
  <c r="J4" i="10"/>
  <c r="J4" i="9"/>
  <c r="J4" i="8"/>
  <c r="J4" i="7"/>
  <c r="AB7" i="2" l="1"/>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8" i="5" l="1"/>
  <c r="AB59" i="5" l="1"/>
  <c r="AB5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Q6" i="60"/>
  <c r="Q45" i="60" l="1"/>
  <c r="R45" i="62"/>
  <c r="R45" i="2"/>
  <c r="Q33" i="60"/>
  <c r="R33" i="62"/>
  <c r="R33" i="2"/>
  <c r="Q25" i="60"/>
  <c r="R25" i="62"/>
  <c r="R25" i="2"/>
  <c r="Q54" i="60"/>
  <c r="R54" i="62"/>
  <c r="R54" i="2"/>
  <c r="Q50" i="60"/>
  <c r="R50" i="62"/>
  <c r="R50" i="2"/>
  <c r="Q46" i="60"/>
  <c r="R46" i="62"/>
  <c r="R46" i="2"/>
  <c r="Q42" i="60"/>
  <c r="R42" i="62"/>
  <c r="R42" i="2"/>
  <c r="Q38" i="60"/>
  <c r="R38" i="62"/>
  <c r="R38" i="2"/>
  <c r="Q34" i="60"/>
  <c r="R34" i="62"/>
  <c r="R34" i="2"/>
  <c r="Q30" i="60"/>
  <c r="R30" i="62"/>
  <c r="R30" i="2"/>
  <c r="Q26" i="60"/>
  <c r="R26" i="62"/>
  <c r="R26" i="2"/>
  <c r="Q22" i="60"/>
  <c r="R22" i="62"/>
  <c r="R22" i="2"/>
  <c r="Q18" i="60"/>
  <c r="R18" i="62"/>
  <c r="R18" i="2"/>
  <c r="Q14" i="60"/>
  <c r="R14" i="62"/>
  <c r="R14" i="2"/>
  <c r="Q10" i="60"/>
  <c r="R10" i="62"/>
  <c r="R10" i="2"/>
  <c r="Q49" i="60"/>
  <c r="R49" i="62"/>
  <c r="R49" i="2"/>
  <c r="Q37" i="60"/>
  <c r="R37" i="62"/>
  <c r="R37" i="2"/>
  <c r="Q13" i="60"/>
  <c r="R13" i="62"/>
  <c r="R13" i="2"/>
  <c r="Q44" i="60"/>
  <c r="R44" i="62"/>
  <c r="R44" i="2"/>
  <c r="Q36" i="60"/>
  <c r="R36" i="62"/>
  <c r="R36" i="2"/>
  <c r="Q32" i="60"/>
  <c r="R32" i="62"/>
  <c r="R32" i="2"/>
  <c r="Q28" i="60"/>
  <c r="R28" i="62"/>
  <c r="R28" i="2"/>
  <c r="Q24" i="60"/>
  <c r="R24" i="62"/>
  <c r="R24" i="2"/>
  <c r="Q20" i="60"/>
  <c r="R20" i="62"/>
  <c r="R20" i="2"/>
  <c r="Q16" i="60"/>
  <c r="R16" i="62"/>
  <c r="R16" i="2"/>
  <c r="Q12" i="60"/>
  <c r="R12" i="62"/>
  <c r="R12" i="2"/>
  <c r="Q8" i="60"/>
  <c r="R8" i="62"/>
  <c r="R8" i="2"/>
  <c r="Q53" i="60"/>
  <c r="R53" i="62"/>
  <c r="R53" i="2"/>
  <c r="Q41" i="60"/>
  <c r="R41" i="62"/>
  <c r="R41" i="2"/>
  <c r="Q29" i="60"/>
  <c r="R29" i="62"/>
  <c r="R29" i="2"/>
  <c r="Q21" i="60"/>
  <c r="R21" i="62"/>
  <c r="R21" i="2"/>
  <c r="Q17" i="60"/>
  <c r="R17" i="62"/>
  <c r="R17" i="2"/>
  <c r="Q9" i="60"/>
  <c r="R9" i="62"/>
  <c r="R9" i="2"/>
  <c r="Q52" i="60"/>
  <c r="R52" i="62"/>
  <c r="R52" i="2"/>
  <c r="Q48" i="60"/>
  <c r="R48" i="62"/>
  <c r="R48" i="2"/>
  <c r="Q40" i="60"/>
  <c r="R40" i="62"/>
  <c r="R40" i="2"/>
  <c r="Q55" i="60"/>
  <c r="R55" i="62"/>
  <c r="R55" i="2"/>
  <c r="Q51" i="60"/>
  <c r="R51" i="62"/>
  <c r="R51" i="2"/>
  <c r="Q47" i="60"/>
  <c r="R47" i="62"/>
  <c r="R47" i="2"/>
  <c r="Q43" i="60"/>
  <c r="R43" i="62"/>
  <c r="R43" i="2"/>
  <c r="Q39" i="60"/>
  <c r="R39" i="62"/>
  <c r="R39" i="2"/>
  <c r="Q35" i="60"/>
  <c r="R35" i="62"/>
  <c r="R35" i="2"/>
  <c r="Q31" i="60"/>
  <c r="R31" i="62"/>
  <c r="R31" i="2"/>
  <c r="Q27" i="60"/>
  <c r="R27" i="62"/>
  <c r="R27" i="2"/>
  <c r="Q23" i="60"/>
  <c r="R23" i="62"/>
  <c r="R23" i="2"/>
  <c r="Q19" i="60"/>
  <c r="R19" i="62"/>
  <c r="R19" i="2"/>
  <c r="Q15" i="60"/>
  <c r="R15" i="62"/>
  <c r="R15" i="2"/>
  <c r="Q11" i="60"/>
  <c r="R11" i="62"/>
  <c r="R11" i="2"/>
  <c r="Q7" i="60"/>
  <c r="R7" i="62"/>
  <c r="R7"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49" i="2"/>
  <c r="Y50" i="2"/>
  <c r="Y51" i="2"/>
  <c r="Y52" i="2"/>
  <c r="Y53" i="2"/>
  <c r="Y54" i="2"/>
  <c r="Y55"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8" i="5"/>
  <c r="V59" i="5" l="1"/>
  <c r="V58" i="5"/>
  <c r="AD13" i="62"/>
  <c r="AD52" i="62"/>
  <c r="AD52" i="2"/>
  <c r="AD36" i="62"/>
  <c r="AD36" i="2"/>
  <c r="AD12" i="62"/>
  <c r="AD12" i="2"/>
  <c r="AD53" i="62"/>
  <c r="AD53" i="2"/>
  <c r="AD45" i="62"/>
  <c r="AD45" i="2"/>
  <c r="AD37" i="62"/>
  <c r="AD37" i="2"/>
  <c r="AD29" i="62"/>
  <c r="AD29" i="2"/>
  <c r="AD21" i="62"/>
  <c r="AD21" i="2"/>
  <c r="AD13" i="2"/>
  <c r="AD28" i="62"/>
  <c r="AD28" i="2"/>
  <c r="AD49" i="62"/>
  <c r="AD49" i="2"/>
  <c r="AD41" i="62"/>
  <c r="AD41" i="2"/>
  <c r="AD33" i="62"/>
  <c r="AD33" i="2"/>
  <c r="AD25" i="62"/>
  <c r="AD25" i="2"/>
  <c r="AD17" i="62"/>
  <c r="AD17" i="2"/>
  <c r="AD8" i="62"/>
  <c r="AD8" i="2"/>
  <c r="AD44" i="62"/>
  <c r="AD44" i="2"/>
  <c r="AD20" i="62"/>
  <c r="AD20" i="2"/>
  <c r="AD48" i="62"/>
  <c r="AD48" i="2"/>
  <c r="AD40" i="62"/>
  <c r="AD40" i="2"/>
  <c r="AD32" i="62"/>
  <c r="AD32" i="2"/>
  <c r="AD24" i="62"/>
  <c r="AD24" i="2"/>
  <c r="AD16" i="62"/>
  <c r="AD16" i="2"/>
  <c r="Q44" i="61"/>
  <c r="V44" i="60"/>
  <c r="Q41" i="61"/>
  <c r="V41" i="60"/>
  <c r="Q17" i="61"/>
  <c r="V17" i="60"/>
  <c r="Q8" i="61"/>
  <c r="V8" i="60"/>
  <c r="Q36" i="61"/>
  <c r="V36" i="60"/>
  <c r="Q20" i="61"/>
  <c r="V20" i="60"/>
  <c r="Q33" i="61"/>
  <c r="V33" i="60"/>
  <c r="Q48" i="61"/>
  <c r="V48" i="60"/>
  <c r="Q40" i="61"/>
  <c r="V40" i="60"/>
  <c r="Q32" i="61"/>
  <c r="V32" i="60"/>
  <c r="Q24" i="61"/>
  <c r="V24" i="60"/>
  <c r="Q16" i="61"/>
  <c r="V16" i="60"/>
  <c r="Q52" i="61"/>
  <c r="V52" i="60"/>
  <c r="Q28" i="61"/>
  <c r="V28" i="60"/>
  <c r="Q12" i="61"/>
  <c r="V12" i="60"/>
  <c r="Q49" i="61"/>
  <c r="V49" i="60"/>
  <c r="Q25" i="61"/>
  <c r="V25" i="60"/>
  <c r="Q53" i="61"/>
  <c r="V53" i="60"/>
  <c r="Q45" i="61"/>
  <c r="V45" i="60"/>
  <c r="Q37" i="61"/>
  <c r="V37" i="60"/>
  <c r="Q29" i="61"/>
  <c r="V29" i="60"/>
  <c r="Q21" i="61"/>
  <c r="V21" i="60"/>
  <c r="Q13" i="61"/>
  <c r="V13" i="60"/>
  <c r="CU9" i="5"/>
  <c r="CV9" i="5"/>
  <c r="CW9" i="5"/>
  <c r="CU10" i="5"/>
  <c r="CV10" i="5"/>
  <c r="CW10" i="5"/>
  <c r="CU11" i="5"/>
  <c r="CV11" i="5"/>
  <c r="CW11" i="5"/>
  <c r="CU12" i="5"/>
  <c r="CV12" i="5"/>
  <c r="CW12" i="5"/>
  <c r="CU13" i="5"/>
  <c r="CV13" i="5"/>
  <c r="CW13" i="5"/>
  <c r="CU14" i="5"/>
  <c r="CV14" i="5"/>
  <c r="CW14" i="5"/>
  <c r="CU15" i="5"/>
  <c r="CV15" i="5"/>
  <c r="CW15" i="5"/>
  <c r="CU16" i="5"/>
  <c r="CV16" i="5"/>
  <c r="CW16" i="5"/>
  <c r="CU17" i="5"/>
  <c r="CV17" i="5"/>
  <c r="CW17" i="5"/>
  <c r="CU18" i="5"/>
  <c r="CV18" i="5"/>
  <c r="CW18" i="5"/>
  <c r="CU19" i="5"/>
  <c r="CV19" i="5"/>
  <c r="CW19" i="5"/>
  <c r="CU20" i="5"/>
  <c r="CV20" i="5"/>
  <c r="CW20" i="5"/>
  <c r="CU21" i="5"/>
  <c r="CV21" i="5"/>
  <c r="CW21" i="5"/>
  <c r="CU22" i="5"/>
  <c r="CV22" i="5"/>
  <c r="CW22" i="5"/>
  <c r="CU23" i="5"/>
  <c r="CV23" i="5"/>
  <c r="CW23" i="5"/>
  <c r="CU24" i="5"/>
  <c r="CV24" i="5"/>
  <c r="CW24" i="5"/>
  <c r="CU25" i="5"/>
  <c r="CV25" i="5"/>
  <c r="CW25" i="5"/>
  <c r="CU26" i="5"/>
  <c r="CV26" i="5"/>
  <c r="CW26" i="5"/>
  <c r="CU27" i="5"/>
  <c r="CV27" i="5"/>
  <c r="CW27" i="5"/>
  <c r="CU28" i="5"/>
  <c r="CV28" i="5"/>
  <c r="CW28" i="5"/>
  <c r="CU29" i="5"/>
  <c r="CV29" i="5"/>
  <c r="CW29" i="5"/>
  <c r="CU30" i="5"/>
  <c r="CV30" i="5"/>
  <c r="CW30" i="5"/>
  <c r="CU31" i="5"/>
  <c r="CV31" i="5"/>
  <c r="CW31" i="5"/>
  <c r="CU32" i="5"/>
  <c r="CV32" i="5"/>
  <c r="CW32" i="5"/>
  <c r="CU33" i="5"/>
  <c r="CV33" i="5"/>
  <c r="CW33" i="5"/>
  <c r="CU34" i="5"/>
  <c r="CV34" i="5"/>
  <c r="CW34" i="5"/>
  <c r="CU35" i="5"/>
  <c r="CV35" i="5"/>
  <c r="CW35" i="5"/>
  <c r="CU36" i="5"/>
  <c r="CV36" i="5"/>
  <c r="CW36" i="5"/>
  <c r="CU37" i="5"/>
  <c r="CV37" i="5"/>
  <c r="CW37" i="5"/>
  <c r="CU38" i="5"/>
  <c r="CV38" i="5"/>
  <c r="CW38" i="5"/>
  <c r="CU39" i="5"/>
  <c r="CV39" i="5"/>
  <c r="CW39" i="5"/>
  <c r="CU40" i="5"/>
  <c r="CV40" i="5"/>
  <c r="CW40" i="5"/>
  <c r="CU41" i="5"/>
  <c r="CV41" i="5"/>
  <c r="CW41" i="5"/>
  <c r="CU42" i="5"/>
  <c r="CV42" i="5"/>
  <c r="CW42" i="5"/>
  <c r="CU43" i="5"/>
  <c r="CV43" i="5"/>
  <c r="CW43" i="5"/>
  <c r="CU44" i="5"/>
  <c r="CV44" i="5"/>
  <c r="CW44" i="5"/>
  <c r="CU45" i="5"/>
  <c r="CV45" i="5"/>
  <c r="CW45" i="5"/>
  <c r="CU46" i="5"/>
  <c r="CV46" i="5"/>
  <c r="CW46" i="5"/>
  <c r="CU47" i="5"/>
  <c r="CV47" i="5"/>
  <c r="CW47" i="5"/>
  <c r="CU48" i="5"/>
  <c r="CV48" i="5"/>
  <c r="CW48" i="5"/>
  <c r="CU49" i="5"/>
  <c r="CV49" i="5"/>
  <c r="CW49" i="5"/>
  <c r="CU50" i="5"/>
  <c r="CV50" i="5"/>
  <c r="CW50" i="5"/>
  <c r="CU51" i="5"/>
  <c r="CV51" i="5"/>
  <c r="CW51" i="5"/>
  <c r="CU52" i="5"/>
  <c r="CV52" i="5"/>
  <c r="CW52" i="5"/>
  <c r="CU53" i="5"/>
  <c r="CV53" i="5"/>
  <c r="CW53" i="5"/>
  <c r="CU54" i="5"/>
  <c r="CV54" i="5"/>
  <c r="CW54" i="5"/>
  <c r="CU55" i="5"/>
  <c r="CV55" i="5"/>
  <c r="CW55" i="5"/>
  <c r="CU56" i="5"/>
  <c r="CV56" i="5"/>
  <c r="CW56" i="5"/>
  <c r="CU57" i="5"/>
  <c r="CV57" i="5"/>
  <c r="CW57" i="5"/>
  <c r="AD15" i="62" l="1"/>
  <c r="AD15" i="2"/>
  <c r="AD31" i="62"/>
  <c r="AD31" i="2"/>
  <c r="AD47" i="62"/>
  <c r="AD47" i="2"/>
  <c r="AD14" i="62"/>
  <c r="AD14" i="2"/>
  <c r="AD30" i="62"/>
  <c r="AD30" i="2"/>
  <c r="AD46" i="62"/>
  <c r="AD46" i="2"/>
  <c r="AD19" i="62"/>
  <c r="AD19" i="2"/>
  <c r="AD35" i="62"/>
  <c r="AD35" i="2"/>
  <c r="AD51" i="62"/>
  <c r="AD51" i="2"/>
  <c r="AD18" i="62"/>
  <c r="AD18" i="2"/>
  <c r="AD34" i="62"/>
  <c r="AD34" i="2"/>
  <c r="AD50" i="62"/>
  <c r="AD50" i="2"/>
  <c r="AD23" i="62"/>
  <c r="AD23" i="2"/>
  <c r="AD39" i="62"/>
  <c r="AD39" i="2"/>
  <c r="AD55" i="62"/>
  <c r="AD55" i="2"/>
  <c r="AD22" i="62"/>
  <c r="AD22" i="2"/>
  <c r="AD38" i="62"/>
  <c r="AD38" i="2"/>
  <c r="AD54" i="62"/>
  <c r="AD54" i="2"/>
  <c r="AD11" i="62"/>
  <c r="AD11" i="2"/>
  <c r="AD27" i="62"/>
  <c r="AD27" i="2"/>
  <c r="AD43" i="62"/>
  <c r="AD43" i="2"/>
  <c r="AD10" i="62"/>
  <c r="AD10" i="2"/>
  <c r="AD26" i="62"/>
  <c r="AD26" i="2"/>
  <c r="AD42" i="62"/>
  <c r="AD42" i="2"/>
  <c r="Q23" i="61"/>
  <c r="V23" i="60"/>
  <c r="Q22" i="61"/>
  <c r="V22" i="60"/>
  <c r="Q38" i="61"/>
  <c r="V38" i="60"/>
  <c r="Q11" i="61"/>
  <c r="V11" i="60"/>
  <c r="Q27" i="61"/>
  <c r="V27" i="60"/>
  <c r="Q43" i="61"/>
  <c r="V43" i="60"/>
  <c r="Q10" i="61"/>
  <c r="V10" i="60"/>
  <c r="Q26" i="61"/>
  <c r="V26" i="60"/>
  <c r="Q42" i="61"/>
  <c r="V42" i="60"/>
  <c r="Q39" i="61"/>
  <c r="V39" i="60"/>
  <c r="Q54" i="61"/>
  <c r="V54" i="60"/>
  <c r="Q15" i="61"/>
  <c r="V15" i="60"/>
  <c r="Q31" i="61"/>
  <c r="V31" i="60"/>
  <c r="Q47" i="61"/>
  <c r="V47" i="60"/>
  <c r="Q14" i="61"/>
  <c r="V14" i="60"/>
  <c r="Q30" i="61"/>
  <c r="V30" i="60"/>
  <c r="Q46" i="61"/>
  <c r="V46" i="60"/>
  <c r="Q55" i="61"/>
  <c r="V55" i="60"/>
  <c r="Q19" i="61"/>
  <c r="V19" i="60"/>
  <c r="Q35" i="61"/>
  <c r="V35" i="60"/>
  <c r="Q51" i="61"/>
  <c r="V51" i="60"/>
  <c r="Q18" i="61"/>
  <c r="V18" i="60"/>
  <c r="Q34" i="61"/>
  <c r="V34" i="60"/>
  <c r="Q50" i="61"/>
  <c r="V50" i="60"/>
  <c r="W6" i="2"/>
  <c r="X6" i="2"/>
  <c r="Y6" i="2"/>
  <c r="Z8" i="5"/>
  <c r="AA8" i="5"/>
  <c r="AB6" i="2"/>
  <c r="Z6" i="62" l="1"/>
  <c r="Z59" i="5"/>
  <c r="Z58" i="5"/>
  <c r="AA6" i="62"/>
  <c r="AA58" i="5"/>
  <c r="AA59" i="5"/>
  <c r="Z50" i="62"/>
  <c r="Z50" i="2"/>
  <c r="Z44" i="62"/>
  <c r="Z44" i="2"/>
  <c r="Z42" i="62"/>
  <c r="Z42" i="2"/>
  <c r="Z40" i="62"/>
  <c r="Z40" i="2"/>
  <c r="Z38" i="62"/>
  <c r="Z38" i="2"/>
  <c r="Z36" i="62"/>
  <c r="Z36" i="2"/>
  <c r="Z34" i="62"/>
  <c r="Z34" i="2"/>
  <c r="Z32" i="62"/>
  <c r="Z32" i="2"/>
  <c r="Z30" i="62"/>
  <c r="Z30" i="2"/>
  <c r="Z28" i="62"/>
  <c r="Z28" i="2"/>
  <c r="Z26" i="62"/>
  <c r="Z26" i="2"/>
  <c r="Z24" i="62"/>
  <c r="Z24" i="2"/>
  <c r="Z22" i="62"/>
  <c r="Z22" i="2"/>
  <c r="Z20" i="62"/>
  <c r="Z20" i="2"/>
  <c r="Z18" i="62"/>
  <c r="Z18" i="2"/>
  <c r="Z16" i="62"/>
  <c r="Z16" i="2"/>
  <c r="Z14" i="62"/>
  <c r="Z14" i="2"/>
  <c r="Z12" i="62"/>
  <c r="Z12" i="2"/>
  <c r="Z10" i="62"/>
  <c r="Z10" i="2"/>
  <c r="Z8" i="62"/>
  <c r="Z8" i="2"/>
  <c r="Z48" i="62"/>
  <c r="Z48" i="2"/>
  <c r="AA51" i="62"/>
  <c r="AA51" i="2"/>
  <c r="AA45" i="62"/>
  <c r="AA45" i="2"/>
  <c r="AA41" i="62"/>
  <c r="AA41" i="2"/>
  <c r="AA35" i="62"/>
  <c r="AA35" i="2"/>
  <c r="AA33" i="62"/>
  <c r="AA33" i="2"/>
  <c r="AA31" i="62"/>
  <c r="AA31" i="2"/>
  <c r="AA29" i="62"/>
  <c r="AA29" i="2"/>
  <c r="AA27" i="62"/>
  <c r="AA27" i="2"/>
  <c r="AA25" i="62"/>
  <c r="AA25" i="2"/>
  <c r="AA23" i="62"/>
  <c r="AA23" i="2"/>
  <c r="AA21" i="62"/>
  <c r="AA21" i="2"/>
  <c r="AA19" i="62"/>
  <c r="AA19" i="2"/>
  <c r="AA17" i="62"/>
  <c r="AA17" i="2"/>
  <c r="AA15" i="62"/>
  <c r="AA15" i="2"/>
  <c r="AA13" i="62"/>
  <c r="AA13" i="2"/>
  <c r="AA11" i="62"/>
  <c r="AA11" i="2"/>
  <c r="AA9" i="62"/>
  <c r="AA9" i="2"/>
  <c r="AA7" i="62"/>
  <c r="AA7" i="2"/>
  <c r="Z52" i="62"/>
  <c r="Z52" i="2"/>
  <c r="AA55" i="62"/>
  <c r="AA55" i="2"/>
  <c r="AA49" i="62"/>
  <c r="AA49" i="2"/>
  <c r="AA43" i="62"/>
  <c r="AA43" i="2"/>
  <c r="AA37" i="62"/>
  <c r="AA37" i="2"/>
  <c r="Z55" i="62"/>
  <c r="Z55" i="2"/>
  <c r="Z51" i="62"/>
  <c r="Z51" i="2"/>
  <c r="Z49" i="62"/>
  <c r="Z49" i="2"/>
  <c r="Z47" i="62"/>
  <c r="Z47" i="2"/>
  <c r="Z45" i="62"/>
  <c r="Z45" i="2"/>
  <c r="Z43" i="62"/>
  <c r="Z43" i="2"/>
  <c r="Z41" i="62"/>
  <c r="Z41" i="2"/>
  <c r="Z39" i="62"/>
  <c r="Z39" i="2"/>
  <c r="Z37" i="62"/>
  <c r="Z37" i="2"/>
  <c r="Z35" i="62"/>
  <c r="Z35" i="2"/>
  <c r="Z33" i="62"/>
  <c r="Z33" i="2"/>
  <c r="Z31" i="62"/>
  <c r="Z31" i="2"/>
  <c r="Z29" i="62"/>
  <c r="Z29" i="2"/>
  <c r="Z27" i="62"/>
  <c r="Z27" i="2"/>
  <c r="Z25" i="62"/>
  <c r="Z25" i="2"/>
  <c r="Z23" i="62"/>
  <c r="Z23" i="2"/>
  <c r="Z21" i="62"/>
  <c r="Z21" i="2"/>
  <c r="Z19" i="62"/>
  <c r="Z19" i="2"/>
  <c r="Z17" i="62"/>
  <c r="Z17" i="2"/>
  <c r="Z15" i="62"/>
  <c r="Z15" i="2"/>
  <c r="Z13" i="62"/>
  <c r="Z13" i="2"/>
  <c r="Z11" i="62"/>
  <c r="Z11" i="2"/>
  <c r="Z9" i="62"/>
  <c r="Z9" i="2"/>
  <c r="Z7" i="62"/>
  <c r="Z7" i="2"/>
  <c r="Z54" i="62"/>
  <c r="Z54" i="2"/>
  <c r="Z46" i="62"/>
  <c r="Z46" i="2"/>
  <c r="AA53" i="62"/>
  <c r="AA53" i="2"/>
  <c r="AA47" i="62"/>
  <c r="AA47" i="2"/>
  <c r="AA39" i="62"/>
  <c r="AA39" i="2"/>
  <c r="Z53" i="62"/>
  <c r="Z53" i="2"/>
  <c r="AA54" i="62"/>
  <c r="AA54" i="2"/>
  <c r="AA52" i="62"/>
  <c r="AA52" i="2"/>
  <c r="AA50" i="62"/>
  <c r="AA50" i="2"/>
  <c r="AA48" i="62"/>
  <c r="AA48" i="2"/>
  <c r="AA46" i="62"/>
  <c r="AA46" i="2"/>
  <c r="AA44" i="62"/>
  <c r="AA44" i="2"/>
  <c r="AA42" i="62"/>
  <c r="AA42" i="2"/>
  <c r="AA40" i="62"/>
  <c r="AA40" i="2"/>
  <c r="AA38" i="62"/>
  <c r="AA38" i="2"/>
  <c r="AA36" i="62"/>
  <c r="AA36" i="2"/>
  <c r="AA34" i="62"/>
  <c r="AA34" i="2"/>
  <c r="AA32" i="62"/>
  <c r="AA32" i="2"/>
  <c r="AA30" i="62"/>
  <c r="AA30" i="2"/>
  <c r="AA28" i="62"/>
  <c r="AA28" i="2"/>
  <c r="AA26" i="62"/>
  <c r="AA26" i="2"/>
  <c r="AA24" i="62"/>
  <c r="AA24" i="2"/>
  <c r="AA22" i="62"/>
  <c r="AA22" i="2"/>
  <c r="AA20" i="62"/>
  <c r="AA20" i="2"/>
  <c r="AA18" i="62"/>
  <c r="AA18" i="2"/>
  <c r="AA16" i="62"/>
  <c r="AA16" i="2"/>
  <c r="AA14" i="62"/>
  <c r="AA14" i="2"/>
  <c r="AA12" i="62"/>
  <c r="AA12" i="2"/>
  <c r="AA10" i="62"/>
  <c r="AA10" i="2"/>
  <c r="AA8" i="62"/>
  <c r="AA8" i="2"/>
  <c r="Y57" i="2"/>
  <c r="Y56" i="2"/>
  <c r="X57" i="2"/>
  <c r="X56" i="2"/>
  <c r="AB57" i="2"/>
  <c r="AB56" i="2"/>
  <c r="W57" i="2"/>
  <c r="W56" i="2"/>
  <c r="Z6" i="2"/>
  <c r="AA6" i="2"/>
  <c r="AA57" i="62" l="1"/>
  <c r="Z57" i="62"/>
  <c r="AA56" i="62"/>
  <c r="Z56" i="62"/>
  <c r="AA57" i="2"/>
  <c r="AA56" i="2"/>
  <c r="Z56" i="2"/>
  <c r="Z57" i="2"/>
  <c r="Q6" i="1"/>
  <c r="Q56" i="1" s="1"/>
  <c r="D1" i="2"/>
  <c r="R6" i="1" l="1"/>
  <c r="R56" i="1" s="1"/>
  <c r="S6" i="1"/>
  <c r="S56" i="1" s="1"/>
  <c r="T6" i="1"/>
  <c r="T56" i="1" s="1"/>
  <c r="U6" i="1"/>
  <c r="U56" i="1" s="1"/>
  <c r="V6" i="1"/>
  <c r="V56" i="1" s="1"/>
  <c r="W6" i="1"/>
  <c r="W56" i="1" s="1"/>
  <c r="X6" i="1"/>
  <c r="X56" i="1" s="1"/>
  <c r="Y6" i="1"/>
  <c r="Y56" i="1" s="1"/>
  <c r="Z6" i="1"/>
  <c r="Z56" i="1" s="1"/>
  <c r="P6" i="1"/>
  <c r="D6" i="1"/>
  <c r="A7" i="2"/>
  <c r="A7" i="1" s="1"/>
  <c r="A8" i="2"/>
  <c r="A8" i="1" s="1"/>
  <c r="A9" i="2"/>
  <c r="A9" i="1" s="1"/>
  <c r="A10" i="2"/>
  <c r="A10" i="1" s="1"/>
  <c r="A11" i="2"/>
  <c r="A11" i="1" s="1"/>
  <c r="A12" i="2"/>
  <c r="A12" i="1" s="1"/>
  <c r="A13" i="2"/>
  <c r="A13" i="1" s="1"/>
  <c r="A14" i="2"/>
  <c r="A14" i="1" s="1"/>
  <c r="A15" i="2"/>
  <c r="A15" i="1" s="1"/>
  <c r="A16" i="2"/>
  <c r="A16" i="1" s="1"/>
  <c r="A17" i="2"/>
  <c r="A17" i="1" s="1"/>
  <c r="A18" i="2"/>
  <c r="A18" i="1" s="1"/>
  <c r="A19" i="2"/>
  <c r="A19" i="1" s="1"/>
  <c r="A20" i="2"/>
  <c r="A20" i="1" s="1"/>
  <c r="A21" i="2"/>
  <c r="A21" i="1" s="1"/>
  <c r="A22" i="2"/>
  <c r="A22" i="1" s="1"/>
  <c r="A23" i="2"/>
  <c r="A23" i="1" s="1"/>
  <c r="A24" i="2"/>
  <c r="A24" i="1" s="1"/>
  <c r="A25" i="2"/>
  <c r="A25" i="1" s="1"/>
  <c r="A26" i="2"/>
  <c r="A26" i="1" s="1"/>
  <c r="A27" i="2"/>
  <c r="A27" i="1" s="1"/>
  <c r="A28" i="2"/>
  <c r="A28" i="1" s="1"/>
  <c r="A29" i="2"/>
  <c r="A29" i="1" s="1"/>
  <c r="A30" i="2"/>
  <c r="A30" i="1" s="1"/>
  <c r="A31" i="2"/>
  <c r="A31" i="1" s="1"/>
  <c r="A32" i="2"/>
  <c r="A32" i="1" s="1"/>
  <c r="A33" i="2"/>
  <c r="A33" i="1" s="1"/>
  <c r="A34" i="2"/>
  <c r="A34" i="1" s="1"/>
  <c r="A35" i="2"/>
  <c r="A35" i="1" s="1"/>
  <c r="A36" i="2"/>
  <c r="A36" i="1" s="1"/>
  <c r="A37" i="2"/>
  <c r="A37" i="1" s="1"/>
  <c r="A38" i="2"/>
  <c r="A38" i="1" s="1"/>
  <c r="A39" i="2"/>
  <c r="A39" i="1" s="1"/>
  <c r="A40" i="2"/>
  <c r="A40" i="1" s="1"/>
  <c r="A41" i="2"/>
  <c r="A41" i="1" s="1"/>
  <c r="A42" i="2"/>
  <c r="A42" i="1" s="1"/>
  <c r="A43" i="2"/>
  <c r="A43" i="1" s="1"/>
  <c r="A44" i="2"/>
  <c r="A44" i="1" s="1"/>
  <c r="A45" i="2"/>
  <c r="A45" i="1" s="1"/>
  <c r="A46" i="2"/>
  <c r="A46" i="1" s="1"/>
  <c r="A47" i="2"/>
  <c r="A47" i="1" s="1"/>
  <c r="A48" i="2"/>
  <c r="A48" i="1" s="1"/>
  <c r="A49" i="2"/>
  <c r="A49" i="1" s="1"/>
  <c r="A50" i="2"/>
  <c r="A50" i="1" s="1"/>
  <c r="A51" i="2"/>
  <c r="A51" i="1" s="1"/>
  <c r="A52" i="2"/>
  <c r="A52" i="1" s="1"/>
  <c r="A53" i="2"/>
  <c r="A53" i="1" s="1"/>
  <c r="A54" i="2"/>
  <c r="A54" i="1" s="1"/>
  <c r="A55" i="2"/>
  <c r="A55" i="1" s="1"/>
  <c r="A6" i="2"/>
  <c r="A6" i="1" s="1"/>
  <c r="P56" i="1" l="1"/>
  <c r="D1" i="1"/>
  <c r="C6" i="2" l="1"/>
  <c r="C6" i="1" s="1"/>
  <c r="B6" i="2"/>
  <c r="B6" i="1" s="1"/>
  <c r="M6" i="2" l="1"/>
  <c r="M6" i="1" s="1"/>
  <c r="CD9" i="5" l="1"/>
  <c r="CD10" i="5"/>
  <c r="CD11" i="5"/>
  <c r="CD12" i="5"/>
  <c r="CD13" i="5"/>
  <c r="CD14" i="5"/>
  <c r="CD15" i="5"/>
  <c r="CD16" i="5"/>
  <c r="CD17" i="5"/>
  <c r="CD18" i="5"/>
  <c r="CD19" i="5"/>
  <c r="CD20" i="5"/>
  <c r="CD21" i="5"/>
  <c r="CD22" i="5"/>
  <c r="CD23" i="5"/>
  <c r="CD24" i="5"/>
  <c r="CD25" i="5"/>
  <c r="CD26" i="5"/>
  <c r="CD27" i="5"/>
  <c r="CD28" i="5"/>
  <c r="CD29" i="5"/>
  <c r="CD30" i="5"/>
  <c r="CD31" i="5"/>
  <c r="CD32" i="5"/>
  <c r="CD33" i="5"/>
  <c r="CD34" i="5"/>
  <c r="CD35" i="5"/>
  <c r="CD36" i="5"/>
  <c r="CD37" i="5"/>
  <c r="CD38" i="5"/>
  <c r="CD39" i="5"/>
  <c r="CD40" i="5"/>
  <c r="CD41" i="5"/>
  <c r="CD42" i="5"/>
  <c r="CD43" i="5"/>
  <c r="CD44" i="5"/>
  <c r="CD45" i="5"/>
  <c r="CD46" i="5"/>
  <c r="CD47" i="5"/>
  <c r="CD48" i="5"/>
  <c r="CD49" i="5"/>
  <c r="CD50" i="5"/>
  <c r="CD51" i="5"/>
  <c r="CD52" i="5"/>
  <c r="CD53" i="5"/>
  <c r="CD54" i="5"/>
  <c r="CD55" i="5"/>
  <c r="CD56" i="5"/>
  <c r="CD57" i="5"/>
  <c r="CG9" i="5" l="1"/>
  <c r="CG10" i="5"/>
  <c r="CG11" i="5"/>
  <c r="CG12" i="5"/>
  <c r="CG13" i="5"/>
  <c r="CG14" i="5"/>
  <c r="CG15" i="5"/>
  <c r="CG16" i="5"/>
  <c r="CG17" i="5"/>
  <c r="CG18" i="5"/>
  <c r="CG19" i="5"/>
  <c r="CG20" i="5"/>
  <c r="CG21" i="5"/>
  <c r="CG22" i="5"/>
  <c r="CG23" i="5"/>
  <c r="CG24" i="5"/>
  <c r="CG25" i="5"/>
  <c r="CG26" i="5"/>
  <c r="CG27" i="5"/>
  <c r="CG28" i="5"/>
  <c r="CG29" i="5"/>
  <c r="CG30" i="5"/>
  <c r="CG31" i="5"/>
  <c r="CG32" i="5"/>
  <c r="CG33" i="5"/>
  <c r="CG34" i="5"/>
  <c r="CG35" i="5"/>
  <c r="CG36" i="5"/>
  <c r="CG37" i="5"/>
  <c r="CG38" i="5"/>
  <c r="CG39" i="5"/>
  <c r="CG40" i="5"/>
  <c r="CG41" i="5"/>
  <c r="CG42" i="5"/>
  <c r="CG43" i="5"/>
  <c r="CG44" i="5"/>
  <c r="CG45" i="5"/>
  <c r="CG46" i="5"/>
  <c r="CG47" i="5"/>
  <c r="CG48" i="5"/>
  <c r="CG49" i="5"/>
  <c r="CG50" i="5"/>
  <c r="CG51" i="5"/>
  <c r="CG52" i="5"/>
  <c r="CG53" i="5"/>
  <c r="CG54" i="5"/>
  <c r="CG55" i="5"/>
  <c r="CG56" i="5"/>
  <c r="CG57" i="5"/>
  <c r="CF9" i="5"/>
  <c r="CF10" i="5"/>
  <c r="CF11" i="5"/>
  <c r="CF12" i="5"/>
  <c r="CF13" i="5"/>
  <c r="CF14" i="5"/>
  <c r="CF15" i="5"/>
  <c r="CF16" i="5"/>
  <c r="CF17" i="5"/>
  <c r="CF18" i="5"/>
  <c r="CF19" i="5"/>
  <c r="CF20" i="5"/>
  <c r="CF21" i="5"/>
  <c r="CF22" i="5"/>
  <c r="CF23" i="5"/>
  <c r="CF24" i="5"/>
  <c r="CF25" i="5"/>
  <c r="CF26" i="5"/>
  <c r="CF27" i="5"/>
  <c r="CF28" i="5"/>
  <c r="CF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E10" i="5"/>
  <c r="CE11" i="5"/>
  <c r="CE12" i="5"/>
  <c r="CE13" i="5"/>
  <c r="CE14" i="5"/>
  <c r="CE15" i="5"/>
  <c r="CE16" i="5"/>
  <c r="CE17" i="5"/>
  <c r="CE18" i="5"/>
  <c r="CE19" i="5"/>
  <c r="CE20" i="5"/>
  <c r="CE21" i="5"/>
  <c r="CE22" i="5"/>
  <c r="CE23" i="5"/>
  <c r="CE24" i="5"/>
  <c r="CE25" i="5"/>
  <c r="CE26" i="5"/>
  <c r="CE27" i="5"/>
  <c r="CE28" i="5"/>
  <c r="CE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C9" i="5"/>
  <c r="CC10" i="5"/>
  <c r="CC11" i="5"/>
  <c r="CC12" i="5"/>
  <c r="CC13" i="5"/>
  <c r="CC14" i="5"/>
  <c r="CC15" i="5"/>
  <c r="CC16" i="5"/>
  <c r="CC17" i="5"/>
  <c r="CC18" i="5"/>
  <c r="CC19" i="5"/>
  <c r="CC20" i="5"/>
  <c r="CC21" i="5"/>
  <c r="CC22" i="5"/>
  <c r="CC23" i="5"/>
  <c r="CC24" i="5"/>
  <c r="CC25" i="5"/>
  <c r="CC26" i="5"/>
  <c r="CC27" i="5"/>
  <c r="CC28" i="5"/>
  <c r="CC29" i="5"/>
  <c r="CC30" i="5"/>
  <c r="CC31" i="5"/>
  <c r="CC32" i="5"/>
  <c r="CC33" i="5"/>
  <c r="CC34" i="5"/>
  <c r="CC35" i="5"/>
  <c r="CC36" i="5"/>
  <c r="CC37" i="5"/>
  <c r="CC38" i="5"/>
  <c r="CC39" i="5"/>
  <c r="CC40" i="5"/>
  <c r="CC41" i="5"/>
  <c r="CC42" i="5"/>
  <c r="CC43" i="5"/>
  <c r="CC44" i="5"/>
  <c r="CC45" i="5"/>
  <c r="CC46" i="5"/>
  <c r="CC47" i="5"/>
  <c r="CC48" i="5"/>
  <c r="CC49" i="5"/>
  <c r="CC50" i="5"/>
  <c r="CC51" i="5"/>
  <c r="CC52" i="5"/>
  <c r="CC53" i="5"/>
  <c r="CC54" i="5"/>
  <c r="CC55" i="5"/>
  <c r="CC56" i="5"/>
  <c r="CC57" i="5"/>
  <c r="CB9" i="5"/>
  <c r="CB10" i="5"/>
  <c r="CB11" i="5"/>
  <c r="CB12" i="5"/>
  <c r="CB13" i="5"/>
  <c r="CB14" i="5"/>
  <c r="CB15" i="5"/>
  <c r="CB16" i="5"/>
  <c r="CB17" i="5"/>
  <c r="CB18" i="5"/>
  <c r="CB19" i="5"/>
  <c r="CB20" i="5"/>
  <c r="CB21" i="5"/>
  <c r="CB22" i="5"/>
  <c r="CB23" i="5"/>
  <c r="CB24" i="5"/>
  <c r="CB25" i="5"/>
  <c r="CB26" i="5"/>
  <c r="CB27" i="5"/>
  <c r="CB28" i="5"/>
  <c r="CB29" i="5"/>
  <c r="CB30" i="5"/>
  <c r="CB31" i="5"/>
  <c r="CB32" i="5"/>
  <c r="CB33" i="5"/>
  <c r="CB34" i="5"/>
  <c r="CB35" i="5"/>
  <c r="CB36" i="5"/>
  <c r="CB37" i="5"/>
  <c r="CB38" i="5"/>
  <c r="CB39" i="5"/>
  <c r="CB40" i="5"/>
  <c r="CB41" i="5"/>
  <c r="CB42" i="5"/>
  <c r="CB43" i="5"/>
  <c r="CB44" i="5"/>
  <c r="CB45" i="5"/>
  <c r="CB46" i="5"/>
  <c r="CB47" i="5"/>
  <c r="CB48" i="5"/>
  <c r="CB49" i="5"/>
  <c r="CB50" i="5"/>
  <c r="CB51" i="5"/>
  <c r="CB52" i="5"/>
  <c r="CB53" i="5"/>
  <c r="CB54" i="5"/>
  <c r="CB55" i="5"/>
  <c r="CB56" i="5"/>
  <c r="CB57" i="5"/>
  <c r="CA9" i="5"/>
  <c r="CA10" i="5"/>
  <c r="CA11" i="5"/>
  <c r="CA12" i="5"/>
  <c r="CA13" i="5"/>
  <c r="CA14" i="5"/>
  <c r="CA15" i="5"/>
  <c r="CA16" i="5"/>
  <c r="CA17" i="5"/>
  <c r="CA18" i="5"/>
  <c r="CA19" i="5"/>
  <c r="CA20" i="5"/>
  <c r="CA21" i="5"/>
  <c r="CA22" i="5"/>
  <c r="CA23" i="5"/>
  <c r="CA24" i="5"/>
  <c r="CA25" i="5"/>
  <c r="CA26" i="5"/>
  <c r="CA27" i="5"/>
  <c r="CA28" i="5"/>
  <c r="CA29" i="5"/>
  <c r="CA30" i="5"/>
  <c r="CA31" i="5"/>
  <c r="CA32" i="5"/>
  <c r="CA33" i="5"/>
  <c r="CA34" i="5"/>
  <c r="CA35" i="5"/>
  <c r="CA36" i="5"/>
  <c r="CA37" i="5"/>
  <c r="CA38" i="5"/>
  <c r="CA39" i="5"/>
  <c r="CA40" i="5"/>
  <c r="CA41" i="5"/>
  <c r="CA42" i="5"/>
  <c r="CA43" i="5"/>
  <c r="CA44" i="5"/>
  <c r="CA45" i="5"/>
  <c r="CA46" i="5"/>
  <c r="CA47" i="5"/>
  <c r="CA48" i="5"/>
  <c r="CA49" i="5"/>
  <c r="CA50" i="5"/>
  <c r="CA51" i="5"/>
  <c r="CA52" i="5"/>
  <c r="CA53" i="5"/>
  <c r="CA54" i="5"/>
  <c r="CA55" i="5"/>
  <c r="CA56" i="5"/>
  <c r="CA57" i="5"/>
  <c r="BZ9" i="5"/>
  <c r="BZ10" i="5"/>
  <c r="BZ11" i="5"/>
  <c r="BZ12" i="5"/>
  <c r="BZ13" i="5"/>
  <c r="BZ14" i="5"/>
  <c r="BZ15" i="5"/>
  <c r="BZ16" i="5"/>
  <c r="BZ17" i="5"/>
  <c r="BZ18" i="5"/>
  <c r="BZ19" i="5"/>
  <c r="BZ20" i="5"/>
  <c r="BZ21" i="5"/>
  <c r="BZ22" i="5"/>
  <c r="BZ23" i="5"/>
  <c r="BZ24" i="5"/>
  <c r="BZ25" i="5"/>
  <c r="BZ26" i="5"/>
  <c r="BZ27" i="5"/>
  <c r="BZ28" i="5"/>
  <c r="BZ29" i="5"/>
  <c r="BZ30" i="5"/>
  <c r="BZ31" i="5"/>
  <c r="BZ32" i="5"/>
  <c r="BZ33" i="5"/>
  <c r="BZ34" i="5"/>
  <c r="BZ35" i="5"/>
  <c r="BZ36" i="5"/>
  <c r="BZ37" i="5"/>
  <c r="BZ38" i="5"/>
  <c r="BZ39" i="5"/>
  <c r="BZ40" i="5"/>
  <c r="BZ41" i="5"/>
  <c r="BZ42" i="5"/>
  <c r="BZ43" i="5"/>
  <c r="BZ44" i="5"/>
  <c r="BZ45" i="5"/>
  <c r="BZ46" i="5"/>
  <c r="BZ47" i="5"/>
  <c r="BZ48" i="5"/>
  <c r="BZ49" i="5"/>
  <c r="BZ50" i="5"/>
  <c r="BZ51" i="5"/>
  <c r="BZ52" i="5"/>
  <c r="BZ53" i="5"/>
  <c r="BZ54" i="5"/>
  <c r="BZ55" i="5"/>
  <c r="BZ56" i="5"/>
  <c r="BZ57" i="5"/>
  <c r="K6" i="2" l="1"/>
  <c r="K6" i="1" s="1"/>
  <c r="J6" i="2"/>
  <c r="J6" i="1" s="1"/>
  <c r="I6" i="2"/>
  <c r="I6" i="1" s="1"/>
  <c r="H6" i="2"/>
  <c r="H6" i="1" s="1"/>
  <c r="G6" i="2"/>
  <c r="G6" i="1" s="1"/>
  <c r="F6" i="2"/>
  <c r="F6" i="1" s="1"/>
  <c r="E6" i="2"/>
  <c r="E6" i="1" s="1"/>
  <c r="L6" i="2"/>
  <c r="L6" i="1" s="1"/>
  <c r="N6" i="2"/>
  <c r="N6" i="1" s="1"/>
  <c r="O6" i="2"/>
  <c r="O6" i="1" s="1"/>
  <c r="P6" i="2"/>
  <c r="Q6" i="2"/>
  <c r="T6" i="2"/>
  <c r="S6" i="2"/>
  <c r="R6" i="2" l="1"/>
  <c r="AC55" i="2" l="1"/>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8" i="5"/>
  <c r="AD8" i="5" s="1"/>
  <c r="AC59" i="5" l="1"/>
  <c r="AC58" i="5"/>
  <c r="AC6" i="2"/>
  <c r="V6" i="2"/>
  <c r="U6" i="2"/>
  <c r="Q7" i="61" l="1"/>
  <c r="AD7" i="62"/>
  <c r="AD7" i="2"/>
  <c r="AD9" i="62"/>
  <c r="AD9" i="2"/>
  <c r="AC57" i="2"/>
  <c r="AC56" i="2"/>
  <c r="V56" i="2"/>
  <c r="V57" i="2"/>
  <c r="V7" i="60"/>
  <c r="Q9" i="61"/>
  <c r="V9" i="60"/>
  <c r="AD6" i="62" l="1"/>
  <c r="AD57" i="62" s="1"/>
  <c r="AD59" i="5"/>
  <c r="AD58" i="5"/>
  <c r="V6" i="60"/>
  <c r="Q6" i="61"/>
  <c r="U57" i="2"/>
  <c r="AD6" i="2"/>
  <c r="U56" i="2"/>
  <c r="AD56" i="62" l="1"/>
  <c r="AD56" i="2"/>
  <c r="AD57" i="2"/>
  <c r="Y4" i="55"/>
  <c r="B4" i="55"/>
  <c r="Y4" i="54"/>
  <c r="B4" i="54"/>
  <c r="Y4" i="53"/>
  <c r="B4" i="53"/>
  <c r="Y4" i="52"/>
  <c r="B4" i="52"/>
  <c r="Y4" i="51"/>
  <c r="B4" i="51"/>
  <c r="Y4" i="50"/>
  <c r="B4" i="50"/>
  <c r="Y4" i="49" l="1"/>
  <c r="B4" i="49"/>
  <c r="Y4" i="48"/>
  <c r="Y23" i="48" s="1"/>
  <c r="B4" i="48"/>
  <c r="Y4" i="47"/>
  <c r="Y23" i="47" s="1"/>
  <c r="B4" i="47"/>
  <c r="Y4" i="46"/>
  <c r="Y23" i="46" s="1"/>
  <c r="B4" i="46"/>
  <c r="Y4" i="45"/>
  <c r="Y23" i="45" s="1"/>
  <c r="B4" i="45"/>
  <c r="Y4" i="44"/>
  <c r="Y23" i="44" s="1"/>
  <c r="B4" i="44"/>
  <c r="Y4" i="42"/>
  <c r="Y23" i="42" s="1"/>
  <c r="B4" i="42"/>
  <c r="Y4" i="43"/>
  <c r="Y23" i="43" s="1"/>
  <c r="B4" i="43"/>
  <c r="Y4" i="41"/>
  <c r="Y23" i="41" s="1"/>
  <c r="B4" i="41"/>
  <c r="Y4" i="40"/>
  <c r="Y23" i="40" s="1"/>
  <c r="B4" i="40"/>
  <c r="Y4" i="39"/>
  <c r="Y23" i="39" s="1"/>
  <c r="B4" i="39"/>
  <c r="Y4" i="38"/>
  <c r="Y23" i="38" s="1"/>
  <c r="B4" i="38"/>
  <c r="Y4" i="37"/>
  <c r="Y23" i="37" s="1"/>
  <c r="B4" i="37"/>
  <c r="Y4" i="36"/>
  <c r="Y23" i="36" s="1"/>
  <c r="B4" i="36"/>
  <c r="Y4" i="35"/>
  <c r="Y23" i="35" s="1"/>
  <c r="B4" i="35"/>
  <c r="Y4" i="34"/>
  <c r="Y23" i="34" s="1"/>
  <c r="B4" i="34"/>
  <c r="Y4" i="33"/>
  <c r="Y23" i="33" s="1"/>
  <c r="B4" i="33"/>
  <c r="Y4" i="32"/>
  <c r="Y23" i="32" s="1"/>
  <c r="B4" i="32"/>
  <c r="Y4" i="31"/>
  <c r="Y23" i="31" s="1"/>
  <c r="B4" i="31"/>
  <c r="Y4" i="30"/>
  <c r="Y23" i="30" s="1"/>
  <c r="B4" i="30"/>
  <c r="Y4" i="29"/>
  <c r="Y23" i="29" s="1"/>
  <c r="B4" i="29"/>
  <c r="Y4" i="28"/>
  <c r="Y23" i="28" s="1"/>
  <c r="B4" i="28"/>
  <c r="Y4" i="27"/>
  <c r="Y23" i="27" s="1"/>
  <c r="B4" i="27"/>
  <c r="Y4" i="26"/>
  <c r="Y23" i="26" s="1"/>
  <c r="B4" i="26"/>
  <c r="Y4" i="25"/>
  <c r="Y23" i="25" s="1"/>
  <c r="B4" i="25"/>
  <c r="Y4" i="24"/>
  <c r="Y23" i="24" s="1"/>
  <c r="B4" i="24"/>
  <c r="Y4" i="23"/>
  <c r="Y23" i="23" s="1"/>
  <c r="B4" i="23"/>
  <c r="Y4" i="22"/>
  <c r="Y23" i="22" s="1"/>
  <c r="B4" i="22"/>
  <c r="Y4" i="21"/>
  <c r="Y23" i="21" s="1"/>
  <c r="B4" i="21"/>
  <c r="Y4" i="20"/>
  <c r="Y23" i="20" s="1"/>
  <c r="B4" i="20"/>
  <c r="Y4" i="19"/>
  <c r="Y23" i="19" s="1"/>
  <c r="B4" i="19"/>
  <c r="Y4" i="18"/>
  <c r="Y23" i="18" s="1"/>
  <c r="B4" i="18"/>
  <c r="Y4" i="17"/>
  <c r="Y23" i="17" s="1"/>
  <c r="B4" i="17"/>
  <c r="Y4" i="16"/>
  <c r="Y23" i="16" s="1"/>
  <c r="B4" i="16"/>
  <c r="Y4" i="15"/>
  <c r="Y23" i="15" s="1"/>
  <c r="B4" i="15"/>
  <c r="Y4" i="14"/>
  <c r="Y23" i="14" s="1"/>
  <c r="B4" i="14"/>
  <c r="Y4" i="13"/>
  <c r="Y23" i="13" s="1"/>
  <c r="B4" i="13"/>
  <c r="Y4" i="12"/>
  <c r="Y23" i="12" s="1"/>
  <c r="B4" i="12"/>
  <c r="Y4" i="11"/>
  <c r="Y23" i="11" s="1"/>
  <c r="B4" i="11"/>
  <c r="Y4" i="10"/>
  <c r="Y23" i="10" s="1"/>
  <c r="B4" i="10"/>
  <c r="Y4" i="9"/>
  <c r="Y23" i="9" s="1"/>
  <c r="B4" i="9"/>
  <c r="Y4" i="8"/>
  <c r="Y23" i="8" s="1"/>
  <c r="B4" i="8"/>
  <c r="Y4" i="7"/>
  <c r="Y23" i="7" s="1"/>
  <c r="B4" i="7"/>
  <c r="U22" i="55"/>
  <c r="V22" i="55" s="1"/>
  <c r="T22" i="55"/>
  <c r="S22" i="55"/>
  <c r="U21" i="55"/>
  <c r="T21" i="55"/>
  <c r="S21" i="55"/>
  <c r="U20" i="55"/>
  <c r="V20" i="55" s="1"/>
  <c r="T20" i="55"/>
  <c r="S20" i="55"/>
  <c r="U19" i="55"/>
  <c r="T19" i="55"/>
  <c r="S19" i="55"/>
  <c r="U18" i="55"/>
  <c r="V18" i="55" s="1"/>
  <c r="T18" i="55"/>
  <c r="S18" i="55"/>
  <c r="U17" i="55"/>
  <c r="T17" i="55"/>
  <c r="S17" i="55"/>
  <c r="U16" i="55"/>
  <c r="V16" i="55" s="1"/>
  <c r="T16" i="55"/>
  <c r="S16" i="55"/>
  <c r="U15" i="55"/>
  <c r="T15" i="55"/>
  <c r="S15" i="55"/>
  <c r="U14" i="55"/>
  <c r="V14" i="55" s="1"/>
  <c r="W14" i="55" s="1"/>
  <c r="T14" i="55"/>
  <c r="S14" i="55"/>
  <c r="U13" i="55"/>
  <c r="T13" i="55"/>
  <c r="S13" i="55"/>
  <c r="U12" i="55"/>
  <c r="V12" i="55" s="1"/>
  <c r="W12" i="55" s="1"/>
  <c r="T12" i="55"/>
  <c r="S12" i="55"/>
  <c r="U11" i="55"/>
  <c r="T11" i="55"/>
  <c r="S11" i="55"/>
  <c r="U10" i="55"/>
  <c r="V10" i="55" s="1"/>
  <c r="W10" i="55" s="1"/>
  <c r="T10" i="55"/>
  <c r="S10" i="55"/>
  <c r="U9" i="55"/>
  <c r="T9" i="55"/>
  <c r="S9" i="55"/>
  <c r="U8" i="55"/>
  <c r="V8" i="55" s="1"/>
  <c r="W8" i="55" s="1"/>
  <c r="T8" i="55"/>
  <c r="S8" i="55"/>
  <c r="U7" i="55"/>
  <c r="T7" i="55"/>
  <c r="S7" i="55"/>
  <c r="U6" i="55"/>
  <c r="V6" i="55" s="1"/>
  <c r="W6" i="55" s="1"/>
  <c r="T6" i="55"/>
  <c r="S6" i="55"/>
  <c r="U5" i="55"/>
  <c r="T5" i="55"/>
  <c r="S5" i="55"/>
  <c r="Y23" i="55"/>
  <c r="U4" i="55"/>
  <c r="T4" i="55"/>
  <c r="S4" i="55"/>
  <c r="U22" i="54"/>
  <c r="V22" i="54" s="1"/>
  <c r="T22" i="54"/>
  <c r="S22" i="54"/>
  <c r="U21" i="54"/>
  <c r="V21" i="54" s="1"/>
  <c r="W21" i="54" s="1"/>
  <c r="T21" i="54"/>
  <c r="S21" i="54"/>
  <c r="U20" i="54"/>
  <c r="V20" i="54" s="1"/>
  <c r="T20" i="54"/>
  <c r="S20" i="54"/>
  <c r="U19" i="54"/>
  <c r="V19" i="54" s="1"/>
  <c r="W19" i="54" s="1"/>
  <c r="T19" i="54"/>
  <c r="S19" i="54"/>
  <c r="U18" i="54"/>
  <c r="V18" i="54" s="1"/>
  <c r="T18" i="54"/>
  <c r="S18" i="54"/>
  <c r="U17" i="54"/>
  <c r="V17" i="54" s="1"/>
  <c r="W17" i="54" s="1"/>
  <c r="T17" i="54"/>
  <c r="S17" i="54"/>
  <c r="U16" i="54"/>
  <c r="V16" i="54" s="1"/>
  <c r="T16" i="54"/>
  <c r="S16" i="54"/>
  <c r="U15" i="54"/>
  <c r="V15" i="54" s="1"/>
  <c r="W15" i="54" s="1"/>
  <c r="T15" i="54"/>
  <c r="S15" i="54"/>
  <c r="U14" i="54"/>
  <c r="V14" i="54" s="1"/>
  <c r="T14" i="54"/>
  <c r="S14" i="54"/>
  <c r="U13" i="54"/>
  <c r="V13" i="54" s="1"/>
  <c r="W13" i="54" s="1"/>
  <c r="T13" i="54"/>
  <c r="S13" i="54"/>
  <c r="U12" i="54"/>
  <c r="V12" i="54" s="1"/>
  <c r="T12" i="54"/>
  <c r="S12" i="54"/>
  <c r="U11" i="54"/>
  <c r="V11" i="54" s="1"/>
  <c r="W11" i="54" s="1"/>
  <c r="T11" i="54"/>
  <c r="S11" i="54"/>
  <c r="U10" i="54"/>
  <c r="V10" i="54" s="1"/>
  <c r="T10" i="54"/>
  <c r="S10" i="54"/>
  <c r="U9" i="54"/>
  <c r="V9" i="54" s="1"/>
  <c r="W9" i="54" s="1"/>
  <c r="T9" i="54"/>
  <c r="S9" i="54"/>
  <c r="U8" i="54"/>
  <c r="V8" i="54" s="1"/>
  <c r="T8" i="54"/>
  <c r="S8" i="54"/>
  <c r="U7" i="54"/>
  <c r="V7" i="54" s="1"/>
  <c r="W7" i="54" s="1"/>
  <c r="T7" i="54"/>
  <c r="S7" i="54"/>
  <c r="U6" i="54"/>
  <c r="V6" i="54" s="1"/>
  <c r="T6" i="54"/>
  <c r="S6" i="54"/>
  <c r="U5" i="54"/>
  <c r="V5" i="54" s="1"/>
  <c r="W5" i="54" s="1"/>
  <c r="T5" i="54"/>
  <c r="S5" i="54"/>
  <c r="Y23" i="54"/>
  <c r="U4" i="54"/>
  <c r="T4" i="54"/>
  <c r="S4" i="54"/>
  <c r="U22" i="53"/>
  <c r="V22" i="53" s="1"/>
  <c r="T22" i="53"/>
  <c r="S22" i="53"/>
  <c r="U21" i="53"/>
  <c r="T21" i="53"/>
  <c r="S21" i="53"/>
  <c r="U20" i="53"/>
  <c r="V20" i="53" s="1"/>
  <c r="T20" i="53"/>
  <c r="S20" i="53"/>
  <c r="U19" i="53"/>
  <c r="T19" i="53"/>
  <c r="S19" i="53"/>
  <c r="U18" i="53"/>
  <c r="V18" i="53" s="1"/>
  <c r="T18" i="53"/>
  <c r="S18" i="53"/>
  <c r="U17" i="53"/>
  <c r="T17" i="53"/>
  <c r="S17" i="53"/>
  <c r="U16" i="53"/>
  <c r="V16" i="53" s="1"/>
  <c r="T16" i="53"/>
  <c r="S16" i="53"/>
  <c r="U15" i="53"/>
  <c r="T15" i="53"/>
  <c r="S15" i="53"/>
  <c r="U14" i="53"/>
  <c r="V14" i="53" s="1"/>
  <c r="T14" i="53"/>
  <c r="S14" i="53"/>
  <c r="U13" i="53"/>
  <c r="T13" i="53"/>
  <c r="S13" i="53"/>
  <c r="U12" i="53"/>
  <c r="V12" i="53" s="1"/>
  <c r="T12" i="53"/>
  <c r="S12" i="53"/>
  <c r="U11" i="53"/>
  <c r="T11" i="53"/>
  <c r="S11" i="53"/>
  <c r="U10" i="53"/>
  <c r="V10" i="53" s="1"/>
  <c r="T10" i="53"/>
  <c r="S10" i="53"/>
  <c r="U9" i="53"/>
  <c r="T9" i="53"/>
  <c r="S9" i="53"/>
  <c r="U8" i="53"/>
  <c r="V8" i="53" s="1"/>
  <c r="T8" i="53"/>
  <c r="S8" i="53"/>
  <c r="U7" i="53"/>
  <c r="T7" i="53"/>
  <c r="S7" i="53"/>
  <c r="U6" i="53"/>
  <c r="V6" i="53" s="1"/>
  <c r="T6" i="53"/>
  <c r="S6" i="53"/>
  <c r="U5" i="53"/>
  <c r="T5" i="53"/>
  <c r="S5" i="53"/>
  <c r="Y23" i="53"/>
  <c r="U4" i="53"/>
  <c r="T4" i="53"/>
  <c r="S4" i="53"/>
  <c r="U22" i="52"/>
  <c r="V22" i="52" s="1"/>
  <c r="T22" i="52"/>
  <c r="S22" i="52"/>
  <c r="U21" i="52"/>
  <c r="V21" i="52" s="1"/>
  <c r="W21" i="52" s="1"/>
  <c r="T21" i="52"/>
  <c r="S21" i="52"/>
  <c r="U20" i="52"/>
  <c r="V20" i="52" s="1"/>
  <c r="T20" i="52"/>
  <c r="S20" i="52"/>
  <c r="U19" i="52"/>
  <c r="V19" i="52" s="1"/>
  <c r="W19" i="52" s="1"/>
  <c r="T19" i="52"/>
  <c r="S19" i="52"/>
  <c r="U18" i="52"/>
  <c r="V18" i="52" s="1"/>
  <c r="T18" i="52"/>
  <c r="S18" i="52"/>
  <c r="U17" i="52"/>
  <c r="V17" i="52" s="1"/>
  <c r="W17" i="52" s="1"/>
  <c r="T17" i="52"/>
  <c r="S17" i="52"/>
  <c r="U16" i="52"/>
  <c r="V16" i="52" s="1"/>
  <c r="T16" i="52"/>
  <c r="S16" i="52"/>
  <c r="U15" i="52"/>
  <c r="V15" i="52" s="1"/>
  <c r="W15" i="52" s="1"/>
  <c r="T15" i="52"/>
  <c r="S15" i="52"/>
  <c r="U14" i="52"/>
  <c r="V14" i="52" s="1"/>
  <c r="T14" i="52"/>
  <c r="S14" i="52"/>
  <c r="U13" i="52"/>
  <c r="V13" i="52" s="1"/>
  <c r="W13" i="52" s="1"/>
  <c r="T13" i="52"/>
  <c r="S13" i="52"/>
  <c r="U12" i="52"/>
  <c r="V12" i="52" s="1"/>
  <c r="T12" i="52"/>
  <c r="S12" i="52"/>
  <c r="U11" i="52"/>
  <c r="V11" i="52" s="1"/>
  <c r="W11" i="52" s="1"/>
  <c r="T11" i="52"/>
  <c r="S11" i="52"/>
  <c r="U10" i="52"/>
  <c r="V10" i="52" s="1"/>
  <c r="T10" i="52"/>
  <c r="S10" i="52"/>
  <c r="U9" i="52"/>
  <c r="V9" i="52" s="1"/>
  <c r="W9" i="52" s="1"/>
  <c r="T9" i="52"/>
  <c r="S9" i="52"/>
  <c r="U8" i="52"/>
  <c r="V8" i="52" s="1"/>
  <c r="T8" i="52"/>
  <c r="S8" i="52"/>
  <c r="U7" i="52"/>
  <c r="V7" i="52" s="1"/>
  <c r="W7" i="52" s="1"/>
  <c r="T7" i="52"/>
  <c r="S7" i="52"/>
  <c r="U6" i="52"/>
  <c r="V6" i="52" s="1"/>
  <c r="T6" i="52"/>
  <c r="S6" i="52"/>
  <c r="U5" i="52"/>
  <c r="V5" i="52" s="1"/>
  <c r="W5" i="52" s="1"/>
  <c r="T5" i="52"/>
  <c r="S5" i="52"/>
  <c r="Y23" i="52"/>
  <c r="U4" i="52"/>
  <c r="T4" i="52"/>
  <c r="S4" i="52"/>
  <c r="U22" i="51"/>
  <c r="V22" i="51" s="1"/>
  <c r="T22" i="51"/>
  <c r="S22" i="51"/>
  <c r="U21" i="51"/>
  <c r="V21" i="51" s="1"/>
  <c r="W21" i="51" s="1"/>
  <c r="T21" i="51"/>
  <c r="S21" i="51"/>
  <c r="U20" i="51"/>
  <c r="V20" i="51" s="1"/>
  <c r="T20" i="51"/>
  <c r="S20" i="51"/>
  <c r="U19" i="51"/>
  <c r="V19" i="51" s="1"/>
  <c r="W19" i="51" s="1"/>
  <c r="T19" i="51"/>
  <c r="S19" i="51"/>
  <c r="U18" i="51"/>
  <c r="V18" i="51" s="1"/>
  <c r="T18" i="51"/>
  <c r="S18" i="51"/>
  <c r="U17" i="51"/>
  <c r="V17" i="51" s="1"/>
  <c r="W17" i="51" s="1"/>
  <c r="T17" i="51"/>
  <c r="S17" i="51"/>
  <c r="U16" i="51"/>
  <c r="V16" i="51" s="1"/>
  <c r="T16" i="51"/>
  <c r="S16" i="51"/>
  <c r="U15" i="51"/>
  <c r="V15" i="51" s="1"/>
  <c r="W15" i="51" s="1"/>
  <c r="T15" i="51"/>
  <c r="S15" i="51"/>
  <c r="U14" i="51"/>
  <c r="V14" i="51" s="1"/>
  <c r="T14" i="51"/>
  <c r="S14" i="51"/>
  <c r="U13" i="51"/>
  <c r="V13" i="51" s="1"/>
  <c r="W13" i="51" s="1"/>
  <c r="T13" i="51"/>
  <c r="S13" i="51"/>
  <c r="U12" i="51"/>
  <c r="V12" i="51" s="1"/>
  <c r="T12" i="51"/>
  <c r="S12" i="51"/>
  <c r="U11" i="51"/>
  <c r="V11" i="51" s="1"/>
  <c r="W11" i="51" s="1"/>
  <c r="T11" i="51"/>
  <c r="S11" i="51"/>
  <c r="U10" i="51"/>
  <c r="V10" i="51" s="1"/>
  <c r="T10" i="51"/>
  <c r="S10" i="51"/>
  <c r="U9" i="51"/>
  <c r="V9" i="51" s="1"/>
  <c r="W9" i="51" s="1"/>
  <c r="T9" i="51"/>
  <c r="S9" i="51"/>
  <c r="U8" i="51"/>
  <c r="V8" i="51" s="1"/>
  <c r="T8" i="51"/>
  <c r="S8" i="51"/>
  <c r="U7" i="51"/>
  <c r="V7" i="51" s="1"/>
  <c r="W7" i="51" s="1"/>
  <c r="T7" i="51"/>
  <c r="S7" i="51"/>
  <c r="U6" i="51"/>
  <c r="V6" i="51" s="1"/>
  <c r="T6" i="51"/>
  <c r="S6" i="51"/>
  <c r="U5" i="51"/>
  <c r="V5" i="51" s="1"/>
  <c r="W5" i="51" s="1"/>
  <c r="T5" i="51"/>
  <c r="S5" i="51"/>
  <c r="Y23" i="51"/>
  <c r="U4" i="51"/>
  <c r="T4" i="51"/>
  <c r="S4" i="51"/>
  <c r="U22" i="50"/>
  <c r="V22" i="50" s="1"/>
  <c r="T22" i="50"/>
  <c r="S22" i="50"/>
  <c r="U21" i="50"/>
  <c r="V21" i="50" s="1"/>
  <c r="W21" i="50" s="1"/>
  <c r="T21" i="50"/>
  <c r="S21" i="50"/>
  <c r="U20" i="50"/>
  <c r="V20" i="50" s="1"/>
  <c r="T20" i="50"/>
  <c r="S20" i="50"/>
  <c r="U19" i="50"/>
  <c r="V19" i="50" s="1"/>
  <c r="W19" i="50" s="1"/>
  <c r="T19" i="50"/>
  <c r="S19" i="50"/>
  <c r="U18" i="50"/>
  <c r="V18" i="50" s="1"/>
  <c r="T18" i="50"/>
  <c r="S18" i="50"/>
  <c r="U17" i="50"/>
  <c r="V17" i="50" s="1"/>
  <c r="W17" i="50" s="1"/>
  <c r="T17" i="50"/>
  <c r="S17" i="50"/>
  <c r="U16" i="50"/>
  <c r="V16" i="50" s="1"/>
  <c r="T16" i="50"/>
  <c r="S16" i="50"/>
  <c r="U15" i="50"/>
  <c r="V15" i="50" s="1"/>
  <c r="W15" i="50" s="1"/>
  <c r="T15" i="50"/>
  <c r="S15" i="50"/>
  <c r="U14" i="50"/>
  <c r="V14" i="50" s="1"/>
  <c r="T14" i="50"/>
  <c r="S14" i="50"/>
  <c r="U13" i="50"/>
  <c r="V13" i="50" s="1"/>
  <c r="W13" i="50" s="1"/>
  <c r="T13" i="50"/>
  <c r="S13" i="50"/>
  <c r="U12" i="50"/>
  <c r="V12" i="50" s="1"/>
  <c r="T12" i="50"/>
  <c r="S12" i="50"/>
  <c r="U11" i="50"/>
  <c r="V11" i="50" s="1"/>
  <c r="W11" i="50" s="1"/>
  <c r="T11" i="50"/>
  <c r="S11" i="50"/>
  <c r="U10" i="50"/>
  <c r="V10" i="50" s="1"/>
  <c r="T10" i="50"/>
  <c r="S10" i="50"/>
  <c r="U9" i="50"/>
  <c r="V9" i="50" s="1"/>
  <c r="W9" i="50" s="1"/>
  <c r="T9" i="50"/>
  <c r="S9" i="50"/>
  <c r="U8" i="50"/>
  <c r="V8" i="50" s="1"/>
  <c r="T8" i="50"/>
  <c r="S8" i="50"/>
  <c r="U7" i="50"/>
  <c r="V7" i="50" s="1"/>
  <c r="W7" i="50" s="1"/>
  <c r="T7" i="50"/>
  <c r="S7" i="50"/>
  <c r="U6" i="50"/>
  <c r="V6" i="50" s="1"/>
  <c r="T6" i="50"/>
  <c r="S6" i="50"/>
  <c r="U5" i="50"/>
  <c r="V5" i="50" s="1"/>
  <c r="W5" i="50" s="1"/>
  <c r="T5" i="50"/>
  <c r="S5" i="50"/>
  <c r="Y23" i="50"/>
  <c r="U4" i="50"/>
  <c r="T4" i="50"/>
  <c r="S4" i="50"/>
  <c r="U22" i="49"/>
  <c r="V22" i="49" s="1"/>
  <c r="T22" i="49"/>
  <c r="S22" i="49"/>
  <c r="U21" i="49"/>
  <c r="V21" i="49" s="1"/>
  <c r="W21" i="49" s="1"/>
  <c r="T21" i="49"/>
  <c r="S21" i="49"/>
  <c r="U20" i="49"/>
  <c r="V20" i="49" s="1"/>
  <c r="T20" i="49"/>
  <c r="S20" i="49"/>
  <c r="U19" i="49"/>
  <c r="V19" i="49" s="1"/>
  <c r="W19" i="49" s="1"/>
  <c r="T19" i="49"/>
  <c r="S19" i="49"/>
  <c r="U18" i="49"/>
  <c r="V18" i="49" s="1"/>
  <c r="T18" i="49"/>
  <c r="S18" i="49"/>
  <c r="U17" i="49"/>
  <c r="V17" i="49" s="1"/>
  <c r="W17" i="49" s="1"/>
  <c r="T17" i="49"/>
  <c r="S17" i="49"/>
  <c r="U16" i="49"/>
  <c r="V16" i="49" s="1"/>
  <c r="T16" i="49"/>
  <c r="S16" i="49"/>
  <c r="U15" i="49"/>
  <c r="V15" i="49" s="1"/>
  <c r="W15" i="49" s="1"/>
  <c r="T15" i="49"/>
  <c r="S15" i="49"/>
  <c r="U14" i="49"/>
  <c r="V14" i="49" s="1"/>
  <c r="T14" i="49"/>
  <c r="S14" i="49"/>
  <c r="U13" i="49"/>
  <c r="V13" i="49" s="1"/>
  <c r="W13" i="49" s="1"/>
  <c r="T13" i="49"/>
  <c r="S13" i="49"/>
  <c r="U12" i="49"/>
  <c r="V12" i="49" s="1"/>
  <c r="T12" i="49"/>
  <c r="S12" i="49"/>
  <c r="U11" i="49"/>
  <c r="V11" i="49" s="1"/>
  <c r="W11" i="49" s="1"/>
  <c r="T11" i="49"/>
  <c r="S11" i="49"/>
  <c r="U10" i="49"/>
  <c r="V10" i="49" s="1"/>
  <c r="T10" i="49"/>
  <c r="S10" i="49"/>
  <c r="U9" i="49"/>
  <c r="V9" i="49" s="1"/>
  <c r="W9" i="49" s="1"/>
  <c r="T9" i="49"/>
  <c r="S9" i="49"/>
  <c r="U8" i="49"/>
  <c r="V8" i="49" s="1"/>
  <c r="T8" i="49"/>
  <c r="S8" i="49"/>
  <c r="U7" i="49"/>
  <c r="V7" i="49" s="1"/>
  <c r="W7" i="49" s="1"/>
  <c r="T7" i="49"/>
  <c r="S7" i="49"/>
  <c r="U6" i="49"/>
  <c r="V6" i="49" s="1"/>
  <c r="T6" i="49"/>
  <c r="S6" i="49"/>
  <c r="U5" i="49"/>
  <c r="V5" i="49" s="1"/>
  <c r="W5" i="49" s="1"/>
  <c r="T5" i="49"/>
  <c r="S5" i="49"/>
  <c r="Y23" i="49"/>
  <c r="U4" i="49"/>
  <c r="T4" i="49"/>
  <c r="S4" i="49"/>
  <c r="U22" i="48"/>
  <c r="V22" i="48" s="1"/>
  <c r="T22" i="48"/>
  <c r="S22" i="48"/>
  <c r="U21" i="48"/>
  <c r="V21" i="48" s="1"/>
  <c r="W21" i="48" s="1"/>
  <c r="T21" i="48"/>
  <c r="S21" i="48"/>
  <c r="U20" i="48"/>
  <c r="V20" i="48" s="1"/>
  <c r="T20" i="48"/>
  <c r="S20" i="48"/>
  <c r="U19" i="48"/>
  <c r="V19" i="48" s="1"/>
  <c r="W19" i="48" s="1"/>
  <c r="T19" i="48"/>
  <c r="S19" i="48"/>
  <c r="U18" i="48"/>
  <c r="V18" i="48" s="1"/>
  <c r="T18" i="48"/>
  <c r="S18" i="48"/>
  <c r="U17" i="48"/>
  <c r="V17" i="48" s="1"/>
  <c r="W17" i="48" s="1"/>
  <c r="T17" i="48"/>
  <c r="S17" i="48"/>
  <c r="U16" i="48"/>
  <c r="V16" i="48" s="1"/>
  <c r="T16" i="48"/>
  <c r="S16" i="48"/>
  <c r="U15" i="48"/>
  <c r="V15" i="48" s="1"/>
  <c r="W15" i="48" s="1"/>
  <c r="T15" i="48"/>
  <c r="S15" i="48"/>
  <c r="U14" i="48"/>
  <c r="V14" i="48" s="1"/>
  <c r="T14" i="48"/>
  <c r="S14" i="48"/>
  <c r="U13" i="48"/>
  <c r="V13" i="48" s="1"/>
  <c r="W13" i="48" s="1"/>
  <c r="T13" i="48"/>
  <c r="S13" i="48"/>
  <c r="U12" i="48"/>
  <c r="V12" i="48" s="1"/>
  <c r="T12" i="48"/>
  <c r="S12" i="48"/>
  <c r="U11" i="48"/>
  <c r="V11" i="48" s="1"/>
  <c r="W11" i="48" s="1"/>
  <c r="T11" i="48"/>
  <c r="S11" i="48"/>
  <c r="U10" i="48"/>
  <c r="V10" i="48" s="1"/>
  <c r="T10" i="48"/>
  <c r="S10" i="48"/>
  <c r="U9" i="48"/>
  <c r="V9" i="48" s="1"/>
  <c r="W9" i="48" s="1"/>
  <c r="T9" i="48"/>
  <c r="S9" i="48"/>
  <c r="U8" i="48"/>
  <c r="V8" i="48" s="1"/>
  <c r="T8" i="48"/>
  <c r="S8" i="48"/>
  <c r="U7" i="48"/>
  <c r="V7" i="48" s="1"/>
  <c r="W7" i="48" s="1"/>
  <c r="T7" i="48"/>
  <c r="S7" i="48"/>
  <c r="U6" i="48"/>
  <c r="V6" i="48" s="1"/>
  <c r="T6" i="48"/>
  <c r="S6" i="48"/>
  <c r="U5" i="48"/>
  <c r="V5" i="48" s="1"/>
  <c r="W5" i="48" s="1"/>
  <c r="T5" i="48"/>
  <c r="S5" i="48"/>
  <c r="U4" i="48"/>
  <c r="T4" i="48"/>
  <c r="S4" i="48"/>
  <c r="U22" i="47"/>
  <c r="V22" i="47" s="1"/>
  <c r="T22" i="47"/>
  <c r="S22" i="47"/>
  <c r="U21" i="47"/>
  <c r="V21" i="47" s="1"/>
  <c r="W21" i="47" s="1"/>
  <c r="T21" i="47"/>
  <c r="S21" i="47"/>
  <c r="U20" i="47"/>
  <c r="V20" i="47" s="1"/>
  <c r="T20" i="47"/>
  <c r="S20" i="47"/>
  <c r="U19" i="47"/>
  <c r="V19" i="47" s="1"/>
  <c r="W19" i="47" s="1"/>
  <c r="T19" i="47"/>
  <c r="S19" i="47"/>
  <c r="U18" i="47"/>
  <c r="V18" i="47" s="1"/>
  <c r="T18" i="47"/>
  <c r="S18" i="47"/>
  <c r="U17" i="47"/>
  <c r="V17" i="47" s="1"/>
  <c r="W17" i="47" s="1"/>
  <c r="T17" i="47"/>
  <c r="S17" i="47"/>
  <c r="U16" i="47"/>
  <c r="V16" i="47" s="1"/>
  <c r="T16" i="47"/>
  <c r="S16" i="47"/>
  <c r="U15" i="47"/>
  <c r="V15" i="47" s="1"/>
  <c r="W15" i="47" s="1"/>
  <c r="T15" i="47"/>
  <c r="S15" i="47"/>
  <c r="U14" i="47"/>
  <c r="V14" i="47" s="1"/>
  <c r="T14" i="47"/>
  <c r="S14" i="47"/>
  <c r="U13" i="47"/>
  <c r="V13" i="47" s="1"/>
  <c r="W13" i="47" s="1"/>
  <c r="T13" i="47"/>
  <c r="S13" i="47"/>
  <c r="U12" i="47"/>
  <c r="V12" i="47" s="1"/>
  <c r="T12" i="47"/>
  <c r="S12" i="47"/>
  <c r="U11" i="47"/>
  <c r="V11" i="47" s="1"/>
  <c r="W11" i="47" s="1"/>
  <c r="T11" i="47"/>
  <c r="S11" i="47"/>
  <c r="U10" i="47"/>
  <c r="V10" i="47" s="1"/>
  <c r="T10" i="47"/>
  <c r="S10" i="47"/>
  <c r="U9" i="47"/>
  <c r="V9" i="47" s="1"/>
  <c r="W9" i="47" s="1"/>
  <c r="T9" i="47"/>
  <c r="S9" i="47"/>
  <c r="U8" i="47"/>
  <c r="V8" i="47" s="1"/>
  <c r="T8" i="47"/>
  <c r="S8" i="47"/>
  <c r="U7" i="47"/>
  <c r="V7" i="47" s="1"/>
  <c r="W7" i="47" s="1"/>
  <c r="T7" i="47"/>
  <c r="S7" i="47"/>
  <c r="U6" i="47"/>
  <c r="V6" i="47" s="1"/>
  <c r="T6" i="47"/>
  <c r="S6" i="47"/>
  <c r="U5" i="47"/>
  <c r="V5" i="47" s="1"/>
  <c r="W5" i="47" s="1"/>
  <c r="T5" i="47"/>
  <c r="S5" i="47"/>
  <c r="U4" i="47"/>
  <c r="T4" i="47"/>
  <c r="S4" i="47"/>
  <c r="U22" i="46"/>
  <c r="V22" i="46" s="1"/>
  <c r="T22" i="46"/>
  <c r="S22" i="46"/>
  <c r="U21" i="46"/>
  <c r="V21" i="46" s="1"/>
  <c r="W21" i="46" s="1"/>
  <c r="T21" i="46"/>
  <c r="S21" i="46"/>
  <c r="U20" i="46"/>
  <c r="V20" i="46" s="1"/>
  <c r="T20" i="46"/>
  <c r="S20" i="46"/>
  <c r="U19" i="46"/>
  <c r="V19" i="46" s="1"/>
  <c r="W19" i="46" s="1"/>
  <c r="T19" i="46"/>
  <c r="S19" i="46"/>
  <c r="U18" i="46"/>
  <c r="V18" i="46" s="1"/>
  <c r="T18" i="46"/>
  <c r="S18" i="46"/>
  <c r="U17" i="46"/>
  <c r="V17" i="46" s="1"/>
  <c r="W17" i="46" s="1"/>
  <c r="T17" i="46"/>
  <c r="S17" i="46"/>
  <c r="U16" i="46"/>
  <c r="V16" i="46" s="1"/>
  <c r="T16" i="46"/>
  <c r="S16" i="46"/>
  <c r="U15" i="46"/>
  <c r="V15" i="46" s="1"/>
  <c r="W15" i="46" s="1"/>
  <c r="T15" i="46"/>
  <c r="S15" i="46"/>
  <c r="U14" i="46"/>
  <c r="V14" i="46" s="1"/>
  <c r="T14" i="46"/>
  <c r="S14" i="46"/>
  <c r="U13" i="46"/>
  <c r="V13" i="46" s="1"/>
  <c r="W13" i="46" s="1"/>
  <c r="T13" i="46"/>
  <c r="S13" i="46"/>
  <c r="U12" i="46"/>
  <c r="V12" i="46" s="1"/>
  <c r="T12" i="46"/>
  <c r="S12" i="46"/>
  <c r="U11" i="46"/>
  <c r="V11" i="46" s="1"/>
  <c r="W11" i="46" s="1"/>
  <c r="T11" i="46"/>
  <c r="S11" i="46"/>
  <c r="U10" i="46"/>
  <c r="V10" i="46" s="1"/>
  <c r="T10" i="46"/>
  <c r="S10" i="46"/>
  <c r="U9" i="46"/>
  <c r="V9" i="46" s="1"/>
  <c r="W9" i="46" s="1"/>
  <c r="T9" i="46"/>
  <c r="S9" i="46"/>
  <c r="U8" i="46"/>
  <c r="V8" i="46" s="1"/>
  <c r="T8" i="46"/>
  <c r="S8" i="46"/>
  <c r="U7" i="46"/>
  <c r="V7" i="46" s="1"/>
  <c r="W7" i="46" s="1"/>
  <c r="T7" i="46"/>
  <c r="S7" i="46"/>
  <c r="U6" i="46"/>
  <c r="V6" i="46" s="1"/>
  <c r="T6" i="46"/>
  <c r="S6" i="46"/>
  <c r="U5" i="46"/>
  <c r="V5" i="46" s="1"/>
  <c r="W5" i="46" s="1"/>
  <c r="T5" i="46"/>
  <c r="S5" i="46"/>
  <c r="U4" i="46"/>
  <c r="T4" i="46"/>
  <c r="S4" i="46"/>
  <c r="U22" i="45"/>
  <c r="V22" i="45" s="1"/>
  <c r="T22" i="45"/>
  <c r="S22" i="45"/>
  <c r="U21" i="45"/>
  <c r="V21" i="45" s="1"/>
  <c r="W21" i="45" s="1"/>
  <c r="T21" i="45"/>
  <c r="S21" i="45"/>
  <c r="U20" i="45"/>
  <c r="V20" i="45" s="1"/>
  <c r="T20" i="45"/>
  <c r="S20" i="45"/>
  <c r="U19" i="45"/>
  <c r="V19" i="45" s="1"/>
  <c r="W19" i="45" s="1"/>
  <c r="T19" i="45"/>
  <c r="S19" i="45"/>
  <c r="U18" i="45"/>
  <c r="V18" i="45" s="1"/>
  <c r="T18" i="45"/>
  <c r="S18" i="45"/>
  <c r="U17" i="45"/>
  <c r="V17" i="45" s="1"/>
  <c r="W17" i="45" s="1"/>
  <c r="T17" i="45"/>
  <c r="S17" i="45"/>
  <c r="U16" i="45"/>
  <c r="V16" i="45" s="1"/>
  <c r="T16" i="45"/>
  <c r="S16" i="45"/>
  <c r="U15" i="45"/>
  <c r="V15" i="45" s="1"/>
  <c r="W15" i="45" s="1"/>
  <c r="T15" i="45"/>
  <c r="S15" i="45"/>
  <c r="U14" i="45"/>
  <c r="V14" i="45" s="1"/>
  <c r="T14" i="45"/>
  <c r="S14" i="45"/>
  <c r="U13" i="45"/>
  <c r="V13" i="45" s="1"/>
  <c r="W13" i="45" s="1"/>
  <c r="T13" i="45"/>
  <c r="S13" i="45"/>
  <c r="U12" i="45"/>
  <c r="V12" i="45" s="1"/>
  <c r="T12" i="45"/>
  <c r="S12" i="45"/>
  <c r="U11" i="45"/>
  <c r="V11" i="45" s="1"/>
  <c r="W11" i="45" s="1"/>
  <c r="T11" i="45"/>
  <c r="S11" i="45"/>
  <c r="U10" i="45"/>
  <c r="V10" i="45" s="1"/>
  <c r="T10" i="45"/>
  <c r="S10" i="45"/>
  <c r="U9" i="45"/>
  <c r="V9" i="45" s="1"/>
  <c r="W9" i="45" s="1"/>
  <c r="T9" i="45"/>
  <c r="S9" i="45"/>
  <c r="U8" i="45"/>
  <c r="V8" i="45" s="1"/>
  <c r="T8" i="45"/>
  <c r="S8" i="45"/>
  <c r="U7" i="45"/>
  <c r="V7" i="45" s="1"/>
  <c r="W7" i="45" s="1"/>
  <c r="T7" i="45"/>
  <c r="S7" i="45"/>
  <c r="U6" i="45"/>
  <c r="V6" i="45" s="1"/>
  <c r="T6" i="45"/>
  <c r="S6" i="45"/>
  <c r="U5" i="45"/>
  <c r="V5" i="45" s="1"/>
  <c r="W5" i="45" s="1"/>
  <c r="T5" i="45"/>
  <c r="S5" i="45"/>
  <c r="U4" i="45"/>
  <c r="T4" i="45"/>
  <c r="S4" i="45"/>
  <c r="U22" i="44"/>
  <c r="V22" i="44" s="1"/>
  <c r="T22" i="44"/>
  <c r="S22" i="44"/>
  <c r="U21" i="44"/>
  <c r="V21" i="44" s="1"/>
  <c r="W21" i="44" s="1"/>
  <c r="T21" i="44"/>
  <c r="S21" i="44"/>
  <c r="U20" i="44"/>
  <c r="V20" i="44" s="1"/>
  <c r="T20" i="44"/>
  <c r="S20" i="44"/>
  <c r="U19" i="44"/>
  <c r="V19" i="44" s="1"/>
  <c r="W19" i="44" s="1"/>
  <c r="T19" i="44"/>
  <c r="S19" i="44"/>
  <c r="U18" i="44"/>
  <c r="V18" i="44" s="1"/>
  <c r="T18" i="44"/>
  <c r="S18" i="44"/>
  <c r="U17" i="44"/>
  <c r="V17" i="44" s="1"/>
  <c r="W17" i="44" s="1"/>
  <c r="T17" i="44"/>
  <c r="S17" i="44"/>
  <c r="U16" i="44"/>
  <c r="V16" i="44" s="1"/>
  <c r="T16" i="44"/>
  <c r="S16" i="44"/>
  <c r="U15" i="44"/>
  <c r="V15" i="44" s="1"/>
  <c r="W15" i="44" s="1"/>
  <c r="T15" i="44"/>
  <c r="S15" i="44"/>
  <c r="U14" i="44"/>
  <c r="V14" i="44" s="1"/>
  <c r="T14" i="44"/>
  <c r="S14" i="44"/>
  <c r="U13" i="44"/>
  <c r="V13" i="44" s="1"/>
  <c r="W13" i="44" s="1"/>
  <c r="T13" i="44"/>
  <c r="S13" i="44"/>
  <c r="U12" i="44"/>
  <c r="V12" i="44" s="1"/>
  <c r="T12" i="44"/>
  <c r="S12" i="44"/>
  <c r="U11" i="44"/>
  <c r="V11" i="44" s="1"/>
  <c r="W11" i="44" s="1"/>
  <c r="T11" i="44"/>
  <c r="S11" i="44"/>
  <c r="U10" i="44"/>
  <c r="V10" i="44" s="1"/>
  <c r="T10" i="44"/>
  <c r="S10" i="44"/>
  <c r="U9" i="44"/>
  <c r="V9" i="44" s="1"/>
  <c r="W9" i="44" s="1"/>
  <c r="T9" i="44"/>
  <c r="S9" i="44"/>
  <c r="U8" i="44"/>
  <c r="V8" i="44" s="1"/>
  <c r="T8" i="44"/>
  <c r="S8" i="44"/>
  <c r="U7" i="44"/>
  <c r="V7" i="44" s="1"/>
  <c r="W7" i="44" s="1"/>
  <c r="T7" i="44"/>
  <c r="S7" i="44"/>
  <c r="U6" i="44"/>
  <c r="V6" i="44" s="1"/>
  <c r="T6" i="44"/>
  <c r="S6" i="44"/>
  <c r="U5" i="44"/>
  <c r="V5" i="44" s="1"/>
  <c r="W5" i="44" s="1"/>
  <c r="T5" i="44"/>
  <c r="S5" i="44"/>
  <c r="U4" i="44"/>
  <c r="T4" i="44"/>
  <c r="S4" i="44"/>
  <c r="U22" i="43"/>
  <c r="V22" i="43" s="1"/>
  <c r="W22" i="43" s="1"/>
  <c r="T22" i="43"/>
  <c r="S22" i="43"/>
  <c r="U21" i="43"/>
  <c r="T21" i="43"/>
  <c r="S21" i="43"/>
  <c r="U20" i="43"/>
  <c r="V20" i="43" s="1"/>
  <c r="W20" i="43" s="1"/>
  <c r="T20" i="43"/>
  <c r="S20" i="43"/>
  <c r="U19" i="43"/>
  <c r="T19" i="43"/>
  <c r="S19" i="43"/>
  <c r="U18" i="43"/>
  <c r="V18" i="43" s="1"/>
  <c r="W18" i="43" s="1"/>
  <c r="T18" i="43"/>
  <c r="S18" i="43"/>
  <c r="U17" i="43"/>
  <c r="T17" i="43"/>
  <c r="S17" i="43"/>
  <c r="U16" i="43"/>
  <c r="V16" i="43" s="1"/>
  <c r="W16" i="43" s="1"/>
  <c r="T16" i="43"/>
  <c r="S16" i="43"/>
  <c r="U15" i="43"/>
  <c r="T15" i="43"/>
  <c r="S15" i="43"/>
  <c r="U14" i="43"/>
  <c r="V14" i="43" s="1"/>
  <c r="W14" i="43" s="1"/>
  <c r="T14" i="43"/>
  <c r="S14" i="43"/>
  <c r="U13" i="43"/>
  <c r="T13" i="43"/>
  <c r="S13" i="43"/>
  <c r="U12" i="43"/>
  <c r="V12" i="43" s="1"/>
  <c r="W12" i="43" s="1"/>
  <c r="T12" i="43"/>
  <c r="S12" i="43"/>
  <c r="U11" i="43"/>
  <c r="T11" i="43"/>
  <c r="S11" i="43"/>
  <c r="U10" i="43"/>
  <c r="V10" i="43" s="1"/>
  <c r="W10" i="43" s="1"/>
  <c r="T10" i="43"/>
  <c r="S10" i="43"/>
  <c r="U9" i="43"/>
  <c r="T9" i="43"/>
  <c r="S9" i="43"/>
  <c r="U8" i="43"/>
  <c r="V8" i="43" s="1"/>
  <c r="W8" i="43" s="1"/>
  <c r="T8" i="43"/>
  <c r="S8" i="43"/>
  <c r="U7" i="43"/>
  <c r="T7" i="43"/>
  <c r="S7" i="43"/>
  <c r="U6" i="43"/>
  <c r="V6" i="43" s="1"/>
  <c r="W6" i="43" s="1"/>
  <c r="T6" i="43"/>
  <c r="S6" i="43"/>
  <c r="U5" i="43"/>
  <c r="T5" i="43"/>
  <c r="S5" i="43"/>
  <c r="U4" i="43"/>
  <c r="T4" i="43"/>
  <c r="S4" i="43"/>
  <c r="U22" i="42"/>
  <c r="V22" i="42" s="1"/>
  <c r="T22" i="42"/>
  <c r="S22" i="42"/>
  <c r="U21" i="42"/>
  <c r="V21" i="42" s="1"/>
  <c r="W21" i="42" s="1"/>
  <c r="T21" i="42"/>
  <c r="S21" i="42"/>
  <c r="U20" i="42"/>
  <c r="V20" i="42" s="1"/>
  <c r="T20" i="42"/>
  <c r="S20" i="42"/>
  <c r="U19" i="42"/>
  <c r="V19" i="42" s="1"/>
  <c r="W19" i="42" s="1"/>
  <c r="T19" i="42"/>
  <c r="S19" i="42"/>
  <c r="U18" i="42"/>
  <c r="V18" i="42" s="1"/>
  <c r="T18" i="42"/>
  <c r="S18" i="42"/>
  <c r="U17" i="42"/>
  <c r="V17" i="42" s="1"/>
  <c r="W17" i="42" s="1"/>
  <c r="T17" i="42"/>
  <c r="S17" i="42"/>
  <c r="U16" i="42"/>
  <c r="V16" i="42" s="1"/>
  <c r="T16" i="42"/>
  <c r="S16" i="42"/>
  <c r="U15" i="42"/>
  <c r="V15" i="42" s="1"/>
  <c r="W15" i="42" s="1"/>
  <c r="T15" i="42"/>
  <c r="S15" i="42"/>
  <c r="U14" i="42"/>
  <c r="V14" i="42" s="1"/>
  <c r="T14" i="42"/>
  <c r="S14" i="42"/>
  <c r="U13" i="42"/>
  <c r="V13" i="42" s="1"/>
  <c r="W13" i="42" s="1"/>
  <c r="T13" i="42"/>
  <c r="S13" i="42"/>
  <c r="U12" i="42"/>
  <c r="V12" i="42" s="1"/>
  <c r="T12" i="42"/>
  <c r="S12" i="42"/>
  <c r="U11" i="42"/>
  <c r="V11" i="42" s="1"/>
  <c r="W11" i="42" s="1"/>
  <c r="T11" i="42"/>
  <c r="S11" i="42"/>
  <c r="U10" i="42"/>
  <c r="V10" i="42" s="1"/>
  <c r="T10" i="42"/>
  <c r="S10" i="42"/>
  <c r="U9" i="42"/>
  <c r="V9" i="42" s="1"/>
  <c r="W9" i="42" s="1"/>
  <c r="T9" i="42"/>
  <c r="S9" i="42"/>
  <c r="U8" i="42"/>
  <c r="V8" i="42" s="1"/>
  <c r="T8" i="42"/>
  <c r="S8" i="42"/>
  <c r="U7" i="42"/>
  <c r="V7" i="42" s="1"/>
  <c r="W7" i="42" s="1"/>
  <c r="T7" i="42"/>
  <c r="S7" i="42"/>
  <c r="U6" i="42"/>
  <c r="V6" i="42" s="1"/>
  <c r="T6" i="42"/>
  <c r="S6" i="42"/>
  <c r="U5" i="42"/>
  <c r="V5" i="42" s="1"/>
  <c r="W5" i="42" s="1"/>
  <c r="T5" i="42"/>
  <c r="S5" i="42"/>
  <c r="U4" i="42"/>
  <c r="T4" i="42"/>
  <c r="S4" i="42"/>
  <c r="U22" i="41"/>
  <c r="V22" i="41" s="1"/>
  <c r="T22" i="41"/>
  <c r="S22" i="41"/>
  <c r="U21" i="41"/>
  <c r="T21" i="41"/>
  <c r="S21" i="41"/>
  <c r="U20" i="41"/>
  <c r="V20" i="41" s="1"/>
  <c r="T20" i="41"/>
  <c r="S20" i="41"/>
  <c r="U19" i="41"/>
  <c r="T19" i="41"/>
  <c r="S19" i="41"/>
  <c r="U18" i="41"/>
  <c r="V18" i="41" s="1"/>
  <c r="T18" i="41"/>
  <c r="S18" i="41"/>
  <c r="U17" i="41"/>
  <c r="T17" i="41"/>
  <c r="S17" i="41"/>
  <c r="U16" i="41"/>
  <c r="V16" i="41" s="1"/>
  <c r="T16" i="41"/>
  <c r="S16" i="41"/>
  <c r="U15" i="41"/>
  <c r="T15" i="41"/>
  <c r="S15" i="41"/>
  <c r="U14" i="41"/>
  <c r="V14" i="41" s="1"/>
  <c r="T14" i="41"/>
  <c r="S14" i="41"/>
  <c r="U13" i="41"/>
  <c r="T13" i="41"/>
  <c r="S13" i="41"/>
  <c r="U12" i="41"/>
  <c r="V12" i="41" s="1"/>
  <c r="T12" i="41"/>
  <c r="S12" i="41"/>
  <c r="U11" i="41"/>
  <c r="T11" i="41"/>
  <c r="S11" i="41"/>
  <c r="U10" i="41"/>
  <c r="V10" i="41" s="1"/>
  <c r="T10" i="41"/>
  <c r="S10" i="41"/>
  <c r="U9" i="41"/>
  <c r="T9" i="41"/>
  <c r="S9" i="41"/>
  <c r="U8" i="41"/>
  <c r="V8" i="41" s="1"/>
  <c r="T8" i="41"/>
  <c r="S8" i="41"/>
  <c r="U7" i="41"/>
  <c r="T7" i="41"/>
  <c r="S7" i="41"/>
  <c r="U6" i="41"/>
  <c r="V6" i="41" s="1"/>
  <c r="T6" i="41"/>
  <c r="S6" i="41"/>
  <c r="U5" i="41"/>
  <c r="T5" i="41"/>
  <c r="S5" i="41"/>
  <c r="U4" i="41"/>
  <c r="T4" i="41"/>
  <c r="S4" i="41"/>
  <c r="U22" i="40"/>
  <c r="V22" i="40" s="1"/>
  <c r="T22" i="40"/>
  <c r="S22" i="40"/>
  <c r="U21" i="40"/>
  <c r="T21" i="40"/>
  <c r="S21" i="40"/>
  <c r="U20" i="40"/>
  <c r="V20" i="40" s="1"/>
  <c r="T20" i="40"/>
  <c r="S20" i="40"/>
  <c r="U19" i="40"/>
  <c r="V19" i="40" s="1"/>
  <c r="T19" i="40"/>
  <c r="S19" i="40"/>
  <c r="U18" i="40"/>
  <c r="V18" i="40" s="1"/>
  <c r="T18" i="40"/>
  <c r="S18" i="40"/>
  <c r="U17" i="40"/>
  <c r="V17" i="40" s="1"/>
  <c r="W17" i="40" s="1"/>
  <c r="T17" i="40"/>
  <c r="S17" i="40"/>
  <c r="U16" i="40"/>
  <c r="V16" i="40" s="1"/>
  <c r="T16" i="40"/>
  <c r="S16" i="40"/>
  <c r="U15" i="40"/>
  <c r="V15" i="40" s="1"/>
  <c r="W15" i="40" s="1"/>
  <c r="T15" i="40"/>
  <c r="S15" i="40"/>
  <c r="U14" i="40"/>
  <c r="V14" i="40" s="1"/>
  <c r="T14" i="40"/>
  <c r="S14" i="40"/>
  <c r="U13" i="40"/>
  <c r="V13" i="40" s="1"/>
  <c r="W13" i="40" s="1"/>
  <c r="T13" i="40"/>
  <c r="S13" i="40"/>
  <c r="U12" i="40"/>
  <c r="V12" i="40" s="1"/>
  <c r="T12" i="40"/>
  <c r="S12" i="40"/>
  <c r="U11" i="40"/>
  <c r="V11" i="40" s="1"/>
  <c r="W11" i="40" s="1"/>
  <c r="T11" i="40"/>
  <c r="S11" i="40"/>
  <c r="U10" i="40"/>
  <c r="V10" i="40" s="1"/>
  <c r="T10" i="40"/>
  <c r="S10" i="40"/>
  <c r="U9" i="40"/>
  <c r="V9" i="40" s="1"/>
  <c r="W9" i="40" s="1"/>
  <c r="T9" i="40"/>
  <c r="S9" i="40"/>
  <c r="U8" i="40"/>
  <c r="V8" i="40" s="1"/>
  <c r="T8" i="40"/>
  <c r="S8" i="40"/>
  <c r="U7" i="40"/>
  <c r="V7" i="40" s="1"/>
  <c r="W7" i="40" s="1"/>
  <c r="T7" i="40"/>
  <c r="S7" i="40"/>
  <c r="U6" i="40"/>
  <c r="V6" i="40" s="1"/>
  <c r="T6" i="40"/>
  <c r="S6" i="40"/>
  <c r="U5" i="40"/>
  <c r="V5" i="40" s="1"/>
  <c r="W5" i="40" s="1"/>
  <c r="T5" i="40"/>
  <c r="S5" i="40"/>
  <c r="U4" i="40"/>
  <c r="T4" i="40"/>
  <c r="S4" i="40"/>
  <c r="U22" i="39"/>
  <c r="V22" i="39" s="1"/>
  <c r="T22" i="39"/>
  <c r="S22" i="39"/>
  <c r="U21" i="39"/>
  <c r="T21" i="39"/>
  <c r="S21" i="39"/>
  <c r="U20" i="39"/>
  <c r="V20" i="39" s="1"/>
  <c r="T20" i="39"/>
  <c r="S20" i="39"/>
  <c r="U19" i="39"/>
  <c r="T19" i="39"/>
  <c r="S19" i="39"/>
  <c r="U18" i="39"/>
  <c r="V18" i="39" s="1"/>
  <c r="T18" i="39"/>
  <c r="S18" i="39"/>
  <c r="U17" i="39"/>
  <c r="T17" i="39"/>
  <c r="S17" i="39"/>
  <c r="U16" i="39"/>
  <c r="V16" i="39" s="1"/>
  <c r="T16" i="39"/>
  <c r="S16" i="39"/>
  <c r="U15" i="39"/>
  <c r="T15" i="39"/>
  <c r="S15" i="39"/>
  <c r="U14" i="39"/>
  <c r="V14" i="39" s="1"/>
  <c r="T14" i="39"/>
  <c r="S14" i="39"/>
  <c r="U13" i="39"/>
  <c r="T13" i="39"/>
  <c r="S13" i="39"/>
  <c r="U12" i="39"/>
  <c r="V12" i="39" s="1"/>
  <c r="T12" i="39"/>
  <c r="S12" i="39"/>
  <c r="U11" i="39"/>
  <c r="T11" i="39"/>
  <c r="S11" i="39"/>
  <c r="U10" i="39"/>
  <c r="V10" i="39" s="1"/>
  <c r="T10" i="39"/>
  <c r="S10" i="39"/>
  <c r="U9" i="39"/>
  <c r="T9" i="39"/>
  <c r="S9" i="39"/>
  <c r="U8" i="39"/>
  <c r="V8" i="39" s="1"/>
  <c r="T8" i="39"/>
  <c r="S8" i="39"/>
  <c r="U7" i="39"/>
  <c r="T7" i="39"/>
  <c r="S7" i="39"/>
  <c r="U6" i="39"/>
  <c r="V6" i="39" s="1"/>
  <c r="T6" i="39"/>
  <c r="S6" i="39"/>
  <c r="U5" i="39"/>
  <c r="T5" i="39"/>
  <c r="S5" i="39"/>
  <c r="U4" i="39"/>
  <c r="T4" i="39"/>
  <c r="S4" i="39"/>
  <c r="U22" i="38"/>
  <c r="V22" i="38" s="1"/>
  <c r="T22" i="38"/>
  <c r="S22" i="38"/>
  <c r="U21" i="38"/>
  <c r="V21" i="38" s="1"/>
  <c r="W21" i="38" s="1"/>
  <c r="T21" i="38"/>
  <c r="S21" i="38"/>
  <c r="U20" i="38"/>
  <c r="V20" i="38" s="1"/>
  <c r="T20" i="38"/>
  <c r="S20" i="38"/>
  <c r="U19" i="38"/>
  <c r="V19" i="38" s="1"/>
  <c r="W19" i="38" s="1"/>
  <c r="T19" i="38"/>
  <c r="S19" i="38"/>
  <c r="U18" i="38"/>
  <c r="V18" i="38" s="1"/>
  <c r="T18" i="38"/>
  <c r="S18" i="38"/>
  <c r="U17" i="38"/>
  <c r="V17" i="38" s="1"/>
  <c r="W17" i="38" s="1"/>
  <c r="T17" i="38"/>
  <c r="S17" i="38"/>
  <c r="U16" i="38"/>
  <c r="V16" i="38" s="1"/>
  <c r="T16" i="38"/>
  <c r="S16" i="38"/>
  <c r="U15" i="38"/>
  <c r="V15" i="38" s="1"/>
  <c r="W15" i="38" s="1"/>
  <c r="T15" i="38"/>
  <c r="S15" i="38"/>
  <c r="U14" i="38"/>
  <c r="V14" i="38" s="1"/>
  <c r="T14" i="38"/>
  <c r="S14" i="38"/>
  <c r="U13" i="38"/>
  <c r="V13" i="38" s="1"/>
  <c r="W13" i="38" s="1"/>
  <c r="T13" i="38"/>
  <c r="S13" i="38"/>
  <c r="U12" i="38"/>
  <c r="V12" i="38" s="1"/>
  <c r="T12" i="38"/>
  <c r="S12" i="38"/>
  <c r="U11" i="38"/>
  <c r="V11" i="38" s="1"/>
  <c r="W11" i="38" s="1"/>
  <c r="T11" i="38"/>
  <c r="S11" i="38"/>
  <c r="U10" i="38"/>
  <c r="V10" i="38" s="1"/>
  <c r="T10" i="38"/>
  <c r="S10" i="38"/>
  <c r="U9" i="38"/>
  <c r="V9" i="38" s="1"/>
  <c r="W9" i="38" s="1"/>
  <c r="T9" i="38"/>
  <c r="S9" i="38"/>
  <c r="U8" i="38"/>
  <c r="V8" i="38" s="1"/>
  <c r="T8" i="38"/>
  <c r="S8" i="38"/>
  <c r="U7" i="38"/>
  <c r="V7" i="38" s="1"/>
  <c r="W7" i="38" s="1"/>
  <c r="T7" i="38"/>
  <c r="S7" i="38"/>
  <c r="U6" i="38"/>
  <c r="V6" i="38" s="1"/>
  <c r="T6" i="38"/>
  <c r="S6" i="38"/>
  <c r="U5" i="38"/>
  <c r="V5" i="38" s="1"/>
  <c r="W5" i="38" s="1"/>
  <c r="T5" i="38"/>
  <c r="S5" i="38"/>
  <c r="U4" i="38"/>
  <c r="T4" i="38"/>
  <c r="S4" i="38"/>
  <c r="U22" i="37"/>
  <c r="V22" i="37" s="1"/>
  <c r="T22" i="37"/>
  <c r="S22" i="37"/>
  <c r="U21" i="37"/>
  <c r="V21" i="37" s="1"/>
  <c r="W21" i="37" s="1"/>
  <c r="T21" i="37"/>
  <c r="S21" i="37"/>
  <c r="U20" i="37"/>
  <c r="V20" i="37" s="1"/>
  <c r="T20" i="37"/>
  <c r="S20" i="37"/>
  <c r="U19" i="37"/>
  <c r="V19" i="37" s="1"/>
  <c r="W19" i="37" s="1"/>
  <c r="T19" i="37"/>
  <c r="S19" i="37"/>
  <c r="U18" i="37"/>
  <c r="V18" i="37" s="1"/>
  <c r="T18" i="37"/>
  <c r="S18" i="37"/>
  <c r="U17" i="37"/>
  <c r="V17" i="37" s="1"/>
  <c r="W17" i="37" s="1"/>
  <c r="T17" i="37"/>
  <c r="S17" i="37"/>
  <c r="U16" i="37"/>
  <c r="V16" i="37" s="1"/>
  <c r="T16" i="37"/>
  <c r="S16" i="37"/>
  <c r="U15" i="37"/>
  <c r="V15" i="37" s="1"/>
  <c r="W15" i="37" s="1"/>
  <c r="T15" i="37"/>
  <c r="S15" i="37"/>
  <c r="U14" i="37"/>
  <c r="V14" i="37" s="1"/>
  <c r="T14" i="37"/>
  <c r="S14" i="37"/>
  <c r="U13" i="37"/>
  <c r="V13" i="37" s="1"/>
  <c r="W13" i="37" s="1"/>
  <c r="T13" i="37"/>
  <c r="S13" i="37"/>
  <c r="U12" i="37"/>
  <c r="V12" i="37" s="1"/>
  <c r="T12" i="37"/>
  <c r="S12" i="37"/>
  <c r="U11" i="37"/>
  <c r="V11" i="37" s="1"/>
  <c r="W11" i="37" s="1"/>
  <c r="T11" i="37"/>
  <c r="S11" i="37"/>
  <c r="U10" i="37"/>
  <c r="V10" i="37" s="1"/>
  <c r="T10" i="37"/>
  <c r="S10" i="37"/>
  <c r="U9" i="37"/>
  <c r="V9" i="37" s="1"/>
  <c r="W9" i="37" s="1"/>
  <c r="T9" i="37"/>
  <c r="S9" i="37"/>
  <c r="U8" i="37"/>
  <c r="V8" i="37" s="1"/>
  <c r="T8" i="37"/>
  <c r="S8" i="37"/>
  <c r="U7" i="37"/>
  <c r="V7" i="37" s="1"/>
  <c r="W7" i="37" s="1"/>
  <c r="T7" i="37"/>
  <c r="S7" i="37"/>
  <c r="U6" i="37"/>
  <c r="V6" i="37" s="1"/>
  <c r="T6" i="37"/>
  <c r="S6" i="37"/>
  <c r="U5" i="37"/>
  <c r="V5" i="37" s="1"/>
  <c r="W5" i="37" s="1"/>
  <c r="T5" i="37"/>
  <c r="S5" i="37"/>
  <c r="U4" i="37"/>
  <c r="T4" i="37"/>
  <c r="S4" i="37"/>
  <c r="U22" i="36"/>
  <c r="V22" i="36" s="1"/>
  <c r="T22" i="36"/>
  <c r="S22" i="36"/>
  <c r="U21" i="36"/>
  <c r="V21" i="36" s="1"/>
  <c r="W21" i="36" s="1"/>
  <c r="T21" i="36"/>
  <c r="S21" i="36"/>
  <c r="U20" i="36"/>
  <c r="V20" i="36" s="1"/>
  <c r="T20" i="36"/>
  <c r="S20" i="36"/>
  <c r="U19" i="36"/>
  <c r="V19" i="36" s="1"/>
  <c r="W19" i="36" s="1"/>
  <c r="T19" i="36"/>
  <c r="S19" i="36"/>
  <c r="U18" i="36"/>
  <c r="V18" i="36" s="1"/>
  <c r="T18" i="36"/>
  <c r="S18" i="36"/>
  <c r="U17" i="36"/>
  <c r="V17" i="36" s="1"/>
  <c r="W17" i="36" s="1"/>
  <c r="T17" i="36"/>
  <c r="S17" i="36"/>
  <c r="U16" i="36"/>
  <c r="V16" i="36" s="1"/>
  <c r="T16" i="36"/>
  <c r="S16" i="36"/>
  <c r="U15" i="36"/>
  <c r="V15" i="36" s="1"/>
  <c r="W15" i="36" s="1"/>
  <c r="T15" i="36"/>
  <c r="S15" i="36"/>
  <c r="U14" i="36"/>
  <c r="V14" i="36" s="1"/>
  <c r="T14" i="36"/>
  <c r="S14" i="36"/>
  <c r="U13" i="36"/>
  <c r="V13" i="36" s="1"/>
  <c r="W13" i="36" s="1"/>
  <c r="T13" i="36"/>
  <c r="S13" i="36"/>
  <c r="U12" i="36"/>
  <c r="V12" i="36" s="1"/>
  <c r="T12" i="36"/>
  <c r="S12" i="36"/>
  <c r="U11" i="36"/>
  <c r="T11" i="36"/>
  <c r="S11" i="36"/>
  <c r="U10" i="36"/>
  <c r="V10" i="36" s="1"/>
  <c r="T10" i="36"/>
  <c r="S10" i="36"/>
  <c r="U9" i="36"/>
  <c r="T9" i="36"/>
  <c r="S9" i="36"/>
  <c r="U8" i="36"/>
  <c r="V8" i="36" s="1"/>
  <c r="T8" i="36"/>
  <c r="S8" i="36"/>
  <c r="U7" i="36"/>
  <c r="T7" i="36"/>
  <c r="S7" i="36"/>
  <c r="U6" i="36"/>
  <c r="V6" i="36" s="1"/>
  <c r="T6" i="36"/>
  <c r="S6" i="36"/>
  <c r="U5" i="36"/>
  <c r="T5" i="36"/>
  <c r="S5" i="36"/>
  <c r="U4" i="36"/>
  <c r="T4" i="36"/>
  <c r="S4" i="36"/>
  <c r="U22" i="35"/>
  <c r="V22" i="35" s="1"/>
  <c r="T22" i="35"/>
  <c r="S22" i="35"/>
  <c r="U21" i="35"/>
  <c r="V21" i="35" s="1"/>
  <c r="T21" i="35"/>
  <c r="S21" i="35"/>
  <c r="U20" i="35"/>
  <c r="V20" i="35" s="1"/>
  <c r="T20" i="35"/>
  <c r="S20" i="35"/>
  <c r="U19" i="35"/>
  <c r="V19" i="35" s="1"/>
  <c r="T19" i="35"/>
  <c r="S19" i="35"/>
  <c r="U18" i="35"/>
  <c r="V18" i="35" s="1"/>
  <c r="T18" i="35"/>
  <c r="S18" i="35"/>
  <c r="U17" i="35"/>
  <c r="V17" i="35" s="1"/>
  <c r="W17" i="35" s="1"/>
  <c r="T17" i="35"/>
  <c r="S17" i="35"/>
  <c r="U16" i="35"/>
  <c r="V16" i="35" s="1"/>
  <c r="T16" i="35"/>
  <c r="S16" i="35"/>
  <c r="U15" i="35"/>
  <c r="V15" i="35" s="1"/>
  <c r="W15" i="35" s="1"/>
  <c r="T15" i="35"/>
  <c r="S15" i="35"/>
  <c r="U14" i="35"/>
  <c r="V14" i="35" s="1"/>
  <c r="T14" i="35"/>
  <c r="S14" i="35"/>
  <c r="U13" i="35"/>
  <c r="V13" i="35" s="1"/>
  <c r="W13" i="35" s="1"/>
  <c r="T13" i="35"/>
  <c r="S13" i="35"/>
  <c r="U12" i="35"/>
  <c r="V12" i="35" s="1"/>
  <c r="T12" i="35"/>
  <c r="S12" i="35"/>
  <c r="U11" i="35"/>
  <c r="V11" i="35" s="1"/>
  <c r="W11" i="35" s="1"/>
  <c r="T11" i="35"/>
  <c r="S11" i="35"/>
  <c r="U10" i="35"/>
  <c r="V10" i="35" s="1"/>
  <c r="T10" i="35"/>
  <c r="S10" i="35"/>
  <c r="U9" i="35"/>
  <c r="V9" i="35" s="1"/>
  <c r="W9" i="35" s="1"/>
  <c r="T9" i="35"/>
  <c r="S9" i="35"/>
  <c r="U8" i="35"/>
  <c r="V8" i="35" s="1"/>
  <c r="T8" i="35"/>
  <c r="S8" i="35"/>
  <c r="U7" i="35"/>
  <c r="V7" i="35" s="1"/>
  <c r="W7" i="35" s="1"/>
  <c r="T7" i="35"/>
  <c r="S7" i="35"/>
  <c r="U6" i="35"/>
  <c r="V6" i="35" s="1"/>
  <c r="T6" i="35"/>
  <c r="S6" i="35"/>
  <c r="U5" i="35"/>
  <c r="V5" i="35" s="1"/>
  <c r="W5" i="35" s="1"/>
  <c r="T5" i="35"/>
  <c r="S5" i="35"/>
  <c r="U4" i="35"/>
  <c r="T4" i="35"/>
  <c r="S4" i="35"/>
  <c r="U22" i="34"/>
  <c r="V22" i="34" s="1"/>
  <c r="T22" i="34"/>
  <c r="S22" i="34"/>
  <c r="U21" i="34"/>
  <c r="T21" i="34"/>
  <c r="S21" i="34"/>
  <c r="U20" i="34"/>
  <c r="V20" i="34" s="1"/>
  <c r="T20" i="34"/>
  <c r="S20" i="34"/>
  <c r="U19" i="34"/>
  <c r="T19" i="34"/>
  <c r="S19" i="34"/>
  <c r="U18" i="34"/>
  <c r="V18" i="34" s="1"/>
  <c r="T18" i="34"/>
  <c r="S18" i="34"/>
  <c r="U17" i="34"/>
  <c r="T17" i="34"/>
  <c r="S17" i="34"/>
  <c r="U16" i="34"/>
  <c r="V16" i="34" s="1"/>
  <c r="T16" i="34"/>
  <c r="S16" i="34"/>
  <c r="U15" i="34"/>
  <c r="T15" i="34"/>
  <c r="S15" i="34"/>
  <c r="U14" i="34"/>
  <c r="V14" i="34" s="1"/>
  <c r="W14" i="34" s="1"/>
  <c r="T14" i="34"/>
  <c r="S14" i="34"/>
  <c r="U13" i="34"/>
  <c r="T13" i="34"/>
  <c r="S13" i="34"/>
  <c r="U12" i="34"/>
  <c r="V12" i="34" s="1"/>
  <c r="W12" i="34" s="1"/>
  <c r="T12" i="34"/>
  <c r="S12" i="34"/>
  <c r="U11" i="34"/>
  <c r="T11" i="34"/>
  <c r="S11" i="34"/>
  <c r="U10" i="34"/>
  <c r="V10" i="34" s="1"/>
  <c r="W10" i="34" s="1"/>
  <c r="T10" i="34"/>
  <c r="S10" i="34"/>
  <c r="U9" i="34"/>
  <c r="T9" i="34"/>
  <c r="S9" i="34"/>
  <c r="U8" i="34"/>
  <c r="V8" i="34" s="1"/>
  <c r="W8" i="34" s="1"/>
  <c r="T8" i="34"/>
  <c r="S8" i="34"/>
  <c r="U7" i="34"/>
  <c r="T7" i="34"/>
  <c r="S7" i="34"/>
  <c r="U6" i="34"/>
  <c r="V6" i="34" s="1"/>
  <c r="W6" i="34" s="1"/>
  <c r="T6" i="34"/>
  <c r="S6" i="34"/>
  <c r="U5" i="34"/>
  <c r="T5" i="34"/>
  <c r="S5" i="34"/>
  <c r="U4" i="34"/>
  <c r="T4" i="34"/>
  <c r="S4" i="34"/>
  <c r="U22" i="33"/>
  <c r="V22" i="33" s="1"/>
  <c r="T22" i="33"/>
  <c r="S22" i="33"/>
  <c r="U21" i="33"/>
  <c r="T21" i="33"/>
  <c r="S21" i="33"/>
  <c r="U20" i="33"/>
  <c r="V20" i="33" s="1"/>
  <c r="T20" i="33"/>
  <c r="S20" i="33"/>
  <c r="U19" i="33"/>
  <c r="V19" i="33" s="1"/>
  <c r="W19" i="33" s="1"/>
  <c r="T19" i="33"/>
  <c r="S19" i="33"/>
  <c r="U18" i="33"/>
  <c r="V18" i="33" s="1"/>
  <c r="T18" i="33"/>
  <c r="S18" i="33"/>
  <c r="U17" i="33"/>
  <c r="V17" i="33" s="1"/>
  <c r="W17" i="33" s="1"/>
  <c r="T17" i="33"/>
  <c r="S17" i="33"/>
  <c r="U16" i="33"/>
  <c r="V16" i="33" s="1"/>
  <c r="T16" i="33"/>
  <c r="S16" i="33"/>
  <c r="U15" i="33"/>
  <c r="V15" i="33" s="1"/>
  <c r="W15" i="33" s="1"/>
  <c r="T15" i="33"/>
  <c r="S15" i="33"/>
  <c r="U14" i="33"/>
  <c r="V14" i="33" s="1"/>
  <c r="T14" i="33"/>
  <c r="S14" i="33"/>
  <c r="U13" i="33"/>
  <c r="V13" i="33" s="1"/>
  <c r="W13" i="33" s="1"/>
  <c r="T13" i="33"/>
  <c r="S13" i="33"/>
  <c r="U12" i="33"/>
  <c r="V12" i="33" s="1"/>
  <c r="T12" i="33"/>
  <c r="S12" i="33"/>
  <c r="U11" i="33"/>
  <c r="V11" i="33" s="1"/>
  <c r="W11" i="33" s="1"/>
  <c r="T11" i="33"/>
  <c r="S11" i="33"/>
  <c r="U10" i="33"/>
  <c r="V10" i="33" s="1"/>
  <c r="T10" i="33"/>
  <c r="S10" i="33"/>
  <c r="U9" i="33"/>
  <c r="V9" i="33" s="1"/>
  <c r="W9" i="33" s="1"/>
  <c r="T9" i="33"/>
  <c r="S9" i="33"/>
  <c r="U8" i="33"/>
  <c r="V8" i="33" s="1"/>
  <c r="T8" i="33"/>
  <c r="S8" i="33"/>
  <c r="U7" i="33"/>
  <c r="V7" i="33" s="1"/>
  <c r="W7" i="33" s="1"/>
  <c r="T7" i="33"/>
  <c r="S7" i="33"/>
  <c r="U6" i="33"/>
  <c r="V6" i="33" s="1"/>
  <c r="T6" i="33"/>
  <c r="S6" i="33"/>
  <c r="U5" i="33"/>
  <c r="V5" i="33" s="1"/>
  <c r="W5" i="33" s="1"/>
  <c r="T5" i="33"/>
  <c r="S5" i="33"/>
  <c r="U4" i="33"/>
  <c r="T4" i="33"/>
  <c r="S4" i="33"/>
  <c r="U22" i="32"/>
  <c r="V22" i="32" s="1"/>
  <c r="T22" i="32"/>
  <c r="S22" i="32"/>
  <c r="U21" i="32"/>
  <c r="V21" i="32" s="1"/>
  <c r="W21" i="32" s="1"/>
  <c r="T21" i="32"/>
  <c r="S21" i="32"/>
  <c r="U20" i="32"/>
  <c r="V20" i="32" s="1"/>
  <c r="T20" i="32"/>
  <c r="S20" i="32"/>
  <c r="U19" i="32"/>
  <c r="V19" i="32" s="1"/>
  <c r="W19" i="32" s="1"/>
  <c r="T19" i="32"/>
  <c r="S19" i="32"/>
  <c r="U18" i="32"/>
  <c r="V18" i="32" s="1"/>
  <c r="T18" i="32"/>
  <c r="S18" i="32"/>
  <c r="U17" i="32"/>
  <c r="V17" i="32" s="1"/>
  <c r="W17" i="32" s="1"/>
  <c r="T17" i="32"/>
  <c r="S17" i="32"/>
  <c r="U16" i="32"/>
  <c r="V16" i="32" s="1"/>
  <c r="T16" i="32"/>
  <c r="S16" i="32"/>
  <c r="U15" i="32"/>
  <c r="V15" i="32" s="1"/>
  <c r="W15" i="32" s="1"/>
  <c r="T15" i="32"/>
  <c r="S15" i="32"/>
  <c r="U14" i="32"/>
  <c r="V14" i="32" s="1"/>
  <c r="T14" i="32"/>
  <c r="S14" i="32"/>
  <c r="U13" i="32"/>
  <c r="V13" i="32" s="1"/>
  <c r="W13" i="32" s="1"/>
  <c r="T13" i="32"/>
  <c r="S13" i="32"/>
  <c r="U12" i="32"/>
  <c r="V12" i="32" s="1"/>
  <c r="T12" i="32"/>
  <c r="S12" i="32"/>
  <c r="U11" i="32"/>
  <c r="V11" i="32" s="1"/>
  <c r="W11" i="32" s="1"/>
  <c r="T11" i="32"/>
  <c r="S11" i="32"/>
  <c r="U10" i="32"/>
  <c r="V10" i="32" s="1"/>
  <c r="T10" i="32"/>
  <c r="S10" i="32"/>
  <c r="U9" i="32"/>
  <c r="V9" i="32" s="1"/>
  <c r="W9" i="32" s="1"/>
  <c r="T9" i="32"/>
  <c r="S9" i="32"/>
  <c r="U8" i="32"/>
  <c r="V8" i="32" s="1"/>
  <c r="T8" i="32"/>
  <c r="S8" i="32"/>
  <c r="U7" i="32"/>
  <c r="V7" i="32" s="1"/>
  <c r="W7" i="32" s="1"/>
  <c r="T7" i="32"/>
  <c r="S7" i="32"/>
  <c r="U6" i="32"/>
  <c r="V6" i="32" s="1"/>
  <c r="T6" i="32"/>
  <c r="S6" i="32"/>
  <c r="U5" i="32"/>
  <c r="V5" i="32" s="1"/>
  <c r="W5" i="32" s="1"/>
  <c r="T5" i="32"/>
  <c r="S5" i="32"/>
  <c r="U4" i="32"/>
  <c r="T4" i="32"/>
  <c r="S4" i="32"/>
  <c r="U22" i="31"/>
  <c r="V22" i="31" s="1"/>
  <c r="T22" i="31"/>
  <c r="S22" i="31"/>
  <c r="U21" i="31"/>
  <c r="V21" i="31" s="1"/>
  <c r="W21" i="31" s="1"/>
  <c r="T21" i="31"/>
  <c r="S21" i="31"/>
  <c r="U20" i="31"/>
  <c r="V20" i="31" s="1"/>
  <c r="T20" i="31"/>
  <c r="S20" i="31"/>
  <c r="U19" i="31"/>
  <c r="V19" i="31" s="1"/>
  <c r="T19" i="31"/>
  <c r="S19" i="31"/>
  <c r="U18" i="31"/>
  <c r="V18" i="31" s="1"/>
  <c r="T18" i="31"/>
  <c r="S18" i="31"/>
  <c r="U17" i="31"/>
  <c r="V17" i="31" s="1"/>
  <c r="W17" i="31" s="1"/>
  <c r="T17" i="31"/>
  <c r="S17" i="31"/>
  <c r="U16" i="31"/>
  <c r="V16" i="31" s="1"/>
  <c r="T16" i="31"/>
  <c r="S16" i="31"/>
  <c r="U15" i="31"/>
  <c r="V15" i="31" s="1"/>
  <c r="W15" i="31" s="1"/>
  <c r="T15" i="31"/>
  <c r="S15" i="31"/>
  <c r="U14" i="31"/>
  <c r="V14" i="31" s="1"/>
  <c r="T14" i="31"/>
  <c r="S14" i="31"/>
  <c r="U13" i="31"/>
  <c r="V13" i="31" s="1"/>
  <c r="W13" i="31" s="1"/>
  <c r="T13" i="31"/>
  <c r="S13" i="31"/>
  <c r="U12" i="31"/>
  <c r="V12" i="31" s="1"/>
  <c r="T12" i="31"/>
  <c r="S12" i="31"/>
  <c r="U11" i="31"/>
  <c r="V11" i="31" s="1"/>
  <c r="W11" i="31" s="1"/>
  <c r="T11" i="31"/>
  <c r="S11" i="31"/>
  <c r="U10" i="31"/>
  <c r="V10" i="31" s="1"/>
  <c r="T10" i="31"/>
  <c r="S10" i="31"/>
  <c r="U9" i="31"/>
  <c r="V9" i="31" s="1"/>
  <c r="W9" i="31" s="1"/>
  <c r="T9" i="31"/>
  <c r="S9" i="31"/>
  <c r="U8" i="31"/>
  <c r="V8" i="31" s="1"/>
  <c r="T8" i="31"/>
  <c r="S8" i="31"/>
  <c r="U7" i="31"/>
  <c r="V7" i="31" s="1"/>
  <c r="W7" i="31" s="1"/>
  <c r="T7" i="31"/>
  <c r="S7" i="31"/>
  <c r="U6" i="31"/>
  <c r="V6" i="31" s="1"/>
  <c r="T6" i="31"/>
  <c r="S6" i="31"/>
  <c r="U5" i="31"/>
  <c r="T5" i="31"/>
  <c r="S5" i="31"/>
  <c r="U4" i="31"/>
  <c r="T4" i="31"/>
  <c r="S4" i="31"/>
  <c r="U22" i="30"/>
  <c r="V22" i="30" s="1"/>
  <c r="T22" i="30"/>
  <c r="S22" i="30"/>
  <c r="U21" i="30"/>
  <c r="V21" i="30" s="1"/>
  <c r="W21" i="30" s="1"/>
  <c r="T21" i="30"/>
  <c r="S21" i="30"/>
  <c r="U20" i="30"/>
  <c r="V20" i="30" s="1"/>
  <c r="T20" i="30"/>
  <c r="S20" i="30"/>
  <c r="U19" i="30"/>
  <c r="V19" i="30" s="1"/>
  <c r="W19" i="30" s="1"/>
  <c r="T19" i="30"/>
  <c r="S19" i="30"/>
  <c r="U18" i="30"/>
  <c r="V18" i="30" s="1"/>
  <c r="T18" i="30"/>
  <c r="S18" i="30"/>
  <c r="U17" i="30"/>
  <c r="V17" i="30" s="1"/>
  <c r="W17" i="30" s="1"/>
  <c r="T17" i="30"/>
  <c r="S17" i="30"/>
  <c r="U16" i="30"/>
  <c r="V16" i="30" s="1"/>
  <c r="T16" i="30"/>
  <c r="S16" i="30"/>
  <c r="U15" i="30"/>
  <c r="V15" i="30" s="1"/>
  <c r="W15" i="30" s="1"/>
  <c r="T15" i="30"/>
  <c r="S15" i="30"/>
  <c r="U14" i="30"/>
  <c r="V14" i="30" s="1"/>
  <c r="T14" i="30"/>
  <c r="S14" i="30"/>
  <c r="U13" i="30"/>
  <c r="V13" i="30" s="1"/>
  <c r="W13" i="30" s="1"/>
  <c r="T13" i="30"/>
  <c r="S13" i="30"/>
  <c r="U12" i="30"/>
  <c r="V12" i="30" s="1"/>
  <c r="T12" i="30"/>
  <c r="S12" i="30"/>
  <c r="U11" i="30"/>
  <c r="V11" i="30" s="1"/>
  <c r="W11" i="30" s="1"/>
  <c r="T11" i="30"/>
  <c r="S11" i="30"/>
  <c r="U10" i="30"/>
  <c r="V10" i="30" s="1"/>
  <c r="T10" i="30"/>
  <c r="S10" i="30"/>
  <c r="U9" i="30"/>
  <c r="V9" i="30" s="1"/>
  <c r="W9" i="30" s="1"/>
  <c r="T9" i="30"/>
  <c r="S9" i="30"/>
  <c r="U8" i="30"/>
  <c r="V8" i="30" s="1"/>
  <c r="T8" i="30"/>
  <c r="S8" i="30"/>
  <c r="U7" i="30"/>
  <c r="V7" i="30" s="1"/>
  <c r="W7" i="30" s="1"/>
  <c r="T7" i="30"/>
  <c r="S7" i="30"/>
  <c r="U6" i="30"/>
  <c r="V6" i="30" s="1"/>
  <c r="T6" i="30"/>
  <c r="S6" i="30"/>
  <c r="U5" i="30"/>
  <c r="V5" i="30" s="1"/>
  <c r="W5" i="30" s="1"/>
  <c r="T5" i="30"/>
  <c r="S5" i="30"/>
  <c r="U4" i="30"/>
  <c r="T4" i="30"/>
  <c r="S4" i="30"/>
  <c r="U22" i="29"/>
  <c r="V22" i="29" s="1"/>
  <c r="T22" i="29"/>
  <c r="S22" i="29"/>
  <c r="U21" i="29"/>
  <c r="T21" i="29"/>
  <c r="S21" i="29"/>
  <c r="U20" i="29"/>
  <c r="V20" i="29" s="1"/>
  <c r="T20" i="29"/>
  <c r="S20" i="29"/>
  <c r="U19" i="29"/>
  <c r="T19" i="29"/>
  <c r="S19" i="29"/>
  <c r="U18" i="29"/>
  <c r="V18" i="29" s="1"/>
  <c r="T18" i="29"/>
  <c r="S18" i="29"/>
  <c r="U17" i="29"/>
  <c r="T17" i="29"/>
  <c r="S17" i="29"/>
  <c r="U16" i="29"/>
  <c r="V16" i="29" s="1"/>
  <c r="W16" i="29" s="1"/>
  <c r="T16" i="29"/>
  <c r="S16" i="29"/>
  <c r="U15" i="29"/>
  <c r="T15" i="29"/>
  <c r="S15" i="29"/>
  <c r="U14" i="29"/>
  <c r="V14" i="29" s="1"/>
  <c r="W14" i="29" s="1"/>
  <c r="T14" i="29"/>
  <c r="S14" i="29"/>
  <c r="U13" i="29"/>
  <c r="T13" i="29"/>
  <c r="S13" i="29"/>
  <c r="U12" i="29"/>
  <c r="V12" i="29" s="1"/>
  <c r="W12" i="29" s="1"/>
  <c r="T12" i="29"/>
  <c r="S12" i="29"/>
  <c r="U11" i="29"/>
  <c r="T11" i="29"/>
  <c r="S11" i="29"/>
  <c r="U10" i="29"/>
  <c r="V10" i="29" s="1"/>
  <c r="W10" i="29" s="1"/>
  <c r="T10" i="29"/>
  <c r="S10" i="29"/>
  <c r="U9" i="29"/>
  <c r="T9" i="29"/>
  <c r="S9" i="29"/>
  <c r="U8" i="29"/>
  <c r="V8" i="29" s="1"/>
  <c r="W8" i="29" s="1"/>
  <c r="T8" i="29"/>
  <c r="S8" i="29"/>
  <c r="U7" i="29"/>
  <c r="T7" i="29"/>
  <c r="S7" i="29"/>
  <c r="U6" i="29"/>
  <c r="V6" i="29" s="1"/>
  <c r="W6" i="29" s="1"/>
  <c r="T6" i="29"/>
  <c r="S6" i="29"/>
  <c r="U5" i="29"/>
  <c r="T5" i="29"/>
  <c r="S5" i="29"/>
  <c r="U4" i="29"/>
  <c r="T4" i="29"/>
  <c r="S4" i="29"/>
  <c r="U22" i="28"/>
  <c r="V22" i="28" s="1"/>
  <c r="T22" i="28"/>
  <c r="S22" i="28"/>
  <c r="U21" i="28"/>
  <c r="T21" i="28"/>
  <c r="S21" i="28"/>
  <c r="U20" i="28"/>
  <c r="V20" i="28" s="1"/>
  <c r="T20" i="28"/>
  <c r="S20" i="28"/>
  <c r="U19" i="28"/>
  <c r="T19" i="28"/>
  <c r="S19" i="28"/>
  <c r="U18" i="28"/>
  <c r="V18" i="28" s="1"/>
  <c r="T18" i="28"/>
  <c r="S18" i="28"/>
  <c r="U17" i="28"/>
  <c r="T17" i="28"/>
  <c r="S17" i="28"/>
  <c r="U16" i="28"/>
  <c r="V16" i="28" s="1"/>
  <c r="T16" i="28"/>
  <c r="S16" i="28"/>
  <c r="U15" i="28"/>
  <c r="T15" i="28"/>
  <c r="S15" i="28"/>
  <c r="U14" i="28"/>
  <c r="V14" i="28" s="1"/>
  <c r="W14" i="28" s="1"/>
  <c r="T14" i="28"/>
  <c r="S14" i="28"/>
  <c r="U13" i="28"/>
  <c r="T13" i="28"/>
  <c r="S13" i="28"/>
  <c r="U12" i="28"/>
  <c r="V12" i="28" s="1"/>
  <c r="W12" i="28" s="1"/>
  <c r="T12" i="28"/>
  <c r="S12" i="28"/>
  <c r="U11" i="28"/>
  <c r="T11" i="28"/>
  <c r="S11" i="28"/>
  <c r="U10" i="28"/>
  <c r="V10" i="28" s="1"/>
  <c r="W10" i="28" s="1"/>
  <c r="T10" i="28"/>
  <c r="S10" i="28"/>
  <c r="U9" i="28"/>
  <c r="T9" i="28"/>
  <c r="S9" i="28"/>
  <c r="U8" i="28"/>
  <c r="V8" i="28" s="1"/>
  <c r="W8" i="28" s="1"/>
  <c r="T8" i="28"/>
  <c r="S8" i="28"/>
  <c r="U7" i="28"/>
  <c r="T7" i="28"/>
  <c r="S7" i="28"/>
  <c r="U6" i="28"/>
  <c r="V6" i="28" s="1"/>
  <c r="W6" i="28" s="1"/>
  <c r="T6" i="28"/>
  <c r="S6" i="28"/>
  <c r="U5" i="28"/>
  <c r="T5" i="28"/>
  <c r="S5" i="28"/>
  <c r="U4" i="28"/>
  <c r="T4" i="28"/>
  <c r="S4" i="28"/>
  <c r="U22" i="27"/>
  <c r="V22" i="27" s="1"/>
  <c r="T22" i="27"/>
  <c r="S22" i="27"/>
  <c r="U21" i="27"/>
  <c r="V21" i="27" s="1"/>
  <c r="W21" i="27" s="1"/>
  <c r="T21" i="27"/>
  <c r="S21" i="27"/>
  <c r="U20" i="27"/>
  <c r="V20" i="27" s="1"/>
  <c r="T20" i="27"/>
  <c r="S20" i="27"/>
  <c r="U19" i="27"/>
  <c r="V19" i="27" s="1"/>
  <c r="W19" i="27" s="1"/>
  <c r="T19" i="27"/>
  <c r="S19" i="27"/>
  <c r="U18" i="27"/>
  <c r="V18" i="27" s="1"/>
  <c r="T18" i="27"/>
  <c r="S18" i="27"/>
  <c r="U17" i="27"/>
  <c r="V17" i="27" s="1"/>
  <c r="W17" i="27" s="1"/>
  <c r="T17" i="27"/>
  <c r="S17" i="27"/>
  <c r="U16" i="27"/>
  <c r="V16" i="27" s="1"/>
  <c r="T16" i="27"/>
  <c r="S16" i="27"/>
  <c r="U15" i="27"/>
  <c r="V15" i="27" s="1"/>
  <c r="W15" i="27" s="1"/>
  <c r="T15" i="27"/>
  <c r="S15" i="27"/>
  <c r="U14" i="27"/>
  <c r="V14" i="27" s="1"/>
  <c r="T14" i="27"/>
  <c r="S14" i="27"/>
  <c r="U13" i="27"/>
  <c r="V13" i="27" s="1"/>
  <c r="W13" i="27" s="1"/>
  <c r="T13" i="27"/>
  <c r="S13" i="27"/>
  <c r="U12" i="27"/>
  <c r="V12" i="27" s="1"/>
  <c r="T12" i="27"/>
  <c r="S12" i="27"/>
  <c r="U11" i="27"/>
  <c r="V11" i="27" s="1"/>
  <c r="W11" i="27" s="1"/>
  <c r="T11" i="27"/>
  <c r="S11" i="27"/>
  <c r="U10" i="27"/>
  <c r="V10" i="27" s="1"/>
  <c r="T10" i="27"/>
  <c r="S10" i="27"/>
  <c r="U9" i="27"/>
  <c r="V9" i="27" s="1"/>
  <c r="W9" i="27" s="1"/>
  <c r="T9" i="27"/>
  <c r="S9" i="27"/>
  <c r="U8" i="27"/>
  <c r="V8" i="27" s="1"/>
  <c r="T8" i="27"/>
  <c r="S8" i="27"/>
  <c r="U7" i="27"/>
  <c r="V7" i="27" s="1"/>
  <c r="W7" i="27" s="1"/>
  <c r="T7" i="27"/>
  <c r="S7" i="27"/>
  <c r="U6" i="27"/>
  <c r="V6" i="27" s="1"/>
  <c r="T6" i="27"/>
  <c r="S6" i="27"/>
  <c r="U5" i="27"/>
  <c r="V5" i="27" s="1"/>
  <c r="W5" i="27" s="1"/>
  <c r="T5" i="27"/>
  <c r="S5" i="27"/>
  <c r="U4" i="27"/>
  <c r="T4" i="27"/>
  <c r="S4" i="27"/>
  <c r="U22" i="26"/>
  <c r="V22" i="26" s="1"/>
  <c r="T22" i="26"/>
  <c r="S22" i="26"/>
  <c r="U21" i="26"/>
  <c r="V21" i="26" s="1"/>
  <c r="T21" i="26"/>
  <c r="S21" i="26"/>
  <c r="U20" i="26"/>
  <c r="V20" i="26" s="1"/>
  <c r="T20" i="26"/>
  <c r="S20" i="26"/>
  <c r="U19" i="26"/>
  <c r="V19" i="26" s="1"/>
  <c r="W19" i="26" s="1"/>
  <c r="T19" i="26"/>
  <c r="S19" i="26"/>
  <c r="U18" i="26"/>
  <c r="V18" i="26" s="1"/>
  <c r="T18" i="26"/>
  <c r="S18" i="26"/>
  <c r="U17" i="26"/>
  <c r="V17" i="26" s="1"/>
  <c r="W17" i="26" s="1"/>
  <c r="T17" i="26"/>
  <c r="S17" i="26"/>
  <c r="U16" i="26"/>
  <c r="V16" i="26" s="1"/>
  <c r="T16" i="26"/>
  <c r="S16" i="26"/>
  <c r="U15" i="26"/>
  <c r="V15" i="26" s="1"/>
  <c r="W15" i="26" s="1"/>
  <c r="T15" i="26"/>
  <c r="S15" i="26"/>
  <c r="U14" i="26"/>
  <c r="V14" i="26" s="1"/>
  <c r="T14" i="26"/>
  <c r="S14" i="26"/>
  <c r="U13" i="26"/>
  <c r="V13" i="26" s="1"/>
  <c r="W13" i="26" s="1"/>
  <c r="T13" i="26"/>
  <c r="S13" i="26"/>
  <c r="U12" i="26"/>
  <c r="V12" i="26" s="1"/>
  <c r="T12" i="26"/>
  <c r="S12" i="26"/>
  <c r="U11" i="26"/>
  <c r="V11" i="26" s="1"/>
  <c r="W11" i="26" s="1"/>
  <c r="T11" i="26"/>
  <c r="S11" i="26"/>
  <c r="U10" i="26"/>
  <c r="V10" i="26" s="1"/>
  <c r="T10" i="26"/>
  <c r="S10" i="26"/>
  <c r="U9" i="26"/>
  <c r="V9" i="26" s="1"/>
  <c r="W9" i="26" s="1"/>
  <c r="T9" i="26"/>
  <c r="S9" i="26"/>
  <c r="U8" i="26"/>
  <c r="V8" i="26" s="1"/>
  <c r="T8" i="26"/>
  <c r="S8" i="26"/>
  <c r="U7" i="26"/>
  <c r="V7" i="26" s="1"/>
  <c r="W7" i="26" s="1"/>
  <c r="T7" i="26"/>
  <c r="S7" i="26"/>
  <c r="U6" i="26"/>
  <c r="V6" i="26" s="1"/>
  <c r="T6" i="26"/>
  <c r="S6" i="26"/>
  <c r="U5" i="26"/>
  <c r="V5" i="26" s="1"/>
  <c r="W5" i="26" s="1"/>
  <c r="T5" i="26"/>
  <c r="S5" i="26"/>
  <c r="U4" i="26"/>
  <c r="T4" i="26"/>
  <c r="S4" i="26"/>
  <c r="U22" i="25"/>
  <c r="V22" i="25" s="1"/>
  <c r="T22" i="25"/>
  <c r="S22" i="25"/>
  <c r="U21" i="25"/>
  <c r="V21" i="25" s="1"/>
  <c r="W21" i="25" s="1"/>
  <c r="T21" i="25"/>
  <c r="S21" i="25"/>
  <c r="U20" i="25"/>
  <c r="V20" i="25" s="1"/>
  <c r="T20" i="25"/>
  <c r="S20" i="25"/>
  <c r="U19" i="25"/>
  <c r="V19" i="25" s="1"/>
  <c r="W19" i="25" s="1"/>
  <c r="T19" i="25"/>
  <c r="S19" i="25"/>
  <c r="U18" i="25"/>
  <c r="V18" i="25" s="1"/>
  <c r="T18" i="25"/>
  <c r="S18" i="25"/>
  <c r="U17" i="25"/>
  <c r="V17" i="25" s="1"/>
  <c r="W17" i="25" s="1"/>
  <c r="T17" i="25"/>
  <c r="S17" i="25"/>
  <c r="U16" i="25"/>
  <c r="V16" i="25" s="1"/>
  <c r="T16" i="25"/>
  <c r="S16" i="25"/>
  <c r="U15" i="25"/>
  <c r="V15" i="25" s="1"/>
  <c r="W15" i="25" s="1"/>
  <c r="T15" i="25"/>
  <c r="S15" i="25"/>
  <c r="U14" i="25"/>
  <c r="V14" i="25" s="1"/>
  <c r="T14" i="25"/>
  <c r="S14" i="25"/>
  <c r="U13" i="25"/>
  <c r="V13" i="25" s="1"/>
  <c r="W13" i="25" s="1"/>
  <c r="T13" i="25"/>
  <c r="S13" i="25"/>
  <c r="U12" i="25"/>
  <c r="V12" i="25" s="1"/>
  <c r="T12" i="25"/>
  <c r="S12" i="25"/>
  <c r="U11" i="25"/>
  <c r="V11" i="25" s="1"/>
  <c r="W11" i="25" s="1"/>
  <c r="T11" i="25"/>
  <c r="S11" i="25"/>
  <c r="U10" i="25"/>
  <c r="V10" i="25" s="1"/>
  <c r="T10" i="25"/>
  <c r="S10" i="25"/>
  <c r="U9" i="25"/>
  <c r="V9" i="25" s="1"/>
  <c r="W9" i="25" s="1"/>
  <c r="T9" i="25"/>
  <c r="S9" i="25"/>
  <c r="U8" i="25"/>
  <c r="V8" i="25" s="1"/>
  <c r="T8" i="25"/>
  <c r="S8" i="25"/>
  <c r="U7" i="25"/>
  <c r="V7" i="25" s="1"/>
  <c r="W7" i="25" s="1"/>
  <c r="T7" i="25"/>
  <c r="S7" i="25"/>
  <c r="U6" i="25"/>
  <c r="V6" i="25" s="1"/>
  <c r="T6" i="25"/>
  <c r="S6" i="25"/>
  <c r="U5" i="25"/>
  <c r="V5" i="25" s="1"/>
  <c r="W5" i="25" s="1"/>
  <c r="T5" i="25"/>
  <c r="S5" i="25"/>
  <c r="U4" i="25"/>
  <c r="T4" i="25"/>
  <c r="S4" i="25"/>
  <c r="U22" i="24"/>
  <c r="V22" i="24" s="1"/>
  <c r="T22" i="24"/>
  <c r="S22" i="24"/>
  <c r="U21" i="24"/>
  <c r="V21" i="24" s="1"/>
  <c r="W21" i="24" s="1"/>
  <c r="T21" i="24"/>
  <c r="S21" i="24"/>
  <c r="U20" i="24"/>
  <c r="V20" i="24" s="1"/>
  <c r="T20" i="24"/>
  <c r="S20" i="24"/>
  <c r="U19" i="24"/>
  <c r="V19" i="24" s="1"/>
  <c r="W19" i="24" s="1"/>
  <c r="T19" i="24"/>
  <c r="S19" i="24"/>
  <c r="U18" i="24"/>
  <c r="V18" i="24" s="1"/>
  <c r="T18" i="24"/>
  <c r="S18" i="24"/>
  <c r="U17" i="24"/>
  <c r="V17" i="24" s="1"/>
  <c r="W17" i="24" s="1"/>
  <c r="T17" i="24"/>
  <c r="S17" i="24"/>
  <c r="U16" i="24"/>
  <c r="V16" i="24" s="1"/>
  <c r="T16" i="24"/>
  <c r="S16" i="24"/>
  <c r="U15" i="24"/>
  <c r="V15" i="24" s="1"/>
  <c r="W15" i="24" s="1"/>
  <c r="T15" i="24"/>
  <c r="S15" i="24"/>
  <c r="U14" i="24"/>
  <c r="V14" i="24" s="1"/>
  <c r="T14" i="24"/>
  <c r="S14" i="24"/>
  <c r="U13" i="24"/>
  <c r="V13" i="24" s="1"/>
  <c r="W13" i="24" s="1"/>
  <c r="T13" i="24"/>
  <c r="S13" i="24"/>
  <c r="U12" i="24"/>
  <c r="V12" i="24" s="1"/>
  <c r="T12" i="24"/>
  <c r="S12" i="24"/>
  <c r="U11" i="24"/>
  <c r="V11" i="24" s="1"/>
  <c r="W11" i="24" s="1"/>
  <c r="T11" i="24"/>
  <c r="S11" i="24"/>
  <c r="U10" i="24"/>
  <c r="V10" i="24" s="1"/>
  <c r="T10" i="24"/>
  <c r="S10" i="24"/>
  <c r="U9" i="24"/>
  <c r="V9" i="24" s="1"/>
  <c r="W9" i="24" s="1"/>
  <c r="T9" i="24"/>
  <c r="S9" i="24"/>
  <c r="U8" i="24"/>
  <c r="V8" i="24" s="1"/>
  <c r="T8" i="24"/>
  <c r="S8" i="24"/>
  <c r="U7" i="24"/>
  <c r="V7" i="24" s="1"/>
  <c r="W7" i="24" s="1"/>
  <c r="T7" i="24"/>
  <c r="S7" i="24"/>
  <c r="U6" i="24"/>
  <c r="V6" i="24" s="1"/>
  <c r="T6" i="24"/>
  <c r="S6" i="24"/>
  <c r="U5" i="24"/>
  <c r="V5" i="24" s="1"/>
  <c r="W5" i="24" s="1"/>
  <c r="T5" i="24"/>
  <c r="S5" i="24"/>
  <c r="U4" i="24"/>
  <c r="T4" i="24"/>
  <c r="S4" i="24"/>
  <c r="U22" i="23"/>
  <c r="V22" i="23" s="1"/>
  <c r="T22" i="23"/>
  <c r="S22" i="23"/>
  <c r="U21" i="23"/>
  <c r="V21" i="23" s="1"/>
  <c r="W21" i="23" s="1"/>
  <c r="T21" i="23"/>
  <c r="S21" i="23"/>
  <c r="U20" i="23"/>
  <c r="V20" i="23" s="1"/>
  <c r="T20" i="23"/>
  <c r="S20" i="23"/>
  <c r="U19" i="23"/>
  <c r="V19" i="23" s="1"/>
  <c r="W19" i="23" s="1"/>
  <c r="T19" i="23"/>
  <c r="S19" i="23"/>
  <c r="U18" i="23"/>
  <c r="V18" i="23" s="1"/>
  <c r="T18" i="23"/>
  <c r="S18" i="23"/>
  <c r="U17" i="23"/>
  <c r="V17" i="23" s="1"/>
  <c r="W17" i="23" s="1"/>
  <c r="T17" i="23"/>
  <c r="S17" i="23"/>
  <c r="U16" i="23"/>
  <c r="V16" i="23" s="1"/>
  <c r="T16" i="23"/>
  <c r="S16" i="23"/>
  <c r="U15" i="23"/>
  <c r="V15" i="23" s="1"/>
  <c r="W15" i="23" s="1"/>
  <c r="T15" i="23"/>
  <c r="S15" i="23"/>
  <c r="U14" i="23"/>
  <c r="V14" i="23" s="1"/>
  <c r="T14" i="23"/>
  <c r="S14" i="23"/>
  <c r="U13" i="23"/>
  <c r="V13" i="23" s="1"/>
  <c r="W13" i="23" s="1"/>
  <c r="T13" i="23"/>
  <c r="S13" i="23"/>
  <c r="U12" i="23"/>
  <c r="V12" i="23" s="1"/>
  <c r="T12" i="23"/>
  <c r="S12" i="23"/>
  <c r="U11" i="23"/>
  <c r="V11" i="23" s="1"/>
  <c r="W11" i="23" s="1"/>
  <c r="T11" i="23"/>
  <c r="S11" i="23"/>
  <c r="U10" i="23"/>
  <c r="V10" i="23" s="1"/>
  <c r="T10" i="23"/>
  <c r="S10" i="23"/>
  <c r="U9" i="23"/>
  <c r="V9" i="23" s="1"/>
  <c r="W9" i="23" s="1"/>
  <c r="T9" i="23"/>
  <c r="S9" i="23"/>
  <c r="U8" i="23"/>
  <c r="V8" i="23" s="1"/>
  <c r="T8" i="23"/>
  <c r="S8" i="23"/>
  <c r="U7" i="23"/>
  <c r="V7" i="23" s="1"/>
  <c r="W7" i="23" s="1"/>
  <c r="T7" i="23"/>
  <c r="S7" i="23"/>
  <c r="U6" i="23"/>
  <c r="V6" i="23" s="1"/>
  <c r="T6" i="23"/>
  <c r="S6" i="23"/>
  <c r="U5" i="23"/>
  <c r="V5" i="23" s="1"/>
  <c r="W5" i="23" s="1"/>
  <c r="T5" i="23"/>
  <c r="S5" i="23"/>
  <c r="U4" i="23"/>
  <c r="T4" i="23"/>
  <c r="S4" i="23"/>
  <c r="U22" i="22"/>
  <c r="V22" i="22" s="1"/>
  <c r="T22" i="22"/>
  <c r="S22" i="22"/>
  <c r="U21" i="22"/>
  <c r="V21" i="22" s="1"/>
  <c r="W21" i="22" s="1"/>
  <c r="T21" i="22"/>
  <c r="S21" i="22"/>
  <c r="U20" i="22"/>
  <c r="V20" i="22" s="1"/>
  <c r="T20" i="22"/>
  <c r="S20" i="22"/>
  <c r="U19" i="22"/>
  <c r="V19" i="22" s="1"/>
  <c r="W19" i="22" s="1"/>
  <c r="T19" i="22"/>
  <c r="S19" i="22"/>
  <c r="U18" i="22"/>
  <c r="V18" i="22" s="1"/>
  <c r="T18" i="22"/>
  <c r="S18" i="22"/>
  <c r="U17" i="22"/>
  <c r="V17" i="22" s="1"/>
  <c r="W17" i="22" s="1"/>
  <c r="T17" i="22"/>
  <c r="S17" i="22"/>
  <c r="U16" i="22"/>
  <c r="V16" i="22" s="1"/>
  <c r="T16" i="22"/>
  <c r="S16" i="22"/>
  <c r="U15" i="22"/>
  <c r="V15" i="22" s="1"/>
  <c r="W15" i="22" s="1"/>
  <c r="T15" i="22"/>
  <c r="S15" i="22"/>
  <c r="U14" i="22"/>
  <c r="V14" i="22" s="1"/>
  <c r="T14" i="22"/>
  <c r="S14" i="22"/>
  <c r="U13" i="22"/>
  <c r="V13" i="22" s="1"/>
  <c r="W13" i="22" s="1"/>
  <c r="T13" i="22"/>
  <c r="S13" i="22"/>
  <c r="U12" i="22"/>
  <c r="V12" i="22" s="1"/>
  <c r="T12" i="22"/>
  <c r="S12" i="22"/>
  <c r="U11" i="22"/>
  <c r="V11" i="22" s="1"/>
  <c r="W11" i="22" s="1"/>
  <c r="T11" i="22"/>
  <c r="S11" i="22"/>
  <c r="U10" i="22"/>
  <c r="V10" i="22" s="1"/>
  <c r="T10" i="22"/>
  <c r="S10" i="22"/>
  <c r="U9" i="22"/>
  <c r="T9" i="22"/>
  <c r="S9" i="22"/>
  <c r="U8" i="22"/>
  <c r="V8" i="22" s="1"/>
  <c r="T8" i="22"/>
  <c r="S8" i="22"/>
  <c r="U7" i="22"/>
  <c r="T7" i="22"/>
  <c r="S7" i="22"/>
  <c r="U6" i="22"/>
  <c r="V6" i="22" s="1"/>
  <c r="T6" i="22"/>
  <c r="S6" i="22"/>
  <c r="U5" i="22"/>
  <c r="T5" i="22"/>
  <c r="S5" i="22"/>
  <c r="U4" i="22"/>
  <c r="T4" i="22"/>
  <c r="S4" i="22"/>
  <c r="U22" i="21"/>
  <c r="V22" i="21" s="1"/>
  <c r="T22" i="21"/>
  <c r="S22" i="21"/>
  <c r="U21" i="21"/>
  <c r="T21" i="21"/>
  <c r="S21" i="21"/>
  <c r="U20" i="21"/>
  <c r="V20" i="21" s="1"/>
  <c r="T20" i="21"/>
  <c r="S20" i="21"/>
  <c r="U19" i="21"/>
  <c r="T19" i="21"/>
  <c r="S19" i="21"/>
  <c r="U18" i="21"/>
  <c r="V18" i="21" s="1"/>
  <c r="T18" i="21"/>
  <c r="S18" i="21"/>
  <c r="U17" i="21"/>
  <c r="T17" i="21"/>
  <c r="S17" i="21"/>
  <c r="U16" i="21"/>
  <c r="V16" i="21" s="1"/>
  <c r="T16" i="21"/>
  <c r="S16" i="21"/>
  <c r="U15" i="21"/>
  <c r="T15" i="21"/>
  <c r="S15" i="21"/>
  <c r="U14" i="21"/>
  <c r="V14" i="21" s="1"/>
  <c r="T14" i="21"/>
  <c r="S14" i="21"/>
  <c r="U13" i="21"/>
  <c r="T13" i="21"/>
  <c r="S13" i="21"/>
  <c r="U12" i="21"/>
  <c r="V12" i="21" s="1"/>
  <c r="T12" i="21"/>
  <c r="S12" i="21"/>
  <c r="U11" i="21"/>
  <c r="T11" i="21"/>
  <c r="S11" i="21"/>
  <c r="U10" i="21"/>
  <c r="V10" i="21" s="1"/>
  <c r="T10" i="21"/>
  <c r="S10" i="21"/>
  <c r="U9" i="21"/>
  <c r="T9" i="21"/>
  <c r="S9" i="21"/>
  <c r="U8" i="21"/>
  <c r="V8" i="21" s="1"/>
  <c r="T8" i="21"/>
  <c r="S8" i="21"/>
  <c r="U7" i="21"/>
  <c r="T7" i="21"/>
  <c r="S7" i="21"/>
  <c r="U6" i="21"/>
  <c r="V6" i="21" s="1"/>
  <c r="T6" i="21"/>
  <c r="S6" i="21"/>
  <c r="U5" i="21"/>
  <c r="T5" i="21"/>
  <c r="S5" i="21"/>
  <c r="U4" i="21"/>
  <c r="T4" i="21"/>
  <c r="S4" i="21"/>
  <c r="U22" i="20"/>
  <c r="V22" i="20" s="1"/>
  <c r="T22" i="20"/>
  <c r="S22" i="20"/>
  <c r="U21" i="20"/>
  <c r="V21" i="20" s="1"/>
  <c r="W21" i="20" s="1"/>
  <c r="T21" i="20"/>
  <c r="S21" i="20"/>
  <c r="U20" i="20"/>
  <c r="V20" i="20" s="1"/>
  <c r="T20" i="20"/>
  <c r="S20" i="20"/>
  <c r="U19" i="20"/>
  <c r="V19" i="20" s="1"/>
  <c r="W19" i="20" s="1"/>
  <c r="T19" i="20"/>
  <c r="S19" i="20"/>
  <c r="U18" i="20"/>
  <c r="V18" i="20" s="1"/>
  <c r="T18" i="20"/>
  <c r="S18" i="20"/>
  <c r="U17" i="20"/>
  <c r="V17" i="20" s="1"/>
  <c r="W17" i="20" s="1"/>
  <c r="T17" i="20"/>
  <c r="S17" i="20"/>
  <c r="U16" i="20"/>
  <c r="V16" i="20" s="1"/>
  <c r="T16" i="20"/>
  <c r="S16" i="20"/>
  <c r="U15" i="20"/>
  <c r="V15" i="20" s="1"/>
  <c r="W15" i="20" s="1"/>
  <c r="T15" i="20"/>
  <c r="S15" i="20"/>
  <c r="U14" i="20"/>
  <c r="V14" i="20" s="1"/>
  <c r="T14" i="20"/>
  <c r="S14" i="20"/>
  <c r="U13" i="20"/>
  <c r="V13" i="20" s="1"/>
  <c r="W13" i="20" s="1"/>
  <c r="T13" i="20"/>
  <c r="S13" i="20"/>
  <c r="U12" i="20"/>
  <c r="V12" i="20" s="1"/>
  <c r="T12" i="20"/>
  <c r="S12" i="20"/>
  <c r="U11" i="20"/>
  <c r="V11" i="20" s="1"/>
  <c r="W11" i="20" s="1"/>
  <c r="T11" i="20"/>
  <c r="S11" i="20"/>
  <c r="U10" i="20"/>
  <c r="V10" i="20" s="1"/>
  <c r="T10" i="20"/>
  <c r="S10" i="20"/>
  <c r="U9" i="20"/>
  <c r="V9" i="20" s="1"/>
  <c r="W9" i="20" s="1"/>
  <c r="T9" i="20"/>
  <c r="S9" i="20"/>
  <c r="U8" i="20"/>
  <c r="V8" i="20" s="1"/>
  <c r="T8" i="20"/>
  <c r="S8" i="20"/>
  <c r="U7" i="20"/>
  <c r="V7" i="20" s="1"/>
  <c r="W7" i="20" s="1"/>
  <c r="T7" i="20"/>
  <c r="S7" i="20"/>
  <c r="U6" i="20"/>
  <c r="V6" i="20" s="1"/>
  <c r="T6" i="20"/>
  <c r="S6" i="20"/>
  <c r="U5" i="20"/>
  <c r="V5" i="20" s="1"/>
  <c r="W5" i="20" s="1"/>
  <c r="T5" i="20"/>
  <c r="S5" i="20"/>
  <c r="U4" i="20"/>
  <c r="T4" i="20"/>
  <c r="S4" i="20"/>
  <c r="U22" i="19"/>
  <c r="V22" i="19" s="1"/>
  <c r="T22" i="19"/>
  <c r="S22" i="19"/>
  <c r="U21" i="19"/>
  <c r="V21" i="19" s="1"/>
  <c r="W21" i="19" s="1"/>
  <c r="T21" i="19"/>
  <c r="S21" i="19"/>
  <c r="U20" i="19"/>
  <c r="V20" i="19" s="1"/>
  <c r="T20" i="19"/>
  <c r="S20" i="19"/>
  <c r="U19" i="19"/>
  <c r="V19" i="19" s="1"/>
  <c r="W19" i="19" s="1"/>
  <c r="T19" i="19"/>
  <c r="S19" i="19"/>
  <c r="U18" i="19"/>
  <c r="V18" i="19" s="1"/>
  <c r="T18" i="19"/>
  <c r="S18" i="19"/>
  <c r="U17" i="19"/>
  <c r="V17" i="19" s="1"/>
  <c r="W17" i="19" s="1"/>
  <c r="T17" i="19"/>
  <c r="S17" i="19"/>
  <c r="U16" i="19"/>
  <c r="V16" i="19" s="1"/>
  <c r="T16" i="19"/>
  <c r="S16" i="19"/>
  <c r="U15" i="19"/>
  <c r="V15" i="19" s="1"/>
  <c r="W15" i="19" s="1"/>
  <c r="T15" i="19"/>
  <c r="S15" i="19"/>
  <c r="U14" i="19"/>
  <c r="V14" i="19" s="1"/>
  <c r="T14" i="19"/>
  <c r="S14" i="19"/>
  <c r="U13" i="19"/>
  <c r="V13" i="19" s="1"/>
  <c r="W13" i="19" s="1"/>
  <c r="T13" i="19"/>
  <c r="S13" i="19"/>
  <c r="U12" i="19"/>
  <c r="V12" i="19" s="1"/>
  <c r="T12" i="19"/>
  <c r="S12" i="19"/>
  <c r="U11" i="19"/>
  <c r="V11" i="19" s="1"/>
  <c r="W11" i="19" s="1"/>
  <c r="T11" i="19"/>
  <c r="S11" i="19"/>
  <c r="U10" i="19"/>
  <c r="V10" i="19" s="1"/>
  <c r="T10" i="19"/>
  <c r="S10" i="19"/>
  <c r="U9" i="19"/>
  <c r="V9" i="19" s="1"/>
  <c r="W9" i="19" s="1"/>
  <c r="T9" i="19"/>
  <c r="S9" i="19"/>
  <c r="U8" i="19"/>
  <c r="V8" i="19" s="1"/>
  <c r="T8" i="19"/>
  <c r="S8" i="19"/>
  <c r="U7" i="19"/>
  <c r="V7" i="19" s="1"/>
  <c r="W7" i="19" s="1"/>
  <c r="T7" i="19"/>
  <c r="S7" i="19"/>
  <c r="U6" i="19"/>
  <c r="V6" i="19" s="1"/>
  <c r="T6" i="19"/>
  <c r="S6" i="19"/>
  <c r="U5" i="19"/>
  <c r="V5" i="19" s="1"/>
  <c r="W5" i="19" s="1"/>
  <c r="T5" i="19"/>
  <c r="S5" i="19"/>
  <c r="U4" i="19"/>
  <c r="T4" i="19"/>
  <c r="S4" i="19"/>
  <c r="U22" i="18"/>
  <c r="V22" i="18" s="1"/>
  <c r="T22" i="18"/>
  <c r="S22" i="18"/>
  <c r="U21" i="18"/>
  <c r="V21" i="18" s="1"/>
  <c r="W21" i="18" s="1"/>
  <c r="T21" i="18"/>
  <c r="S21" i="18"/>
  <c r="U20" i="18"/>
  <c r="V20" i="18" s="1"/>
  <c r="T20" i="18"/>
  <c r="S20" i="18"/>
  <c r="U19" i="18"/>
  <c r="V19" i="18" s="1"/>
  <c r="W19" i="18" s="1"/>
  <c r="T19" i="18"/>
  <c r="S19" i="18"/>
  <c r="U18" i="18"/>
  <c r="V18" i="18" s="1"/>
  <c r="T18" i="18"/>
  <c r="S18" i="18"/>
  <c r="U17" i="18"/>
  <c r="V17" i="18" s="1"/>
  <c r="W17" i="18" s="1"/>
  <c r="T17" i="18"/>
  <c r="S17" i="18"/>
  <c r="U16" i="18"/>
  <c r="V16" i="18" s="1"/>
  <c r="T16" i="18"/>
  <c r="S16" i="18"/>
  <c r="U15" i="18"/>
  <c r="V15" i="18" s="1"/>
  <c r="W15" i="18" s="1"/>
  <c r="T15" i="18"/>
  <c r="S15" i="18"/>
  <c r="U14" i="18"/>
  <c r="V14" i="18" s="1"/>
  <c r="T14" i="18"/>
  <c r="S14" i="18"/>
  <c r="U13" i="18"/>
  <c r="V13" i="18" s="1"/>
  <c r="W13" i="18" s="1"/>
  <c r="T13" i="18"/>
  <c r="S13" i="18"/>
  <c r="U12" i="18"/>
  <c r="V12" i="18" s="1"/>
  <c r="T12" i="18"/>
  <c r="S12" i="18"/>
  <c r="U11" i="18"/>
  <c r="V11" i="18" s="1"/>
  <c r="W11" i="18" s="1"/>
  <c r="T11" i="18"/>
  <c r="S11" i="18"/>
  <c r="U10" i="18"/>
  <c r="V10" i="18" s="1"/>
  <c r="T10" i="18"/>
  <c r="S10" i="18"/>
  <c r="U9" i="18"/>
  <c r="T9" i="18"/>
  <c r="S9" i="18"/>
  <c r="U8" i="18"/>
  <c r="V8" i="18" s="1"/>
  <c r="T8" i="18"/>
  <c r="S8" i="18"/>
  <c r="U7" i="18"/>
  <c r="T7" i="18"/>
  <c r="S7" i="18"/>
  <c r="U6" i="18"/>
  <c r="V6" i="18" s="1"/>
  <c r="T6" i="18"/>
  <c r="S6" i="18"/>
  <c r="U5" i="18"/>
  <c r="T5" i="18"/>
  <c r="S5" i="18"/>
  <c r="U4" i="18"/>
  <c r="T4" i="18"/>
  <c r="S4" i="18"/>
  <c r="U22" i="17"/>
  <c r="V22" i="17" s="1"/>
  <c r="T22" i="17"/>
  <c r="S22" i="17"/>
  <c r="U21" i="17"/>
  <c r="T21" i="17"/>
  <c r="S21" i="17"/>
  <c r="U20" i="17"/>
  <c r="V20" i="17" s="1"/>
  <c r="W20" i="17" s="1"/>
  <c r="T20" i="17"/>
  <c r="S20" i="17"/>
  <c r="U19" i="17"/>
  <c r="T19" i="17"/>
  <c r="S19" i="17"/>
  <c r="U18" i="17"/>
  <c r="V18" i="17" s="1"/>
  <c r="T18" i="17"/>
  <c r="S18" i="17"/>
  <c r="U17" i="17"/>
  <c r="V17" i="17" s="1"/>
  <c r="W17" i="17" s="1"/>
  <c r="T17" i="17"/>
  <c r="S17" i="17"/>
  <c r="U16" i="17"/>
  <c r="V16" i="17" s="1"/>
  <c r="T16" i="17"/>
  <c r="S16" i="17"/>
  <c r="U15" i="17"/>
  <c r="V15" i="17" s="1"/>
  <c r="W15" i="17" s="1"/>
  <c r="T15" i="17"/>
  <c r="S15" i="17"/>
  <c r="U14" i="17"/>
  <c r="V14" i="17" s="1"/>
  <c r="T14" i="17"/>
  <c r="S14" i="17"/>
  <c r="U13" i="17"/>
  <c r="V13" i="17" s="1"/>
  <c r="W13" i="17" s="1"/>
  <c r="T13" i="17"/>
  <c r="S13" i="17"/>
  <c r="U12" i="17"/>
  <c r="V12" i="17" s="1"/>
  <c r="T12" i="17"/>
  <c r="S12" i="17"/>
  <c r="U11" i="17"/>
  <c r="V11" i="17" s="1"/>
  <c r="W11" i="17" s="1"/>
  <c r="T11" i="17"/>
  <c r="S11" i="17"/>
  <c r="U10" i="17"/>
  <c r="V10" i="17" s="1"/>
  <c r="T10" i="17"/>
  <c r="S10" i="17"/>
  <c r="U9" i="17"/>
  <c r="T9" i="17"/>
  <c r="S9" i="17"/>
  <c r="U8" i="17"/>
  <c r="V8" i="17" s="1"/>
  <c r="T8" i="17"/>
  <c r="S8" i="17"/>
  <c r="U7" i="17"/>
  <c r="T7" i="17"/>
  <c r="S7" i="17"/>
  <c r="U6" i="17"/>
  <c r="V6" i="17" s="1"/>
  <c r="W6" i="17" s="1"/>
  <c r="T6" i="17"/>
  <c r="S6" i="17"/>
  <c r="U5" i="17"/>
  <c r="T5" i="17"/>
  <c r="S5" i="17"/>
  <c r="U4" i="17"/>
  <c r="T4" i="17"/>
  <c r="S4" i="17"/>
  <c r="U22" i="16"/>
  <c r="V22" i="16" s="1"/>
  <c r="T22" i="16"/>
  <c r="S22" i="16"/>
  <c r="U21" i="16"/>
  <c r="T21" i="16"/>
  <c r="S21" i="16"/>
  <c r="U20" i="16"/>
  <c r="V20" i="16" s="1"/>
  <c r="T20" i="16"/>
  <c r="S20" i="16"/>
  <c r="U19" i="16"/>
  <c r="V19" i="16" s="1"/>
  <c r="W19" i="16" s="1"/>
  <c r="T19" i="16"/>
  <c r="S19" i="16"/>
  <c r="U18" i="16"/>
  <c r="V18" i="16" s="1"/>
  <c r="T18" i="16"/>
  <c r="S18" i="16"/>
  <c r="U17" i="16"/>
  <c r="V17" i="16" s="1"/>
  <c r="W17" i="16" s="1"/>
  <c r="T17" i="16"/>
  <c r="S17" i="16"/>
  <c r="U16" i="16"/>
  <c r="V16" i="16" s="1"/>
  <c r="T16" i="16"/>
  <c r="S16" i="16"/>
  <c r="U15" i="16"/>
  <c r="V15" i="16" s="1"/>
  <c r="W15" i="16" s="1"/>
  <c r="T15" i="16"/>
  <c r="S15" i="16"/>
  <c r="U14" i="16"/>
  <c r="V14" i="16" s="1"/>
  <c r="T14" i="16"/>
  <c r="S14" i="16"/>
  <c r="U13" i="16"/>
  <c r="V13" i="16" s="1"/>
  <c r="W13" i="16" s="1"/>
  <c r="T13" i="16"/>
  <c r="S13" i="16"/>
  <c r="U12" i="16"/>
  <c r="V12" i="16" s="1"/>
  <c r="T12" i="16"/>
  <c r="S12" i="16"/>
  <c r="U11" i="16"/>
  <c r="T11" i="16"/>
  <c r="S11" i="16"/>
  <c r="U10" i="16"/>
  <c r="V10" i="16" s="1"/>
  <c r="T10" i="16"/>
  <c r="S10" i="16"/>
  <c r="U9" i="16"/>
  <c r="T9" i="16"/>
  <c r="S9" i="16"/>
  <c r="U8" i="16"/>
  <c r="V8" i="16" s="1"/>
  <c r="T8" i="16"/>
  <c r="S8" i="16"/>
  <c r="U7" i="16"/>
  <c r="T7" i="16"/>
  <c r="S7" i="16"/>
  <c r="U6" i="16"/>
  <c r="V6" i="16" s="1"/>
  <c r="T6" i="16"/>
  <c r="S6" i="16"/>
  <c r="U5" i="16"/>
  <c r="T5" i="16"/>
  <c r="S5" i="16"/>
  <c r="U4" i="16"/>
  <c r="T4" i="16"/>
  <c r="S4" i="16"/>
  <c r="U22" i="15"/>
  <c r="V22" i="15" s="1"/>
  <c r="T22" i="15"/>
  <c r="S22" i="15"/>
  <c r="U21" i="15"/>
  <c r="V21" i="15" s="1"/>
  <c r="W21" i="15" s="1"/>
  <c r="T21" i="15"/>
  <c r="S21" i="15"/>
  <c r="U20" i="15"/>
  <c r="V20" i="15" s="1"/>
  <c r="T20" i="15"/>
  <c r="S20" i="15"/>
  <c r="U19" i="15"/>
  <c r="V19" i="15" s="1"/>
  <c r="W19" i="15" s="1"/>
  <c r="T19" i="15"/>
  <c r="S19" i="15"/>
  <c r="U18" i="15"/>
  <c r="V18" i="15" s="1"/>
  <c r="T18" i="15"/>
  <c r="S18" i="15"/>
  <c r="U17" i="15"/>
  <c r="V17" i="15" s="1"/>
  <c r="W17" i="15" s="1"/>
  <c r="T17" i="15"/>
  <c r="S17" i="15"/>
  <c r="U16" i="15"/>
  <c r="V16" i="15" s="1"/>
  <c r="T16" i="15"/>
  <c r="S16" i="15"/>
  <c r="U15" i="15"/>
  <c r="V15" i="15" s="1"/>
  <c r="W15" i="15" s="1"/>
  <c r="T15" i="15"/>
  <c r="S15" i="15"/>
  <c r="U14" i="15"/>
  <c r="V14" i="15" s="1"/>
  <c r="T14" i="15"/>
  <c r="S14" i="15"/>
  <c r="U13" i="15"/>
  <c r="V13" i="15" s="1"/>
  <c r="W13" i="15" s="1"/>
  <c r="T13" i="15"/>
  <c r="S13" i="15"/>
  <c r="U12" i="15"/>
  <c r="V12" i="15" s="1"/>
  <c r="T12" i="15"/>
  <c r="S12" i="15"/>
  <c r="U11" i="15"/>
  <c r="V11" i="15" s="1"/>
  <c r="W11" i="15" s="1"/>
  <c r="T11" i="15"/>
  <c r="S11" i="15"/>
  <c r="U10" i="15"/>
  <c r="V10" i="15" s="1"/>
  <c r="T10" i="15"/>
  <c r="S10" i="15"/>
  <c r="U9" i="15"/>
  <c r="V9" i="15" s="1"/>
  <c r="W9" i="15" s="1"/>
  <c r="T9" i="15"/>
  <c r="S9" i="15"/>
  <c r="U8" i="15"/>
  <c r="V8" i="15" s="1"/>
  <c r="T8" i="15"/>
  <c r="S8" i="15"/>
  <c r="U7" i="15"/>
  <c r="T7" i="15"/>
  <c r="S7" i="15"/>
  <c r="U6" i="15"/>
  <c r="V6" i="15" s="1"/>
  <c r="T6" i="15"/>
  <c r="S6" i="15"/>
  <c r="U5" i="15"/>
  <c r="T5" i="15"/>
  <c r="S5" i="15"/>
  <c r="U4" i="15"/>
  <c r="T4" i="15"/>
  <c r="S4" i="15"/>
  <c r="U22" i="14"/>
  <c r="V22" i="14" s="1"/>
  <c r="T22" i="14"/>
  <c r="S22" i="14"/>
  <c r="U21" i="14"/>
  <c r="V21" i="14" s="1"/>
  <c r="W21" i="14" s="1"/>
  <c r="T21" i="14"/>
  <c r="S21" i="14"/>
  <c r="U20" i="14"/>
  <c r="V20" i="14" s="1"/>
  <c r="T20" i="14"/>
  <c r="S20" i="14"/>
  <c r="U19" i="14"/>
  <c r="V19" i="14" s="1"/>
  <c r="W19" i="14" s="1"/>
  <c r="T19" i="14"/>
  <c r="S19" i="14"/>
  <c r="U18" i="14"/>
  <c r="V18" i="14" s="1"/>
  <c r="T18" i="14"/>
  <c r="S18" i="14"/>
  <c r="U17" i="14"/>
  <c r="V17" i="14" s="1"/>
  <c r="W17" i="14" s="1"/>
  <c r="T17" i="14"/>
  <c r="S17" i="14"/>
  <c r="U16" i="14"/>
  <c r="V16" i="14" s="1"/>
  <c r="T16" i="14"/>
  <c r="S16" i="14"/>
  <c r="U15" i="14"/>
  <c r="V15" i="14" s="1"/>
  <c r="W15" i="14" s="1"/>
  <c r="T15" i="14"/>
  <c r="S15" i="14"/>
  <c r="U14" i="14"/>
  <c r="V14" i="14" s="1"/>
  <c r="T14" i="14"/>
  <c r="S14" i="14"/>
  <c r="U13" i="14"/>
  <c r="V13" i="14" s="1"/>
  <c r="W13" i="14" s="1"/>
  <c r="T13" i="14"/>
  <c r="S13" i="14"/>
  <c r="U12" i="14"/>
  <c r="V12" i="14" s="1"/>
  <c r="T12" i="14"/>
  <c r="S12" i="14"/>
  <c r="U11" i="14"/>
  <c r="V11" i="14" s="1"/>
  <c r="W11" i="14" s="1"/>
  <c r="T11" i="14"/>
  <c r="S11" i="14"/>
  <c r="U10" i="14"/>
  <c r="V10" i="14" s="1"/>
  <c r="T10" i="14"/>
  <c r="S10" i="14"/>
  <c r="U9" i="14"/>
  <c r="V9" i="14" s="1"/>
  <c r="W9" i="14" s="1"/>
  <c r="T9" i="14"/>
  <c r="S9" i="14"/>
  <c r="U8" i="14"/>
  <c r="V8" i="14" s="1"/>
  <c r="T8" i="14"/>
  <c r="S8" i="14"/>
  <c r="U7" i="14"/>
  <c r="T7" i="14"/>
  <c r="S7" i="14"/>
  <c r="U6" i="14"/>
  <c r="V6" i="14" s="1"/>
  <c r="T6" i="14"/>
  <c r="S6" i="14"/>
  <c r="U5" i="14"/>
  <c r="T5" i="14"/>
  <c r="S5" i="14"/>
  <c r="U4" i="14"/>
  <c r="T4" i="14"/>
  <c r="S4" i="14"/>
  <c r="U22" i="13"/>
  <c r="V22" i="13" s="1"/>
  <c r="T22" i="13"/>
  <c r="S22" i="13"/>
  <c r="U21" i="13"/>
  <c r="V21" i="13" s="1"/>
  <c r="W21" i="13" s="1"/>
  <c r="T21" i="13"/>
  <c r="S21" i="13"/>
  <c r="U20" i="13"/>
  <c r="V20" i="13" s="1"/>
  <c r="T20" i="13"/>
  <c r="S20" i="13"/>
  <c r="U19" i="13"/>
  <c r="V19" i="13" s="1"/>
  <c r="W19" i="13" s="1"/>
  <c r="T19" i="13"/>
  <c r="S19" i="13"/>
  <c r="U18" i="13"/>
  <c r="V18" i="13" s="1"/>
  <c r="T18" i="13"/>
  <c r="S18" i="13"/>
  <c r="U17" i="13"/>
  <c r="V17" i="13" s="1"/>
  <c r="W17" i="13" s="1"/>
  <c r="T17" i="13"/>
  <c r="S17" i="13"/>
  <c r="U16" i="13"/>
  <c r="V16" i="13" s="1"/>
  <c r="T16" i="13"/>
  <c r="S16" i="13"/>
  <c r="U15" i="13"/>
  <c r="V15" i="13" s="1"/>
  <c r="W15" i="13" s="1"/>
  <c r="T15" i="13"/>
  <c r="S15" i="13"/>
  <c r="U14" i="13"/>
  <c r="V14" i="13" s="1"/>
  <c r="T14" i="13"/>
  <c r="S14" i="13"/>
  <c r="U13" i="13"/>
  <c r="V13" i="13" s="1"/>
  <c r="W13" i="13" s="1"/>
  <c r="T13" i="13"/>
  <c r="S13" i="13"/>
  <c r="U12" i="13"/>
  <c r="V12" i="13" s="1"/>
  <c r="T12" i="13"/>
  <c r="S12" i="13"/>
  <c r="U11" i="13"/>
  <c r="T11" i="13"/>
  <c r="S11" i="13"/>
  <c r="U10" i="13"/>
  <c r="V10" i="13" s="1"/>
  <c r="T10" i="13"/>
  <c r="S10" i="13"/>
  <c r="U9" i="13"/>
  <c r="T9" i="13"/>
  <c r="S9" i="13"/>
  <c r="U8" i="13"/>
  <c r="V8" i="13" s="1"/>
  <c r="T8" i="13"/>
  <c r="S8" i="13"/>
  <c r="U7" i="13"/>
  <c r="T7" i="13"/>
  <c r="S7" i="13"/>
  <c r="U6" i="13"/>
  <c r="V6" i="13" s="1"/>
  <c r="T6" i="13"/>
  <c r="S6" i="13"/>
  <c r="U5" i="13"/>
  <c r="T5" i="13"/>
  <c r="S5" i="13"/>
  <c r="U4" i="13"/>
  <c r="T4" i="13"/>
  <c r="S4" i="13"/>
  <c r="U22" i="12"/>
  <c r="V22" i="12" s="1"/>
  <c r="T22" i="12"/>
  <c r="S22" i="12"/>
  <c r="U21" i="12"/>
  <c r="V21" i="12" s="1"/>
  <c r="T21" i="12"/>
  <c r="S21" i="12"/>
  <c r="U20" i="12"/>
  <c r="V20" i="12" s="1"/>
  <c r="T20" i="12"/>
  <c r="S20" i="12"/>
  <c r="U19" i="12"/>
  <c r="T19" i="12"/>
  <c r="S19" i="12"/>
  <c r="U18" i="12"/>
  <c r="V18" i="12" s="1"/>
  <c r="T18" i="12"/>
  <c r="S18" i="12"/>
  <c r="U17" i="12"/>
  <c r="T17" i="12"/>
  <c r="S17" i="12"/>
  <c r="U16" i="12"/>
  <c r="V16" i="12" s="1"/>
  <c r="T16" i="12"/>
  <c r="S16" i="12"/>
  <c r="U15" i="12"/>
  <c r="T15" i="12"/>
  <c r="S15" i="12"/>
  <c r="U14" i="12"/>
  <c r="V14" i="12" s="1"/>
  <c r="T14" i="12"/>
  <c r="S14" i="12"/>
  <c r="U13" i="12"/>
  <c r="T13" i="12"/>
  <c r="S13" i="12"/>
  <c r="U12" i="12"/>
  <c r="V12" i="12" s="1"/>
  <c r="T12" i="12"/>
  <c r="S12" i="12"/>
  <c r="U11" i="12"/>
  <c r="T11" i="12"/>
  <c r="S11" i="12"/>
  <c r="U10" i="12"/>
  <c r="V10" i="12" s="1"/>
  <c r="T10" i="12"/>
  <c r="S10" i="12"/>
  <c r="U9" i="12"/>
  <c r="V9" i="12" s="1"/>
  <c r="T9" i="12"/>
  <c r="S9" i="12"/>
  <c r="U8" i="12"/>
  <c r="V8" i="12" s="1"/>
  <c r="T8" i="12"/>
  <c r="S8" i="12"/>
  <c r="U7" i="12"/>
  <c r="V7" i="12" s="1"/>
  <c r="T7" i="12"/>
  <c r="S7" i="12"/>
  <c r="U6" i="12"/>
  <c r="V6" i="12" s="1"/>
  <c r="T6" i="12"/>
  <c r="S6" i="12"/>
  <c r="U5" i="12"/>
  <c r="V5" i="12" s="1"/>
  <c r="T5" i="12"/>
  <c r="S5" i="12"/>
  <c r="U4" i="12"/>
  <c r="T4" i="12"/>
  <c r="U22" i="11"/>
  <c r="V22" i="11" s="1"/>
  <c r="T22" i="11"/>
  <c r="S22" i="11"/>
  <c r="U21" i="11"/>
  <c r="T21" i="11"/>
  <c r="S21" i="11"/>
  <c r="U20" i="11"/>
  <c r="V20" i="11" s="1"/>
  <c r="T20" i="11"/>
  <c r="S20" i="11"/>
  <c r="U19" i="11"/>
  <c r="T19" i="11"/>
  <c r="S19" i="11"/>
  <c r="U18" i="11"/>
  <c r="V18" i="11" s="1"/>
  <c r="T18" i="11"/>
  <c r="S18" i="11"/>
  <c r="U17" i="11"/>
  <c r="T17" i="11"/>
  <c r="S17" i="11"/>
  <c r="U16" i="11"/>
  <c r="V16" i="11" s="1"/>
  <c r="T16" i="11"/>
  <c r="S16" i="11"/>
  <c r="U15" i="11"/>
  <c r="V15" i="11" s="1"/>
  <c r="T15" i="11"/>
  <c r="S15" i="11"/>
  <c r="U14" i="11"/>
  <c r="V14" i="11" s="1"/>
  <c r="T14" i="11"/>
  <c r="S14" i="11"/>
  <c r="U13" i="11"/>
  <c r="V13" i="11" s="1"/>
  <c r="T13" i="11"/>
  <c r="S13" i="11"/>
  <c r="U12" i="11"/>
  <c r="V12" i="11" s="1"/>
  <c r="T12" i="11"/>
  <c r="S12" i="11"/>
  <c r="U11" i="11"/>
  <c r="V11" i="11" s="1"/>
  <c r="T11" i="11"/>
  <c r="S11" i="11"/>
  <c r="U10" i="11"/>
  <c r="V10" i="11" s="1"/>
  <c r="T10" i="11"/>
  <c r="S10" i="11"/>
  <c r="U9" i="11"/>
  <c r="V9" i="11" s="1"/>
  <c r="T9" i="11"/>
  <c r="S9" i="11"/>
  <c r="U8" i="11"/>
  <c r="T8" i="11"/>
  <c r="S8" i="11"/>
  <c r="U7" i="11"/>
  <c r="V7" i="11" s="1"/>
  <c r="T7" i="11"/>
  <c r="S7" i="11"/>
  <c r="U6" i="11"/>
  <c r="T6" i="11"/>
  <c r="S6" i="11"/>
  <c r="U5" i="11"/>
  <c r="V5" i="11" s="1"/>
  <c r="T5" i="11"/>
  <c r="S5" i="11"/>
  <c r="U4" i="11"/>
  <c r="T4" i="11"/>
  <c r="S4" i="11"/>
  <c r="U22" i="10"/>
  <c r="V22" i="10" s="1"/>
  <c r="T22" i="10"/>
  <c r="S22" i="10"/>
  <c r="U21" i="10"/>
  <c r="V21" i="10" s="1"/>
  <c r="T21" i="10"/>
  <c r="S21" i="10"/>
  <c r="U20" i="10"/>
  <c r="V20" i="10" s="1"/>
  <c r="T20" i="10"/>
  <c r="S20" i="10"/>
  <c r="U19" i="10"/>
  <c r="V19" i="10" s="1"/>
  <c r="T19" i="10"/>
  <c r="S19" i="10"/>
  <c r="U18" i="10"/>
  <c r="V18" i="10" s="1"/>
  <c r="T18" i="10"/>
  <c r="S18" i="10"/>
  <c r="U17" i="10"/>
  <c r="V17" i="10" s="1"/>
  <c r="T17" i="10"/>
  <c r="S17" i="10"/>
  <c r="U16" i="10"/>
  <c r="V16" i="10" s="1"/>
  <c r="T16" i="10"/>
  <c r="S16" i="10"/>
  <c r="U15" i="10"/>
  <c r="V15" i="10" s="1"/>
  <c r="T15" i="10"/>
  <c r="S15" i="10"/>
  <c r="U14" i="10"/>
  <c r="V14" i="10" s="1"/>
  <c r="T14" i="10"/>
  <c r="S14" i="10"/>
  <c r="U13" i="10"/>
  <c r="V13" i="10" s="1"/>
  <c r="T13" i="10"/>
  <c r="S13" i="10"/>
  <c r="U12" i="10"/>
  <c r="V12" i="10" s="1"/>
  <c r="T12" i="10"/>
  <c r="S12" i="10"/>
  <c r="U11" i="10"/>
  <c r="V11" i="10" s="1"/>
  <c r="T11" i="10"/>
  <c r="S11" i="10"/>
  <c r="U10" i="10"/>
  <c r="V10" i="10" s="1"/>
  <c r="T10" i="10"/>
  <c r="S10" i="10"/>
  <c r="U9" i="10"/>
  <c r="V9" i="10" s="1"/>
  <c r="T9" i="10"/>
  <c r="S9" i="10"/>
  <c r="U8" i="10"/>
  <c r="V8" i="10" s="1"/>
  <c r="T8" i="10"/>
  <c r="S8" i="10"/>
  <c r="U7" i="10"/>
  <c r="V7" i="10" s="1"/>
  <c r="T7" i="10"/>
  <c r="S7" i="10"/>
  <c r="U6" i="10"/>
  <c r="V6" i="10" s="1"/>
  <c r="T6" i="10"/>
  <c r="S6" i="10"/>
  <c r="U5" i="10"/>
  <c r="T5" i="10"/>
  <c r="S5" i="10"/>
  <c r="U4" i="10"/>
  <c r="V4" i="10" s="1"/>
  <c r="T4" i="10"/>
  <c r="S4" i="10"/>
  <c r="U22" i="9"/>
  <c r="V22" i="9" s="1"/>
  <c r="T22" i="9"/>
  <c r="S22" i="9"/>
  <c r="U21" i="9"/>
  <c r="V21" i="9" s="1"/>
  <c r="T21" i="9"/>
  <c r="S21" i="9"/>
  <c r="U20" i="9"/>
  <c r="V20" i="9" s="1"/>
  <c r="T20" i="9"/>
  <c r="S20" i="9"/>
  <c r="U19" i="9"/>
  <c r="T19" i="9"/>
  <c r="S19" i="9"/>
  <c r="U18" i="9"/>
  <c r="V18" i="9" s="1"/>
  <c r="T18" i="9"/>
  <c r="S18" i="9"/>
  <c r="U17" i="9"/>
  <c r="T17" i="9"/>
  <c r="S17" i="9"/>
  <c r="U16" i="9"/>
  <c r="V16" i="9" s="1"/>
  <c r="T16" i="9"/>
  <c r="S16" i="9"/>
  <c r="U15" i="9"/>
  <c r="T15" i="9"/>
  <c r="S15" i="9"/>
  <c r="U14" i="9"/>
  <c r="V14" i="9" s="1"/>
  <c r="T14" i="9"/>
  <c r="S14" i="9"/>
  <c r="U13" i="9"/>
  <c r="V13" i="9" s="1"/>
  <c r="T13" i="9"/>
  <c r="S13" i="9"/>
  <c r="U12" i="9"/>
  <c r="V12" i="9" s="1"/>
  <c r="T12" i="9"/>
  <c r="S12" i="9"/>
  <c r="U11" i="9"/>
  <c r="V11" i="9" s="1"/>
  <c r="T11" i="9"/>
  <c r="S11" i="9"/>
  <c r="U10" i="9"/>
  <c r="T10" i="9"/>
  <c r="S10" i="9"/>
  <c r="U9" i="9"/>
  <c r="V9" i="9" s="1"/>
  <c r="T9" i="9"/>
  <c r="S9" i="9"/>
  <c r="U8" i="9"/>
  <c r="V8" i="9" s="1"/>
  <c r="T8" i="9"/>
  <c r="S8" i="9"/>
  <c r="U7" i="9"/>
  <c r="V7" i="9" s="1"/>
  <c r="T7" i="9"/>
  <c r="S7" i="9"/>
  <c r="U6" i="9"/>
  <c r="T6" i="9"/>
  <c r="S6" i="9"/>
  <c r="U5" i="9"/>
  <c r="T5" i="9"/>
  <c r="S5" i="9"/>
  <c r="U4" i="9"/>
  <c r="V4" i="9" s="1"/>
  <c r="T4" i="9"/>
  <c r="S4" i="9"/>
  <c r="U22" i="8"/>
  <c r="V22" i="8" s="1"/>
  <c r="T22" i="8"/>
  <c r="S22" i="8"/>
  <c r="U21" i="8"/>
  <c r="T21" i="8"/>
  <c r="S21" i="8"/>
  <c r="U20" i="8"/>
  <c r="V20" i="8" s="1"/>
  <c r="T20" i="8"/>
  <c r="S20" i="8"/>
  <c r="U19" i="8"/>
  <c r="T19" i="8"/>
  <c r="S19" i="8"/>
  <c r="U18" i="8"/>
  <c r="V18" i="8" s="1"/>
  <c r="T18" i="8"/>
  <c r="S18" i="8"/>
  <c r="U17" i="8"/>
  <c r="T17" i="8"/>
  <c r="S17" i="8"/>
  <c r="U16" i="8"/>
  <c r="V16" i="8" s="1"/>
  <c r="T16" i="8"/>
  <c r="S16" i="8"/>
  <c r="U15" i="8"/>
  <c r="V15" i="8" s="1"/>
  <c r="T15" i="8"/>
  <c r="S15" i="8"/>
  <c r="U14" i="8"/>
  <c r="V14" i="8" s="1"/>
  <c r="T14" i="8"/>
  <c r="S14" i="8"/>
  <c r="U13" i="8"/>
  <c r="V13" i="8" s="1"/>
  <c r="T13" i="8"/>
  <c r="S13" i="8"/>
  <c r="U12" i="8"/>
  <c r="V12" i="8" s="1"/>
  <c r="T12" i="8"/>
  <c r="S12" i="8"/>
  <c r="U11" i="8"/>
  <c r="V11" i="8" s="1"/>
  <c r="T11" i="8"/>
  <c r="S11" i="8"/>
  <c r="U10" i="8"/>
  <c r="V10" i="8" s="1"/>
  <c r="T10" i="8"/>
  <c r="S10" i="8"/>
  <c r="U9" i="8"/>
  <c r="V9" i="8" s="1"/>
  <c r="T9" i="8"/>
  <c r="S9" i="8"/>
  <c r="U8" i="8"/>
  <c r="V8" i="8" s="1"/>
  <c r="T8" i="8"/>
  <c r="S8" i="8"/>
  <c r="U7" i="8"/>
  <c r="V7" i="8" s="1"/>
  <c r="T7" i="8"/>
  <c r="S7" i="8"/>
  <c r="U6" i="8"/>
  <c r="V6" i="8" s="1"/>
  <c r="T6" i="8"/>
  <c r="S6" i="8"/>
  <c r="U5" i="8"/>
  <c r="V5" i="8" s="1"/>
  <c r="T5" i="8"/>
  <c r="S5" i="8"/>
  <c r="U4" i="8"/>
  <c r="T4" i="8"/>
  <c r="S4" i="8"/>
  <c r="U22" i="7"/>
  <c r="T22" i="7"/>
  <c r="S22" i="7"/>
  <c r="U21" i="7"/>
  <c r="V21" i="7" s="1"/>
  <c r="T21" i="7"/>
  <c r="S21" i="7"/>
  <c r="U20" i="7"/>
  <c r="T20" i="7"/>
  <c r="S20" i="7"/>
  <c r="U19" i="7"/>
  <c r="V19" i="7" s="1"/>
  <c r="T19" i="7"/>
  <c r="S19" i="7"/>
  <c r="U18" i="7"/>
  <c r="T18" i="7"/>
  <c r="S18" i="7"/>
  <c r="U17" i="7"/>
  <c r="V17" i="7" s="1"/>
  <c r="T17" i="7"/>
  <c r="S17" i="7"/>
  <c r="U16" i="7"/>
  <c r="T16" i="7"/>
  <c r="S16" i="7"/>
  <c r="U15" i="7"/>
  <c r="V15" i="7" s="1"/>
  <c r="T15" i="7"/>
  <c r="S15" i="7"/>
  <c r="U14" i="7"/>
  <c r="T14" i="7"/>
  <c r="S14" i="7"/>
  <c r="U13" i="7"/>
  <c r="V13" i="7" s="1"/>
  <c r="T13" i="7"/>
  <c r="S13" i="7"/>
  <c r="U12" i="7"/>
  <c r="T12" i="7"/>
  <c r="S12" i="7"/>
  <c r="U11" i="7"/>
  <c r="V11" i="7" s="1"/>
  <c r="T11" i="7"/>
  <c r="S11" i="7"/>
  <c r="U10" i="7"/>
  <c r="T10" i="7"/>
  <c r="S10" i="7"/>
  <c r="U9" i="7"/>
  <c r="V9" i="7" s="1"/>
  <c r="T9" i="7"/>
  <c r="S9" i="7"/>
  <c r="U8" i="7"/>
  <c r="T8" i="7"/>
  <c r="S8" i="7"/>
  <c r="U7" i="7"/>
  <c r="V7" i="7" s="1"/>
  <c r="T7" i="7"/>
  <c r="S7" i="7"/>
  <c r="U6" i="7"/>
  <c r="T6" i="7"/>
  <c r="S6" i="7"/>
  <c r="U5" i="7"/>
  <c r="T5" i="7"/>
  <c r="S5" i="7"/>
  <c r="U4" i="7"/>
  <c r="T4" i="7"/>
  <c r="S4" i="7"/>
  <c r="U22" i="6"/>
  <c r="V22" i="6" s="1"/>
  <c r="T22" i="6"/>
  <c r="S22" i="6"/>
  <c r="U21" i="6"/>
  <c r="V21" i="6" s="1"/>
  <c r="T21" i="6"/>
  <c r="S21" i="6"/>
  <c r="U20" i="6"/>
  <c r="V20" i="6" s="1"/>
  <c r="T20" i="6"/>
  <c r="S20" i="6"/>
  <c r="U19" i="6"/>
  <c r="V19" i="6" s="1"/>
  <c r="T19" i="6"/>
  <c r="S19" i="6"/>
  <c r="U18" i="6"/>
  <c r="V18" i="6" s="1"/>
  <c r="T18" i="6"/>
  <c r="S18" i="6"/>
  <c r="U17" i="6"/>
  <c r="V17" i="6" s="1"/>
  <c r="T17" i="6"/>
  <c r="S17" i="6"/>
  <c r="U16" i="6"/>
  <c r="V16" i="6" s="1"/>
  <c r="T16" i="6"/>
  <c r="S16" i="6"/>
  <c r="U15" i="6"/>
  <c r="V15" i="6" s="1"/>
  <c r="T15" i="6"/>
  <c r="S15" i="6"/>
  <c r="U14" i="6"/>
  <c r="V14" i="6" s="1"/>
  <c r="T14" i="6"/>
  <c r="S14" i="6"/>
  <c r="U13" i="6"/>
  <c r="V13" i="6" s="1"/>
  <c r="T13" i="6"/>
  <c r="S13" i="6"/>
  <c r="U12" i="6"/>
  <c r="V12" i="6" s="1"/>
  <c r="T12" i="6"/>
  <c r="S12" i="6"/>
  <c r="U11" i="6"/>
  <c r="V11" i="6" s="1"/>
  <c r="T11" i="6"/>
  <c r="S11" i="6"/>
  <c r="U10" i="6"/>
  <c r="V10" i="6" s="1"/>
  <c r="T10" i="6"/>
  <c r="S10" i="6"/>
  <c r="U9" i="6"/>
  <c r="V9" i="6" s="1"/>
  <c r="T9" i="6"/>
  <c r="S9" i="6"/>
  <c r="U8" i="6"/>
  <c r="V8" i="6" s="1"/>
  <c r="T8" i="6"/>
  <c r="S8" i="6"/>
  <c r="U7" i="6"/>
  <c r="V7" i="6" s="1"/>
  <c r="T7" i="6"/>
  <c r="S7" i="6"/>
  <c r="U6" i="6"/>
  <c r="V6" i="6" s="1"/>
  <c r="T6" i="6"/>
  <c r="S6" i="6"/>
  <c r="U5" i="6"/>
  <c r="V5" i="6" s="1"/>
  <c r="T5" i="6"/>
  <c r="S5" i="6"/>
  <c r="Y4" i="6"/>
  <c r="Y23" i="6" s="1"/>
  <c r="T4" i="6"/>
  <c r="S4" i="6"/>
  <c r="X4" i="20" l="1"/>
  <c r="DX22" i="63" s="1"/>
  <c r="V4" i="20"/>
  <c r="X4" i="24"/>
  <c r="DX26" i="63" s="1"/>
  <c r="V4" i="24"/>
  <c r="W4" i="28"/>
  <c r="V4" i="28"/>
  <c r="X4" i="28"/>
  <c r="DX30" i="63" s="1"/>
  <c r="V4" i="32"/>
  <c r="X4" i="32"/>
  <c r="DX34" i="63" s="1"/>
  <c r="V4" i="36"/>
  <c r="X4" i="36"/>
  <c r="DX38" i="63" s="1"/>
  <c r="V4" i="40"/>
  <c r="X4" i="40"/>
  <c r="DX42" i="63" s="1"/>
  <c r="V4" i="44"/>
  <c r="X4" i="44"/>
  <c r="DX46" i="63" s="1"/>
  <c r="X4" i="47"/>
  <c r="DX49" i="63" s="1"/>
  <c r="V4" i="47"/>
  <c r="X4" i="50"/>
  <c r="DX52" i="63" s="1"/>
  <c r="V4" i="50"/>
  <c r="V4" i="52"/>
  <c r="X4" i="52"/>
  <c r="DX54" i="63" s="1"/>
  <c r="X4" i="54"/>
  <c r="DX56" i="63" s="1"/>
  <c r="V4" i="54"/>
  <c r="X4" i="21"/>
  <c r="DX23" i="63" s="1"/>
  <c r="V4" i="21"/>
  <c r="X4" i="25"/>
  <c r="DX27" i="63" s="1"/>
  <c r="V4" i="25"/>
  <c r="V4" i="29"/>
  <c r="W4" i="29" s="1"/>
  <c r="X4" i="29"/>
  <c r="DX31" i="63" s="1"/>
  <c r="X4" i="33"/>
  <c r="DX35" i="63" s="1"/>
  <c r="V4" i="33"/>
  <c r="X4" i="37"/>
  <c r="DX39" i="63" s="1"/>
  <c r="V4" i="37"/>
  <c r="X4" i="41"/>
  <c r="DX43" i="63" s="1"/>
  <c r="V4" i="41"/>
  <c r="V4" i="48"/>
  <c r="X4" i="48"/>
  <c r="DX50" i="63" s="1"/>
  <c r="X4" i="18"/>
  <c r="DX20" i="63" s="1"/>
  <c r="V4" i="18"/>
  <c r="X4" i="22"/>
  <c r="DX24" i="63" s="1"/>
  <c r="V4" i="22"/>
  <c r="X4" i="26"/>
  <c r="DX28" i="63" s="1"/>
  <c r="V4" i="26"/>
  <c r="X4" i="30"/>
  <c r="DX32" i="63" s="1"/>
  <c r="V4" i="30"/>
  <c r="X4" i="34"/>
  <c r="DX36" i="63" s="1"/>
  <c r="V4" i="34"/>
  <c r="W4" i="34" s="1"/>
  <c r="X4" i="38"/>
  <c r="DX40" i="63" s="1"/>
  <c r="V4" i="38"/>
  <c r="X4" i="42"/>
  <c r="DX44" i="63" s="1"/>
  <c r="V4" i="42"/>
  <c r="V4" i="45"/>
  <c r="X4" i="45"/>
  <c r="DX47" i="63" s="1"/>
  <c r="X4" i="49"/>
  <c r="DX51" i="63" s="1"/>
  <c r="V4" i="49"/>
  <c r="X4" i="51"/>
  <c r="DX53" i="63" s="1"/>
  <c r="V4" i="51"/>
  <c r="V4" i="53"/>
  <c r="X4" i="53"/>
  <c r="DX55" i="63" s="1"/>
  <c r="X4" i="55"/>
  <c r="DX57" i="63" s="1"/>
  <c r="V4" i="55"/>
  <c r="W4" i="55" s="1"/>
  <c r="X4" i="19"/>
  <c r="DX21" i="63" s="1"/>
  <c r="V4" i="19"/>
  <c r="X4" i="23"/>
  <c r="DX25" i="63" s="1"/>
  <c r="V4" i="23"/>
  <c r="V4" i="27"/>
  <c r="X4" i="27"/>
  <c r="DX29" i="63" s="1"/>
  <c r="X4" i="31"/>
  <c r="DX33" i="63" s="1"/>
  <c r="V4" i="31"/>
  <c r="V4" i="35"/>
  <c r="X4" i="35"/>
  <c r="DX37" i="63" s="1"/>
  <c r="V4" i="39"/>
  <c r="X4" i="39"/>
  <c r="DX41" i="63" s="1"/>
  <c r="X4" i="43"/>
  <c r="DX45" i="63" s="1"/>
  <c r="V4" i="43"/>
  <c r="W4" i="43" s="1"/>
  <c r="X4" i="46"/>
  <c r="DX48" i="63" s="1"/>
  <c r="V4" i="46"/>
  <c r="X4" i="17"/>
  <c r="DX19" i="63" s="1"/>
  <c r="V4" i="17"/>
  <c r="W4" i="17" s="1"/>
  <c r="X4" i="16"/>
  <c r="DX18" i="63" s="1"/>
  <c r="V4" i="16"/>
  <c r="W4" i="16" s="1"/>
  <c r="X4" i="15"/>
  <c r="DX17" i="63" s="1"/>
  <c r="V4" i="15"/>
  <c r="X4" i="14"/>
  <c r="DX16" i="63" s="1"/>
  <c r="V4" i="14"/>
  <c r="W4" i="14" s="1"/>
  <c r="X4" i="13"/>
  <c r="DX15" i="63" s="1"/>
  <c r="V4" i="13"/>
  <c r="V4" i="12"/>
  <c r="X4" i="12"/>
  <c r="DX14" i="63" s="1"/>
  <c r="V4" i="11"/>
  <c r="X4" i="11"/>
  <c r="DX13" i="63" s="1"/>
  <c r="X4" i="10"/>
  <c r="DX12" i="63" s="1"/>
  <c r="V5" i="10"/>
  <c r="V5" i="9"/>
  <c r="X4" i="9"/>
  <c r="DX11" i="63" s="1"/>
  <c r="V5" i="7"/>
  <c r="W5" i="7" s="1"/>
  <c r="X4" i="7"/>
  <c r="DX9" i="63" s="1"/>
  <c r="V4" i="6"/>
  <c r="W4" i="6" s="1"/>
  <c r="X4" i="6"/>
  <c r="DX8" i="63" s="1"/>
  <c r="X4" i="8"/>
  <c r="DX10" i="63" s="1"/>
  <c r="V4" i="8"/>
  <c r="V8" i="7"/>
  <c r="W8" i="7" s="1"/>
  <c r="V14" i="7"/>
  <c r="W14" i="7" s="1"/>
  <c r="V17" i="8"/>
  <c r="W17" i="8" s="1"/>
  <c r="W13" i="10"/>
  <c r="W19" i="10"/>
  <c r="V6" i="11"/>
  <c r="W6" i="11" s="1"/>
  <c r="V15" i="12"/>
  <c r="W15" i="12" s="1"/>
  <c r="V19" i="12"/>
  <c r="W19" i="12" s="1"/>
  <c r="V12" i="7"/>
  <c r="W12" i="7" s="1"/>
  <c r="V18" i="7"/>
  <c r="W18" i="7" s="1"/>
  <c r="V22" i="7"/>
  <c r="W22" i="7" s="1"/>
  <c r="V21" i="8"/>
  <c r="W21" i="8" s="1"/>
  <c r="W17" i="10"/>
  <c r="V8" i="11"/>
  <c r="W8" i="11" s="1"/>
  <c r="V11" i="12"/>
  <c r="W11" i="12" s="1"/>
  <c r="V4" i="7"/>
  <c r="W4" i="7" s="1"/>
  <c r="V10" i="7"/>
  <c r="W10" i="7" s="1"/>
  <c r="V16" i="7"/>
  <c r="W16" i="7" s="1"/>
  <c r="V20" i="7"/>
  <c r="W20" i="7" s="1"/>
  <c r="V19" i="8"/>
  <c r="W19" i="8" s="1"/>
  <c r="V10" i="9"/>
  <c r="W10" i="9" s="1"/>
  <c r="W15" i="10"/>
  <c r="V13" i="12"/>
  <c r="W13" i="12" s="1"/>
  <c r="V17" i="12"/>
  <c r="W17" i="12" s="1"/>
  <c r="V15" i="9"/>
  <c r="W15" i="9" s="1"/>
  <c r="V17" i="11"/>
  <c r="W17" i="11" s="1"/>
  <c r="V17" i="9"/>
  <c r="W17" i="9" s="1"/>
  <c r="V19" i="9"/>
  <c r="W19" i="9" s="1"/>
  <c r="V19" i="11"/>
  <c r="W19" i="11" s="1"/>
  <c r="V21" i="11"/>
  <c r="W21" i="11" s="1"/>
  <c r="V6" i="9"/>
  <c r="W6" i="9" s="1"/>
  <c r="V6" i="7"/>
  <c r="W6" i="7" s="1"/>
  <c r="W21" i="9"/>
  <c r="V21" i="33"/>
  <c r="W21" i="33" s="1"/>
  <c r="W21" i="10"/>
  <c r="W21" i="26"/>
  <c r="W19" i="31"/>
  <c r="W19" i="40"/>
  <c r="V21" i="40"/>
  <c r="W21" i="40" s="1"/>
  <c r="W21" i="12"/>
  <c r="W19" i="35"/>
  <c r="W21" i="35"/>
  <c r="V21" i="16"/>
  <c r="W21" i="16" s="1"/>
  <c r="W16" i="55"/>
  <c r="W18" i="55"/>
  <c r="W20" i="55"/>
  <c r="W22" i="55"/>
  <c r="V5" i="55"/>
  <c r="W5" i="55" s="1"/>
  <c r="V7" i="55"/>
  <c r="W7" i="55" s="1"/>
  <c r="V9" i="55"/>
  <c r="W9" i="55" s="1"/>
  <c r="V11" i="55"/>
  <c r="W11" i="55" s="1"/>
  <c r="V13" i="55"/>
  <c r="W13" i="55" s="1"/>
  <c r="V15" i="55"/>
  <c r="W15" i="55" s="1"/>
  <c r="V17" i="55"/>
  <c r="W17" i="55" s="1"/>
  <c r="V19" i="55"/>
  <c r="W19" i="55" s="1"/>
  <c r="V21" i="55"/>
  <c r="W21" i="55" s="1"/>
  <c r="W4" i="54"/>
  <c r="W6" i="54"/>
  <c r="W8" i="54"/>
  <c r="W10" i="54"/>
  <c r="W12" i="54"/>
  <c r="W14" i="54"/>
  <c r="W16" i="54"/>
  <c r="W18" i="54"/>
  <c r="W20" i="54"/>
  <c r="W22" i="54"/>
  <c r="W4" i="53"/>
  <c r="W6" i="53"/>
  <c r="W8" i="53"/>
  <c r="W10" i="53"/>
  <c r="W12" i="53"/>
  <c r="W14" i="53"/>
  <c r="W16" i="53"/>
  <c r="W18" i="53"/>
  <c r="W20" i="53"/>
  <c r="W22" i="53"/>
  <c r="V5" i="53"/>
  <c r="W5" i="53" s="1"/>
  <c r="V7" i="53"/>
  <c r="W7" i="53" s="1"/>
  <c r="V9" i="53"/>
  <c r="W9" i="53" s="1"/>
  <c r="V11" i="53"/>
  <c r="W11" i="53" s="1"/>
  <c r="V13" i="53"/>
  <c r="W13" i="53" s="1"/>
  <c r="V15" i="53"/>
  <c r="W15" i="53" s="1"/>
  <c r="V17" i="53"/>
  <c r="W17" i="53" s="1"/>
  <c r="V19" i="53"/>
  <c r="W19" i="53" s="1"/>
  <c r="V21" i="53"/>
  <c r="W21" i="53" s="1"/>
  <c r="W4" i="52"/>
  <c r="W6" i="52"/>
  <c r="W8" i="52"/>
  <c r="W10" i="52"/>
  <c r="W12" i="52"/>
  <c r="W14" i="52"/>
  <c r="W16" i="52"/>
  <c r="W18" i="52"/>
  <c r="W20" i="52"/>
  <c r="W22" i="52"/>
  <c r="W4" i="51"/>
  <c r="W6" i="51"/>
  <c r="W8" i="51"/>
  <c r="W10" i="51"/>
  <c r="W12" i="51"/>
  <c r="W14" i="51"/>
  <c r="W16" i="51"/>
  <c r="W18" i="51"/>
  <c r="W20" i="51"/>
  <c r="W22" i="51"/>
  <c r="W4" i="50"/>
  <c r="W6" i="50"/>
  <c r="W8" i="50"/>
  <c r="W10" i="50"/>
  <c r="W12" i="50"/>
  <c r="W14" i="50"/>
  <c r="W16" i="50"/>
  <c r="W18" i="50"/>
  <c r="W20" i="50"/>
  <c r="W22" i="50"/>
  <c r="W4" i="49"/>
  <c r="W6" i="49"/>
  <c r="W8" i="49"/>
  <c r="W10" i="49"/>
  <c r="W12" i="49"/>
  <c r="W14" i="49"/>
  <c r="W16" i="49"/>
  <c r="W18" i="49"/>
  <c r="W20" i="49"/>
  <c r="W22" i="49"/>
  <c r="W4" i="48"/>
  <c r="W6" i="48"/>
  <c r="W8" i="48"/>
  <c r="W10" i="48"/>
  <c r="W12" i="48"/>
  <c r="W14" i="48"/>
  <c r="W16" i="48"/>
  <c r="W18" i="48"/>
  <c r="W20" i="48"/>
  <c r="W22" i="48"/>
  <c r="W4" i="47"/>
  <c r="W6" i="47"/>
  <c r="W8" i="47"/>
  <c r="W10" i="47"/>
  <c r="W12" i="47"/>
  <c r="W14" i="47"/>
  <c r="W16" i="47"/>
  <c r="W18" i="47"/>
  <c r="W20" i="47"/>
  <c r="W22" i="47"/>
  <c r="W4" i="46"/>
  <c r="W6" i="46"/>
  <c r="W8" i="46"/>
  <c r="W10" i="46"/>
  <c r="W12" i="46"/>
  <c r="W14" i="46"/>
  <c r="W16" i="46"/>
  <c r="W18" i="46"/>
  <c r="W20" i="46"/>
  <c r="W22" i="46"/>
  <c r="W4" i="45"/>
  <c r="W6" i="45"/>
  <c r="W8" i="45"/>
  <c r="W10" i="45"/>
  <c r="W12" i="45"/>
  <c r="W14" i="45"/>
  <c r="W16" i="45"/>
  <c r="W18" i="45"/>
  <c r="W20" i="45"/>
  <c r="W22" i="45"/>
  <c r="W4" i="44"/>
  <c r="W6" i="44"/>
  <c r="W8" i="44"/>
  <c r="W10" i="44"/>
  <c r="W12" i="44"/>
  <c r="W14" i="44"/>
  <c r="W16" i="44"/>
  <c r="W18" i="44"/>
  <c r="W20" i="44"/>
  <c r="W22" i="44"/>
  <c r="V5" i="43"/>
  <c r="W5" i="43" s="1"/>
  <c r="V7" i="43"/>
  <c r="W7" i="43" s="1"/>
  <c r="V9" i="43"/>
  <c r="W9" i="43" s="1"/>
  <c r="V11" i="43"/>
  <c r="W11" i="43" s="1"/>
  <c r="V13" i="43"/>
  <c r="W13" i="43" s="1"/>
  <c r="V15" i="43"/>
  <c r="W15" i="43" s="1"/>
  <c r="V17" i="43"/>
  <c r="W17" i="43" s="1"/>
  <c r="V19" i="43"/>
  <c r="W19" i="43" s="1"/>
  <c r="V21" i="43"/>
  <c r="W21" i="43" s="1"/>
  <c r="W4" i="42"/>
  <c r="W6" i="42"/>
  <c r="W8" i="42"/>
  <c r="W10" i="42"/>
  <c r="W12" i="42"/>
  <c r="W14" i="42"/>
  <c r="W16" i="42"/>
  <c r="W18" i="42"/>
  <c r="W20" i="42"/>
  <c r="W22" i="42"/>
  <c r="W4" i="41"/>
  <c r="W6" i="41"/>
  <c r="W8" i="41"/>
  <c r="W10" i="41"/>
  <c r="W12" i="41"/>
  <c r="W14" i="41"/>
  <c r="W16" i="41"/>
  <c r="W18" i="41"/>
  <c r="W20" i="41"/>
  <c r="W22" i="41"/>
  <c r="V5" i="41"/>
  <c r="W5" i="41" s="1"/>
  <c r="V7" i="41"/>
  <c r="W7" i="41" s="1"/>
  <c r="V9" i="41"/>
  <c r="W9" i="41" s="1"/>
  <c r="V11" i="41"/>
  <c r="W11" i="41" s="1"/>
  <c r="V13" i="41"/>
  <c r="W13" i="41" s="1"/>
  <c r="V15" i="41"/>
  <c r="W15" i="41" s="1"/>
  <c r="V17" i="41"/>
  <c r="W17" i="41" s="1"/>
  <c r="V19" i="41"/>
  <c r="W19" i="41" s="1"/>
  <c r="V21" i="41"/>
  <c r="W21" i="41" s="1"/>
  <c r="W4" i="40"/>
  <c r="W6" i="40"/>
  <c r="W8" i="40"/>
  <c r="W10" i="40"/>
  <c r="W12" i="40"/>
  <c r="W14" i="40"/>
  <c r="W16" i="40"/>
  <c r="W18" i="40"/>
  <c r="W20" i="40"/>
  <c r="W22" i="40"/>
  <c r="W4" i="39"/>
  <c r="W6" i="39"/>
  <c r="W8" i="39"/>
  <c r="W10" i="39"/>
  <c r="W12" i="39"/>
  <c r="W14" i="39"/>
  <c r="W16" i="39"/>
  <c r="W18" i="39"/>
  <c r="W20" i="39"/>
  <c r="W22" i="39"/>
  <c r="V5" i="39"/>
  <c r="W5" i="39" s="1"/>
  <c r="V7" i="39"/>
  <c r="W7" i="39" s="1"/>
  <c r="V9" i="39"/>
  <c r="W9" i="39" s="1"/>
  <c r="V11" i="39"/>
  <c r="W11" i="39" s="1"/>
  <c r="V13" i="39"/>
  <c r="W13" i="39" s="1"/>
  <c r="V15" i="39"/>
  <c r="W15" i="39" s="1"/>
  <c r="V17" i="39"/>
  <c r="W17" i="39" s="1"/>
  <c r="V19" i="39"/>
  <c r="W19" i="39" s="1"/>
  <c r="V21" i="39"/>
  <c r="W21" i="39" s="1"/>
  <c r="W4" i="38"/>
  <c r="W6" i="38"/>
  <c r="W8" i="38"/>
  <c r="W10" i="38"/>
  <c r="W12" i="38"/>
  <c r="W14" i="38"/>
  <c r="W16" i="38"/>
  <c r="W18" i="38"/>
  <c r="W20" i="38"/>
  <c r="W22" i="38"/>
  <c r="W4" i="37"/>
  <c r="W6" i="37"/>
  <c r="W8" i="37"/>
  <c r="W10" i="37"/>
  <c r="W12" i="37"/>
  <c r="W14" i="37"/>
  <c r="W16" i="37"/>
  <c r="W18" i="37"/>
  <c r="W20" i="37"/>
  <c r="W22" i="37"/>
  <c r="W4" i="36"/>
  <c r="W6" i="36"/>
  <c r="W8" i="36"/>
  <c r="W10" i="36"/>
  <c r="W12" i="36"/>
  <c r="W14" i="36"/>
  <c r="W16" i="36"/>
  <c r="W18" i="36"/>
  <c r="W20" i="36"/>
  <c r="W22" i="36"/>
  <c r="V5" i="36"/>
  <c r="W5" i="36" s="1"/>
  <c r="V7" i="36"/>
  <c r="W7" i="36" s="1"/>
  <c r="V9" i="36"/>
  <c r="W9" i="36" s="1"/>
  <c r="V11" i="36"/>
  <c r="W11" i="36" s="1"/>
  <c r="W4" i="35"/>
  <c r="W6" i="35"/>
  <c r="W8" i="35"/>
  <c r="W10" i="35"/>
  <c r="W12" i="35"/>
  <c r="W14" i="35"/>
  <c r="W16" i="35"/>
  <c r="W18" i="35"/>
  <c r="W20" i="35"/>
  <c r="W22" i="35"/>
  <c r="W16" i="34"/>
  <c r="W18" i="34"/>
  <c r="W20" i="34"/>
  <c r="W22" i="34"/>
  <c r="V5" i="34"/>
  <c r="W5" i="34" s="1"/>
  <c r="V7" i="34"/>
  <c r="W7" i="34" s="1"/>
  <c r="V9" i="34"/>
  <c r="W9" i="34" s="1"/>
  <c r="V11" i="34"/>
  <c r="W11" i="34" s="1"/>
  <c r="V13" i="34"/>
  <c r="W13" i="34" s="1"/>
  <c r="V15" i="34"/>
  <c r="W15" i="34" s="1"/>
  <c r="V17" i="34"/>
  <c r="W17" i="34" s="1"/>
  <c r="V19" i="34"/>
  <c r="W19" i="34" s="1"/>
  <c r="V21" i="34"/>
  <c r="W21" i="34" s="1"/>
  <c r="W4" i="33"/>
  <c r="W6" i="33"/>
  <c r="W8" i="33"/>
  <c r="W10" i="33"/>
  <c r="W12" i="33"/>
  <c r="W14" i="33"/>
  <c r="W16" i="33"/>
  <c r="W18" i="33"/>
  <c r="W20" i="33"/>
  <c r="W22" i="33"/>
  <c r="W4" i="32"/>
  <c r="W6" i="32"/>
  <c r="W8" i="32"/>
  <c r="W10" i="32"/>
  <c r="W12" i="32"/>
  <c r="W14" i="32"/>
  <c r="W16" i="32"/>
  <c r="W18" i="32"/>
  <c r="W20" i="32"/>
  <c r="W22" i="32"/>
  <c r="W4" i="31"/>
  <c r="W6" i="31"/>
  <c r="W8" i="31"/>
  <c r="W10" i="31"/>
  <c r="W12" i="31"/>
  <c r="W14" i="31"/>
  <c r="W16" i="31"/>
  <c r="W18" i="31"/>
  <c r="W20" i="31"/>
  <c r="W22" i="31"/>
  <c r="V5" i="31"/>
  <c r="W5" i="31" s="1"/>
  <c r="W4" i="30"/>
  <c r="W6" i="30"/>
  <c r="W8" i="30"/>
  <c r="W10" i="30"/>
  <c r="W12" i="30"/>
  <c r="W14" i="30"/>
  <c r="W16" i="30"/>
  <c r="W18" i="30"/>
  <c r="W20" i="30"/>
  <c r="W22" i="30"/>
  <c r="W18" i="29"/>
  <c r="W20" i="29"/>
  <c r="W22" i="29"/>
  <c r="V5" i="29"/>
  <c r="W5" i="29" s="1"/>
  <c r="V7" i="29"/>
  <c r="W7" i="29" s="1"/>
  <c r="V9" i="29"/>
  <c r="W9" i="29" s="1"/>
  <c r="V11" i="29"/>
  <c r="W11" i="29" s="1"/>
  <c r="V13" i="29"/>
  <c r="W13" i="29" s="1"/>
  <c r="V15" i="29"/>
  <c r="W15" i="29" s="1"/>
  <c r="V17" i="29"/>
  <c r="W17" i="29" s="1"/>
  <c r="V19" i="29"/>
  <c r="W19" i="29" s="1"/>
  <c r="V21" i="29"/>
  <c r="W21" i="29" s="1"/>
  <c r="W16" i="28"/>
  <c r="W18" i="28"/>
  <c r="W20" i="28"/>
  <c r="W22" i="28"/>
  <c r="V5" i="28"/>
  <c r="W5" i="28" s="1"/>
  <c r="V7" i="28"/>
  <c r="W7" i="28" s="1"/>
  <c r="V9" i="28"/>
  <c r="W9" i="28" s="1"/>
  <c r="V11" i="28"/>
  <c r="W11" i="28" s="1"/>
  <c r="V13" i="28"/>
  <c r="W13" i="28" s="1"/>
  <c r="V15" i="28"/>
  <c r="W15" i="28" s="1"/>
  <c r="V17" i="28"/>
  <c r="W17" i="28" s="1"/>
  <c r="V19" i="28"/>
  <c r="W19" i="28" s="1"/>
  <c r="V21" i="28"/>
  <c r="W21" i="28" s="1"/>
  <c r="W4" i="27"/>
  <c r="W6" i="27"/>
  <c r="W8" i="27"/>
  <c r="W10" i="27"/>
  <c r="W12" i="27"/>
  <c r="W14" i="27"/>
  <c r="W16" i="27"/>
  <c r="W18" i="27"/>
  <c r="W20" i="27"/>
  <c r="W22" i="27"/>
  <c r="W4" i="26"/>
  <c r="W6" i="26"/>
  <c r="W8" i="26"/>
  <c r="W10" i="26"/>
  <c r="W12" i="26"/>
  <c r="W14" i="26"/>
  <c r="W16" i="26"/>
  <c r="W18" i="26"/>
  <c r="W20" i="26"/>
  <c r="W22" i="26"/>
  <c r="W4" i="25"/>
  <c r="W6" i="25"/>
  <c r="W8" i="25"/>
  <c r="W10" i="25"/>
  <c r="W12" i="25"/>
  <c r="W14" i="25"/>
  <c r="W16" i="25"/>
  <c r="W18" i="25"/>
  <c r="W20" i="25"/>
  <c r="W22" i="25"/>
  <c r="W4" i="24"/>
  <c r="W6" i="24"/>
  <c r="W8" i="24"/>
  <c r="W10" i="24"/>
  <c r="W12" i="24"/>
  <c r="W14" i="24"/>
  <c r="W16" i="24"/>
  <c r="W18" i="24"/>
  <c r="W20" i="24"/>
  <c r="W22" i="24"/>
  <c r="W4" i="23"/>
  <c r="W6" i="23"/>
  <c r="W8" i="23"/>
  <c r="W10" i="23"/>
  <c r="W12" i="23"/>
  <c r="W14" i="23"/>
  <c r="W16" i="23"/>
  <c r="W18" i="23"/>
  <c r="W20" i="23"/>
  <c r="W22" i="23"/>
  <c r="W4" i="22"/>
  <c r="W8" i="22"/>
  <c r="W10" i="22"/>
  <c r="W12" i="22"/>
  <c r="W14" i="22"/>
  <c r="W16" i="22"/>
  <c r="W18" i="22"/>
  <c r="W20" i="22"/>
  <c r="W22" i="22"/>
  <c r="W6" i="22"/>
  <c r="V5" i="22"/>
  <c r="W5" i="22" s="1"/>
  <c r="V7" i="22"/>
  <c r="W7" i="22" s="1"/>
  <c r="V9" i="22"/>
  <c r="W9" i="22" s="1"/>
  <c r="W6" i="21"/>
  <c r="W8" i="21"/>
  <c r="W10" i="21"/>
  <c r="W12" i="21"/>
  <c r="W14" i="21"/>
  <c r="W16" i="21"/>
  <c r="W18" i="21"/>
  <c r="W20" i="21"/>
  <c r="W22" i="21"/>
  <c r="W4" i="21"/>
  <c r="V5" i="21"/>
  <c r="W5" i="21" s="1"/>
  <c r="V7" i="21"/>
  <c r="W7" i="21" s="1"/>
  <c r="V9" i="21"/>
  <c r="W9" i="21" s="1"/>
  <c r="V11" i="21"/>
  <c r="W11" i="21" s="1"/>
  <c r="V13" i="21"/>
  <c r="W13" i="21" s="1"/>
  <c r="V15" i="21"/>
  <c r="W15" i="21" s="1"/>
  <c r="V17" i="21"/>
  <c r="W17" i="21" s="1"/>
  <c r="V19" i="21"/>
  <c r="W19" i="21" s="1"/>
  <c r="V21" i="21"/>
  <c r="W21" i="21" s="1"/>
  <c r="W4" i="20"/>
  <c r="W6" i="20"/>
  <c r="W8" i="20"/>
  <c r="W10" i="20"/>
  <c r="W12" i="20"/>
  <c r="W14" i="20"/>
  <c r="W16" i="20"/>
  <c r="W18" i="20"/>
  <c r="W20" i="20"/>
  <c r="W22" i="20"/>
  <c r="W6" i="19"/>
  <c r="W8" i="19"/>
  <c r="W10" i="19"/>
  <c r="W12" i="19"/>
  <c r="W14" i="19"/>
  <c r="W16" i="19"/>
  <c r="W18" i="19"/>
  <c r="W20" i="19"/>
  <c r="W22" i="19"/>
  <c r="W4" i="19"/>
  <c r="W4" i="18"/>
  <c r="W6" i="18"/>
  <c r="W10" i="18"/>
  <c r="W12" i="18"/>
  <c r="W14" i="18"/>
  <c r="W16" i="18"/>
  <c r="W18" i="18"/>
  <c r="W20" i="18"/>
  <c r="W22" i="18"/>
  <c r="W8" i="18"/>
  <c r="V5" i="18"/>
  <c r="W5" i="18" s="1"/>
  <c r="V7" i="18"/>
  <c r="W7" i="18" s="1"/>
  <c r="V9" i="18"/>
  <c r="W9" i="18" s="1"/>
  <c r="W8" i="17"/>
  <c r="W10" i="17"/>
  <c r="W12" i="17"/>
  <c r="W14" i="17"/>
  <c r="W16" i="17"/>
  <c r="W18" i="17"/>
  <c r="W22" i="17"/>
  <c r="V5" i="17"/>
  <c r="W5" i="17" s="1"/>
  <c r="V7" i="17"/>
  <c r="W7" i="17" s="1"/>
  <c r="V9" i="17"/>
  <c r="W9" i="17" s="1"/>
  <c r="V19" i="17"/>
  <c r="W19" i="17" s="1"/>
  <c r="V21" i="17"/>
  <c r="W21" i="17" s="1"/>
  <c r="W6" i="16"/>
  <c r="W10" i="16"/>
  <c r="W12" i="16"/>
  <c r="W14" i="16"/>
  <c r="W16" i="16"/>
  <c r="W18" i="16"/>
  <c r="W20" i="16"/>
  <c r="W22" i="16"/>
  <c r="W8" i="16"/>
  <c r="V5" i="16"/>
  <c r="W5" i="16" s="1"/>
  <c r="V7" i="16"/>
  <c r="W7" i="16" s="1"/>
  <c r="V9" i="16"/>
  <c r="W9" i="16" s="1"/>
  <c r="V11" i="16"/>
  <c r="W11" i="16" s="1"/>
  <c r="W4" i="15"/>
  <c r="W8" i="15"/>
  <c r="W10" i="15"/>
  <c r="W12" i="15"/>
  <c r="W14" i="15"/>
  <c r="W16" i="15"/>
  <c r="W18" i="15"/>
  <c r="W20" i="15"/>
  <c r="W22" i="15"/>
  <c r="W6" i="15"/>
  <c r="V5" i="15"/>
  <c r="W5" i="15" s="1"/>
  <c r="V7" i="15"/>
  <c r="W7" i="15" s="1"/>
  <c r="W8" i="14"/>
  <c r="W10" i="14"/>
  <c r="W12" i="14"/>
  <c r="W14" i="14"/>
  <c r="W16" i="14"/>
  <c r="W18" i="14"/>
  <c r="W20" i="14"/>
  <c r="W22" i="14"/>
  <c r="W6" i="14"/>
  <c r="V5" i="14"/>
  <c r="W5" i="14" s="1"/>
  <c r="V7" i="14"/>
  <c r="W7" i="14" s="1"/>
  <c r="W4" i="13"/>
  <c r="W6" i="13"/>
  <c r="W10" i="13"/>
  <c r="W12" i="13"/>
  <c r="W14" i="13"/>
  <c r="W16" i="13"/>
  <c r="W18" i="13"/>
  <c r="W20" i="13"/>
  <c r="W22" i="13"/>
  <c r="W8" i="13"/>
  <c r="V5" i="13"/>
  <c r="W5" i="13" s="1"/>
  <c r="V7" i="13"/>
  <c r="W7" i="13" s="1"/>
  <c r="V9" i="13"/>
  <c r="W9" i="13" s="1"/>
  <c r="V11" i="13"/>
  <c r="W11" i="13" s="1"/>
  <c r="W4" i="12"/>
  <c r="W8" i="12"/>
  <c r="W10" i="12"/>
  <c r="W12" i="12"/>
  <c r="W14" i="12"/>
  <c r="W16" i="12"/>
  <c r="W18" i="12"/>
  <c r="W20" i="12"/>
  <c r="W22" i="12"/>
  <c r="W6" i="12"/>
  <c r="W5" i="12"/>
  <c r="W7" i="12"/>
  <c r="W9" i="12"/>
  <c r="W4" i="11"/>
  <c r="W12" i="11"/>
  <c r="W14" i="11"/>
  <c r="W16" i="11"/>
  <c r="W18" i="11"/>
  <c r="W20" i="11"/>
  <c r="W22" i="11"/>
  <c r="W10" i="11"/>
  <c r="W5" i="11"/>
  <c r="W7" i="11"/>
  <c r="W9" i="11"/>
  <c r="W11" i="11"/>
  <c r="W13" i="11"/>
  <c r="W15" i="11"/>
  <c r="W6" i="10"/>
  <c r="W10" i="10"/>
  <c r="W12" i="10"/>
  <c r="W14" i="10"/>
  <c r="W16" i="10"/>
  <c r="W18" i="10"/>
  <c r="W20" i="10"/>
  <c r="W22" i="10"/>
  <c r="W4" i="10"/>
  <c r="W8" i="10"/>
  <c r="W5" i="10"/>
  <c r="W7" i="10"/>
  <c r="W9" i="10"/>
  <c r="W11" i="10"/>
  <c r="W12" i="9"/>
  <c r="W14" i="9"/>
  <c r="W16" i="9"/>
  <c r="W18" i="9"/>
  <c r="W20" i="9"/>
  <c r="W22" i="9"/>
  <c r="W4" i="9"/>
  <c r="W8" i="9"/>
  <c r="W5" i="9"/>
  <c r="W7" i="9"/>
  <c r="W9" i="9"/>
  <c r="W11" i="9"/>
  <c r="W13" i="9"/>
  <c r="W4" i="8"/>
  <c r="W8" i="8"/>
  <c r="W12" i="8"/>
  <c r="W14" i="8"/>
  <c r="W16" i="8"/>
  <c r="W18" i="8"/>
  <c r="W20" i="8"/>
  <c r="W22" i="8"/>
  <c r="W6" i="8"/>
  <c r="W10" i="8"/>
  <c r="W5" i="8"/>
  <c r="W7" i="8"/>
  <c r="W9" i="8"/>
  <c r="W11" i="8"/>
  <c r="W13" i="8"/>
  <c r="W15" i="8"/>
  <c r="W7" i="7"/>
  <c r="W9" i="7"/>
  <c r="W11" i="7"/>
  <c r="W13" i="7"/>
  <c r="W15" i="7"/>
  <c r="W17" i="7"/>
  <c r="W19" i="7"/>
  <c r="W21" i="7"/>
  <c r="W6" i="6"/>
  <c r="W8" i="6"/>
  <c r="W10" i="6"/>
  <c r="W12" i="6"/>
  <c r="W14" i="6"/>
  <c r="W16" i="6"/>
  <c r="W18" i="6"/>
  <c r="W20" i="6"/>
  <c r="W22" i="6"/>
  <c r="W5" i="6"/>
  <c r="W7" i="6"/>
  <c r="W9" i="6"/>
  <c r="W11" i="6"/>
  <c r="W13" i="6"/>
  <c r="W15" i="6"/>
  <c r="W17" i="6"/>
  <c r="W19" i="6"/>
  <c r="W21" i="6"/>
  <c r="DX48" i="5" l="1"/>
  <c r="X23" i="19"/>
  <c r="DX29" i="5"/>
  <c r="X23" i="7"/>
  <c r="EA25" i="63"/>
  <c r="P23" i="48"/>
  <c r="EA50" i="63" s="1"/>
  <c r="P23" i="45"/>
  <c r="EA47" i="63" s="1"/>
  <c r="O23" i="48"/>
  <c r="DZ50" i="63" s="1"/>
  <c r="EF50" i="63" s="1"/>
  <c r="O23" i="49"/>
  <c r="DZ51" i="63" s="1"/>
  <c r="EF51" i="63" s="1"/>
  <c r="P23" i="49"/>
  <c r="EA51" i="63" s="1"/>
  <c r="O23" i="50"/>
  <c r="DZ52" i="63" s="1"/>
  <c r="EF52" i="63" s="1"/>
  <c r="P23" i="50"/>
  <c r="EA52" i="63" s="1"/>
  <c r="P23" i="51"/>
  <c r="EA53" i="63" s="1"/>
  <c r="O23" i="52"/>
  <c r="DZ54" i="63" s="1"/>
  <c r="EF54" i="63" s="1"/>
  <c r="DZ10" i="63"/>
  <c r="EF10" i="63" s="1"/>
  <c r="EA10" i="63"/>
  <c r="EA13" i="63"/>
  <c r="DZ14" i="63"/>
  <c r="EA14" i="63"/>
  <c r="EB21" i="63"/>
  <c r="DZ21" i="63"/>
  <c r="EF21" i="63" s="1"/>
  <c r="EA26" i="63"/>
  <c r="O23" i="25"/>
  <c r="DZ27" i="63" s="1"/>
  <c r="P23" i="25"/>
  <c r="EA27" i="63" s="1"/>
  <c r="DZ28" i="63"/>
  <c r="EF28" i="63" s="1"/>
  <c r="EA28" i="63"/>
  <c r="O23" i="45"/>
  <c r="DZ47" i="63" s="1"/>
  <c r="P23" i="52"/>
  <c r="EA54" i="63" s="1"/>
  <c r="O23" i="40"/>
  <c r="DZ42" i="63" s="1"/>
  <c r="O23" i="54"/>
  <c r="DZ56" i="63" s="1"/>
  <c r="P23" i="54"/>
  <c r="EA56" i="63" s="1"/>
  <c r="DZ32" i="63"/>
  <c r="EF32" i="63" s="1"/>
  <c r="EA32" i="63"/>
  <c r="DZ16" i="63"/>
  <c r="EA16" i="63"/>
  <c r="O23" i="41"/>
  <c r="DZ43" i="63" s="1"/>
  <c r="P23" i="41"/>
  <c r="EA43" i="63" s="1"/>
  <c r="DZ33" i="63"/>
  <c r="EF33" i="63" s="1"/>
  <c r="EA33" i="63"/>
  <c r="DZ34" i="63"/>
  <c r="EF34" i="63" s="1"/>
  <c r="EA34" i="63"/>
  <c r="DZ35" i="63"/>
  <c r="EF35" i="63" s="1"/>
  <c r="EA35" i="63"/>
  <c r="O23" i="15"/>
  <c r="DZ17" i="63" s="1"/>
  <c r="P23" i="15"/>
  <c r="EA17" i="63" s="1"/>
  <c r="EA18" i="63"/>
  <c r="EA23" i="63"/>
  <c r="DZ30" i="63"/>
  <c r="EF30" i="63" s="1"/>
  <c r="O23" i="35"/>
  <c r="DZ37" i="63" s="1"/>
  <c r="EF37" i="63" s="1"/>
  <c r="P23" i="35"/>
  <c r="EA37" i="63" s="1"/>
  <c r="O23" i="37"/>
  <c r="DZ39" i="63" s="1"/>
  <c r="P23" i="37"/>
  <c r="EA39" i="63" s="1"/>
  <c r="DZ40" i="63"/>
  <c r="EA40" i="63"/>
  <c r="DZ9" i="63"/>
  <c r="DZ15" i="63"/>
  <c r="P23" i="39"/>
  <c r="EA41" i="63" s="1"/>
  <c r="P23" i="40"/>
  <c r="EA42" i="63" s="1"/>
  <c r="O23" i="55"/>
  <c r="DZ57" i="63" s="1"/>
  <c r="EF57" i="63" s="1"/>
  <c r="P23" i="55"/>
  <c r="EA57" i="63" s="1"/>
  <c r="Q23" i="55"/>
  <c r="EB57" i="63" s="1"/>
  <c r="N23" i="55"/>
  <c r="DY57" i="63" s="1"/>
  <c r="R23" i="55"/>
  <c r="EC57" i="63" s="1"/>
  <c r="Q23" i="54"/>
  <c r="EB56" i="63" s="1"/>
  <c r="N23" i="54"/>
  <c r="DY56" i="63" s="1"/>
  <c r="R23" i="54"/>
  <c r="EC56" i="63" s="1"/>
  <c r="O23" i="53"/>
  <c r="DZ55" i="63" s="1"/>
  <c r="P23" i="53"/>
  <c r="EA55" i="63" s="1"/>
  <c r="Q23" i="53"/>
  <c r="EB55" i="63" s="1"/>
  <c r="N23" i="53"/>
  <c r="DY55" i="63" s="1"/>
  <c r="R23" i="53"/>
  <c r="EC55" i="63" s="1"/>
  <c r="Q23" i="52"/>
  <c r="EB54" i="63" s="1"/>
  <c r="N23" i="52"/>
  <c r="DY54" i="63" s="1"/>
  <c r="R23" i="52"/>
  <c r="EC54" i="63" s="1"/>
  <c r="O23" i="51"/>
  <c r="DZ53" i="63" s="1"/>
  <c r="Q23" i="51"/>
  <c r="EB53" i="63" s="1"/>
  <c r="N23" i="51"/>
  <c r="DY53" i="63" s="1"/>
  <c r="R23" i="51"/>
  <c r="EC53" i="63" s="1"/>
  <c r="Q23" i="50"/>
  <c r="EB52" i="63" s="1"/>
  <c r="N23" i="50"/>
  <c r="DY52" i="63" s="1"/>
  <c r="R23" i="50"/>
  <c r="EC52" i="63" s="1"/>
  <c r="AB4" i="49"/>
  <c r="Q23" i="49"/>
  <c r="EB51" i="63" s="1"/>
  <c r="N23" i="49"/>
  <c r="DY51" i="63" s="1"/>
  <c r="ED51" i="63" s="1"/>
  <c r="R23" i="49"/>
  <c r="EC51" i="63" s="1"/>
  <c r="Q23" i="48"/>
  <c r="EB50" i="63" s="1"/>
  <c r="N23" i="48"/>
  <c r="DY50" i="63" s="1"/>
  <c r="R23" i="48"/>
  <c r="EC50" i="63" s="1"/>
  <c r="O23" i="47"/>
  <c r="DZ49" i="63" s="1"/>
  <c r="EF49" i="63" s="1"/>
  <c r="P23" i="47"/>
  <c r="EA49" i="63" s="1"/>
  <c r="Q23" i="47"/>
  <c r="EB49" i="63" s="1"/>
  <c r="N23" i="47"/>
  <c r="DY49" i="63" s="1"/>
  <c r="R23" i="47"/>
  <c r="EC49" i="63" s="1"/>
  <c r="O23" i="46"/>
  <c r="DZ48" i="63" s="1"/>
  <c r="P23" i="46"/>
  <c r="EA48" i="63" s="1"/>
  <c r="Q23" i="46"/>
  <c r="EB48" i="63" s="1"/>
  <c r="N23" i="46"/>
  <c r="DY48" i="63" s="1"/>
  <c r="R23" i="46"/>
  <c r="EC48" i="63" s="1"/>
  <c r="Q23" i="45"/>
  <c r="EB47" i="63" s="1"/>
  <c r="N23" i="45"/>
  <c r="DY47" i="63" s="1"/>
  <c r="R23" i="45"/>
  <c r="EC47" i="63" s="1"/>
  <c r="O23" i="44"/>
  <c r="DZ46" i="63" s="1"/>
  <c r="Q23" i="44"/>
  <c r="EB46" i="63" s="1"/>
  <c r="P23" i="44"/>
  <c r="EA46" i="63" s="1"/>
  <c r="N23" i="44"/>
  <c r="DY46" i="63" s="1"/>
  <c r="R23" i="44"/>
  <c r="EC46" i="63" s="1"/>
  <c r="DZ45" i="63"/>
  <c r="N23" i="43"/>
  <c r="DY45" i="63" s="1"/>
  <c r="EA45" i="63"/>
  <c r="EB45" i="63"/>
  <c r="EC45" i="63"/>
  <c r="O23" i="42"/>
  <c r="DZ44" i="63" s="1"/>
  <c r="P23" i="42"/>
  <c r="EA44" i="63" s="1"/>
  <c r="Q23" i="42"/>
  <c r="EB44" i="63" s="1"/>
  <c r="N23" i="42"/>
  <c r="DY44" i="63" s="1"/>
  <c r="R23" i="42"/>
  <c r="EC44" i="63" s="1"/>
  <c r="Q23" i="41"/>
  <c r="EB43" i="63" s="1"/>
  <c r="N23" i="41"/>
  <c r="DY43" i="63" s="1"/>
  <c r="R23" i="41"/>
  <c r="EC43" i="63" s="1"/>
  <c r="Q23" i="40"/>
  <c r="EB42" i="63" s="1"/>
  <c r="N23" i="40"/>
  <c r="DY42" i="63" s="1"/>
  <c r="R23" i="40"/>
  <c r="EC42" i="63" s="1"/>
  <c r="O23" i="39"/>
  <c r="DZ41" i="63" s="1"/>
  <c r="Q23" i="39"/>
  <c r="EB41" i="63" s="1"/>
  <c r="N23" i="39"/>
  <c r="DY41" i="63" s="1"/>
  <c r="R23" i="39"/>
  <c r="EC41" i="63" s="1"/>
  <c r="EB40" i="63"/>
  <c r="N23" i="38"/>
  <c r="DY40" i="63" s="1"/>
  <c r="EC40" i="63"/>
  <c r="Q23" i="37"/>
  <c r="EB39" i="63" s="1"/>
  <c r="N23" i="37"/>
  <c r="DY39" i="63" s="1"/>
  <c r="R23" i="37"/>
  <c r="EC39" i="63" s="1"/>
  <c r="O23" i="36"/>
  <c r="DZ38" i="63" s="1"/>
  <c r="EF38" i="63" s="1"/>
  <c r="P23" i="36"/>
  <c r="EA38" i="63" s="1"/>
  <c r="N23" i="36"/>
  <c r="DY38" i="63" s="1"/>
  <c r="R23" i="36"/>
  <c r="EC38" i="63" s="1"/>
  <c r="Q23" i="36"/>
  <c r="EB38" i="63" s="1"/>
  <c r="Q23" i="35"/>
  <c r="EB37" i="63" s="1"/>
  <c r="N23" i="35"/>
  <c r="DY37" i="63" s="1"/>
  <c r="ED37" i="63" s="1"/>
  <c r="R23" i="35"/>
  <c r="EC37" i="63" s="1"/>
  <c r="O23" i="34"/>
  <c r="DZ36" i="63" s="1"/>
  <c r="EF36" i="63" s="1"/>
  <c r="P23" i="34"/>
  <c r="EA36" i="63" s="1"/>
  <c r="Q23" i="34"/>
  <c r="EB36" i="63" s="1"/>
  <c r="N23" i="34"/>
  <c r="DY36" i="63" s="1"/>
  <c r="R23" i="34"/>
  <c r="EC36" i="63" s="1"/>
  <c r="EB35" i="63"/>
  <c r="N23" i="33"/>
  <c r="DY35" i="63" s="1"/>
  <c r="EC35" i="63"/>
  <c r="EB34" i="63"/>
  <c r="N23" i="32"/>
  <c r="DY34" i="63" s="1"/>
  <c r="EC34" i="63"/>
  <c r="EB33" i="63"/>
  <c r="N23" i="31"/>
  <c r="DY33" i="63" s="1"/>
  <c r="ED33" i="63" s="1"/>
  <c r="EC33" i="63"/>
  <c r="EB32" i="63"/>
  <c r="N23" i="30"/>
  <c r="DY32" i="63" s="1"/>
  <c r="EC32" i="63"/>
  <c r="DZ31" i="63"/>
  <c r="EF31" i="63" s="1"/>
  <c r="EA31" i="63"/>
  <c r="EB31" i="63"/>
  <c r="N23" i="29"/>
  <c r="DY31" i="63" s="1"/>
  <c r="EC31" i="63"/>
  <c r="EA30" i="63"/>
  <c r="EB30" i="63"/>
  <c r="N23" i="28"/>
  <c r="DY30" i="63" s="1"/>
  <c r="EC30" i="63"/>
  <c r="Q23" i="27"/>
  <c r="EB29" i="63" s="1"/>
  <c r="O23" i="27"/>
  <c r="DZ29" i="63" s="1"/>
  <c r="EF29" i="63" s="1"/>
  <c r="P23" i="27"/>
  <c r="EA29" i="63" s="1"/>
  <c r="N23" i="27"/>
  <c r="DY29" i="63" s="1"/>
  <c r="R23" i="27"/>
  <c r="EC29" i="63" s="1"/>
  <c r="EB28" i="63"/>
  <c r="N23" i="26"/>
  <c r="DY28" i="63" s="1"/>
  <c r="ED28" i="63" s="1"/>
  <c r="EC28" i="63"/>
  <c r="Q23" i="25"/>
  <c r="EB27" i="63" s="1"/>
  <c r="N23" i="25"/>
  <c r="DY27" i="63" s="1"/>
  <c r="R23" i="25"/>
  <c r="EC27" i="63" s="1"/>
  <c r="DZ26" i="63"/>
  <c r="EF26" i="63" s="1"/>
  <c r="EB26" i="63"/>
  <c r="N23" i="24"/>
  <c r="DY26" i="63" s="1"/>
  <c r="EC26" i="63"/>
  <c r="DZ25" i="63"/>
  <c r="EB25" i="63"/>
  <c r="N23" i="23"/>
  <c r="DY25" i="63" s="1"/>
  <c r="EC25" i="63"/>
  <c r="DZ24" i="63"/>
  <c r="EA24" i="63"/>
  <c r="EB24" i="63"/>
  <c r="N23" i="22"/>
  <c r="DY24" i="63" s="1"/>
  <c r="EC24" i="63"/>
  <c r="DZ23" i="63"/>
  <c r="EB23" i="63"/>
  <c r="N23" i="21"/>
  <c r="DY23" i="63" s="1"/>
  <c r="EC23" i="63"/>
  <c r="DZ22" i="63"/>
  <c r="EF22" i="63" s="1"/>
  <c r="EA22" i="63"/>
  <c r="EB22" i="63"/>
  <c r="N23" i="20"/>
  <c r="DY22" i="63" s="1"/>
  <c r="EC22" i="63"/>
  <c r="EA21" i="63"/>
  <c r="N23" i="19"/>
  <c r="DY21" i="63" s="1"/>
  <c r="EC21" i="63"/>
  <c r="DZ20" i="63"/>
  <c r="EA20" i="63"/>
  <c r="N23" i="18"/>
  <c r="DY20" i="63" s="1"/>
  <c r="EC20" i="63"/>
  <c r="EB20" i="63"/>
  <c r="EA19" i="63"/>
  <c r="DZ19" i="63"/>
  <c r="EB19" i="63"/>
  <c r="N23" i="17"/>
  <c r="DY19" i="63" s="1"/>
  <c r="EC19" i="63"/>
  <c r="DZ18" i="63"/>
  <c r="EB18" i="63"/>
  <c r="N23" i="16"/>
  <c r="DY18" i="63" s="1"/>
  <c r="EC18" i="63"/>
  <c r="Q23" i="15"/>
  <c r="EB17" i="63" s="1"/>
  <c r="N23" i="15"/>
  <c r="DY17" i="63" s="1"/>
  <c r="R23" i="15"/>
  <c r="EC17" i="63" s="1"/>
  <c r="N23" i="14"/>
  <c r="DY16" i="63" s="1"/>
  <c r="EC16" i="63"/>
  <c r="EB16" i="63"/>
  <c r="EA15" i="63"/>
  <c r="EB15" i="63"/>
  <c r="N23" i="13"/>
  <c r="DY15" i="63" s="1"/>
  <c r="EC15" i="63"/>
  <c r="EC14" i="63"/>
  <c r="EB14" i="63"/>
  <c r="N23" i="12"/>
  <c r="DY14" i="63" s="1"/>
  <c r="EC13" i="63"/>
  <c r="DZ13" i="63"/>
  <c r="EF13" i="63" s="1"/>
  <c r="EB13" i="63"/>
  <c r="N23" i="11"/>
  <c r="DY13" i="63" s="1"/>
  <c r="EA12" i="63"/>
  <c r="N23" i="10"/>
  <c r="DY12" i="63" s="1"/>
  <c r="EC12" i="63"/>
  <c r="EB12" i="63"/>
  <c r="DZ12" i="63"/>
  <c r="EF12" i="63" s="1"/>
  <c r="EA11" i="63"/>
  <c r="EB11" i="63"/>
  <c r="N23" i="9"/>
  <c r="DY11" i="63" s="1"/>
  <c r="EC11" i="63"/>
  <c r="DZ11" i="63"/>
  <c r="EC10" i="63"/>
  <c r="EB10" i="63"/>
  <c r="N23" i="8"/>
  <c r="DY10" i="63" s="1"/>
  <c r="EB9" i="63"/>
  <c r="EC9" i="63"/>
  <c r="N23" i="7"/>
  <c r="DY9" i="63" s="1"/>
  <c r="EA9" i="63"/>
  <c r="DX8" i="5"/>
  <c r="DZ8" i="63"/>
  <c r="EA8" i="63"/>
  <c r="EB8" i="63"/>
  <c r="N23" i="6"/>
  <c r="DY8" i="63" s="1"/>
  <c r="EC8" i="63"/>
  <c r="ED56" i="63" l="1"/>
  <c r="ED52" i="63"/>
  <c r="ED47" i="63"/>
  <c r="ED40" i="63"/>
  <c r="ED35" i="63"/>
  <c r="ED14" i="63"/>
  <c r="EE10" i="63"/>
  <c r="ED16" i="63"/>
  <c r="ED10" i="63"/>
  <c r="ED17" i="63"/>
  <c r="ED22" i="63"/>
  <c r="EE26" i="63"/>
  <c r="AB4" i="30"/>
  <c r="ED39" i="63"/>
  <c r="ED50" i="63"/>
  <c r="ED13" i="63"/>
  <c r="ED15" i="63"/>
  <c r="ED23" i="63"/>
  <c r="ED30" i="63"/>
  <c r="ED31" i="63"/>
  <c r="ED34" i="63"/>
  <c r="ED27" i="63"/>
  <c r="EE29" i="63"/>
  <c r="ED32" i="63"/>
  <c r="ED54" i="63"/>
  <c r="ED55" i="63"/>
  <c r="ED57" i="63"/>
  <c r="ED53" i="63"/>
  <c r="ED29" i="63"/>
  <c r="ED38" i="63"/>
  <c r="ED46" i="63"/>
  <c r="ED48" i="63"/>
  <c r="EE49" i="63"/>
  <c r="EE21" i="63"/>
  <c r="EE31" i="63"/>
  <c r="ED26" i="63"/>
  <c r="ED12" i="63"/>
  <c r="EE13" i="63"/>
  <c r="ED18" i="63"/>
  <c r="ED19" i="63"/>
  <c r="EE22" i="63"/>
  <c r="ED36" i="63"/>
  <c r="ED49" i="63"/>
  <c r="ED44" i="63"/>
  <c r="ED9" i="63"/>
  <c r="ED20" i="63"/>
  <c r="ED25" i="63"/>
  <c r="ED11" i="63"/>
  <c r="ED21" i="63"/>
  <c r="EF11" i="63"/>
  <c r="EE11" i="63" s="1"/>
  <c r="EF20" i="63"/>
  <c r="EE20" i="63" s="1"/>
  <c r="EF23" i="63"/>
  <c r="EE23" i="63" s="1"/>
  <c r="EF44" i="63"/>
  <c r="EE44" i="63" s="1"/>
  <c r="ED45" i="63"/>
  <c r="EF15" i="63"/>
  <c r="EE15" i="63" s="1"/>
  <c r="EE30" i="63"/>
  <c r="EF17" i="63"/>
  <c r="EE17" i="63" s="1"/>
  <c r="EE34" i="63"/>
  <c r="ED43" i="63"/>
  <c r="EF43" i="63"/>
  <c r="EE43" i="63" s="1"/>
  <c r="EE32" i="63"/>
  <c r="EE50" i="63"/>
  <c r="EE12" i="63"/>
  <c r="EF24" i="63"/>
  <c r="EE24" i="63" s="1"/>
  <c r="EF25" i="63"/>
  <c r="EE25" i="63" s="1"/>
  <c r="ED41" i="63"/>
  <c r="EF41" i="63"/>
  <c r="EE41" i="63" s="1"/>
  <c r="EF45" i="63"/>
  <c r="EE45" i="63" s="1"/>
  <c r="EF53" i="63"/>
  <c r="EE53" i="63" s="1"/>
  <c r="EF55" i="63"/>
  <c r="EE55" i="63" s="1"/>
  <c r="EE57" i="63"/>
  <c r="EF9" i="63"/>
  <c r="EE9" i="63" s="1"/>
  <c r="EF39" i="63"/>
  <c r="EE39" i="63" s="1"/>
  <c r="EF47" i="63"/>
  <c r="EE47" i="63" s="1"/>
  <c r="EF27" i="63"/>
  <c r="EE27" i="63" s="1"/>
  <c r="EE52" i="63"/>
  <c r="EF18" i="63"/>
  <c r="EE18" i="63" s="1"/>
  <c r="EF19" i="63"/>
  <c r="EE19" i="63" s="1"/>
  <c r="ED24" i="63"/>
  <c r="EF46" i="63"/>
  <c r="EE46" i="63" s="1"/>
  <c r="EF48" i="63"/>
  <c r="EE48" i="63" s="1"/>
  <c r="EE35" i="63"/>
  <c r="EE33" i="63"/>
  <c r="EF16" i="63"/>
  <c r="EE16" i="63" s="1"/>
  <c r="EF56" i="63"/>
  <c r="EE56" i="63" s="1"/>
  <c r="EF14" i="63"/>
  <c r="EE14" i="63" s="1"/>
  <c r="EE54" i="63"/>
  <c r="EE36" i="63"/>
  <c r="EE38" i="63"/>
  <c r="EF40" i="63"/>
  <c r="EE40" i="63" s="1"/>
  <c r="EE37" i="63"/>
  <c r="ED42" i="63"/>
  <c r="EF42" i="63"/>
  <c r="EE42" i="63" s="1"/>
  <c r="EE28" i="63"/>
  <c r="EE51" i="63"/>
  <c r="ED8" i="63"/>
  <c r="EF8" i="63"/>
  <c r="EE8" i="63" s="1"/>
  <c r="X23" i="46"/>
  <c r="X23" i="27"/>
  <c r="DX21" i="5"/>
  <c r="DX9" i="5"/>
  <c r="DZ22" i="5"/>
  <c r="DY23" i="5"/>
  <c r="EB26" i="5"/>
  <c r="EA31" i="5"/>
  <c r="EB37" i="5"/>
  <c r="EA44" i="5"/>
  <c r="EB45" i="5"/>
  <c r="EB46" i="5"/>
  <c r="EB50" i="5"/>
  <c r="EB51" i="5"/>
  <c r="EA55" i="5"/>
  <c r="EB56" i="5"/>
  <c r="EB57" i="5"/>
  <c r="EA42" i="5"/>
  <c r="EA40" i="5"/>
  <c r="EA37" i="5"/>
  <c r="AB4" i="33"/>
  <c r="AA4" i="33" s="1"/>
  <c r="AD4" i="33" s="1"/>
  <c r="EA28" i="5"/>
  <c r="EA26" i="5"/>
  <c r="EA51" i="5"/>
  <c r="EA50" i="5"/>
  <c r="DY22" i="5"/>
  <c r="EB23" i="5"/>
  <c r="EB27" i="5"/>
  <c r="EB28" i="5"/>
  <c r="EA29" i="5"/>
  <c r="EB32" i="5"/>
  <c r="EA45" i="5"/>
  <c r="EB47" i="5"/>
  <c r="EB48" i="5"/>
  <c r="EB52" i="5"/>
  <c r="EB53" i="5"/>
  <c r="EA57" i="5"/>
  <c r="EA41" i="5"/>
  <c r="EA34" i="5"/>
  <c r="EA43" i="5"/>
  <c r="EA32" i="5"/>
  <c r="EA53" i="5"/>
  <c r="EA25" i="5"/>
  <c r="EB22" i="5"/>
  <c r="DZ23" i="5"/>
  <c r="EB24" i="5"/>
  <c r="EB30" i="5"/>
  <c r="EB33" i="5"/>
  <c r="EB36" i="5"/>
  <c r="EB38" i="5"/>
  <c r="EA38" i="5"/>
  <c r="EB39" i="5"/>
  <c r="EB40" i="5"/>
  <c r="EB41" i="5"/>
  <c r="EA48" i="5"/>
  <c r="EB49" i="5"/>
  <c r="EB54" i="5"/>
  <c r="EA39" i="5"/>
  <c r="AB4" i="28"/>
  <c r="AA4" i="28" s="1"/>
  <c r="AD4" i="28" s="1"/>
  <c r="AB4" i="32"/>
  <c r="EA54" i="5"/>
  <c r="EA27" i="5"/>
  <c r="EB21" i="5"/>
  <c r="EA52" i="5"/>
  <c r="EB20" i="5"/>
  <c r="EA20" i="5"/>
  <c r="EA21" i="5"/>
  <c r="EA22" i="5"/>
  <c r="EA24" i="5"/>
  <c r="EB25" i="5"/>
  <c r="EB29" i="5"/>
  <c r="EA30" i="5"/>
  <c r="EB31" i="5"/>
  <c r="EB34" i="5"/>
  <c r="EB35" i="5"/>
  <c r="EA36" i="5"/>
  <c r="EB42" i="5"/>
  <c r="EB43" i="5"/>
  <c r="EB44" i="5"/>
  <c r="EA46" i="5"/>
  <c r="EA49" i="5"/>
  <c r="EB55" i="5"/>
  <c r="EA23" i="5"/>
  <c r="EA35" i="5"/>
  <c r="EA33" i="5"/>
  <c r="EA56" i="5"/>
  <c r="EA47" i="5"/>
  <c r="EB14" i="5"/>
  <c r="EA18" i="5"/>
  <c r="AB4" i="14"/>
  <c r="AA4" i="14" s="1"/>
  <c r="AD4" i="14" s="1"/>
  <c r="EB9" i="5"/>
  <c r="EB12" i="5"/>
  <c r="EA12" i="5"/>
  <c r="DZ13" i="5"/>
  <c r="EA19" i="5"/>
  <c r="EA17" i="5"/>
  <c r="EA13" i="5"/>
  <c r="EB8" i="5"/>
  <c r="EA9" i="5"/>
  <c r="EB11" i="5"/>
  <c r="DY13" i="5"/>
  <c r="EB15" i="5"/>
  <c r="DY17" i="5"/>
  <c r="EB18" i="5"/>
  <c r="DZ17" i="5"/>
  <c r="EA10" i="5"/>
  <c r="EA8" i="5"/>
  <c r="EB10" i="5"/>
  <c r="EA11" i="5"/>
  <c r="EB13" i="5"/>
  <c r="DY14" i="5"/>
  <c r="EA15" i="5"/>
  <c r="EB17" i="5"/>
  <c r="EB19" i="5"/>
  <c r="EA16" i="5"/>
  <c r="EA14" i="5"/>
  <c r="DY9" i="5"/>
  <c r="EC9" i="5"/>
  <c r="EI9" i="5" s="1"/>
  <c r="AE4" i="7"/>
  <c r="EC18" i="5"/>
  <c r="EI18" i="5" s="1"/>
  <c r="AE4" i="16"/>
  <c r="DZ24" i="5"/>
  <c r="DZ25" i="5"/>
  <c r="DY29" i="5"/>
  <c r="DY15" i="5"/>
  <c r="DY18" i="5"/>
  <c r="EC19" i="5"/>
  <c r="EI19" i="5" s="1"/>
  <c r="AE4" i="17"/>
  <c r="DY24" i="5"/>
  <c r="EC25" i="5"/>
  <c r="EI25" i="5" s="1"/>
  <c r="AE4" i="23"/>
  <c r="DZ26" i="5"/>
  <c r="DY30" i="5"/>
  <c r="DY32" i="5"/>
  <c r="EC33" i="5"/>
  <c r="EI33" i="5" s="1"/>
  <c r="AE4" i="31"/>
  <c r="EC36" i="5"/>
  <c r="EI36" i="5" s="1"/>
  <c r="AE4" i="34"/>
  <c r="DZ36" i="5"/>
  <c r="EF36" i="5" s="1"/>
  <c r="EC39" i="5"/>
  <c r="EI39" i="5" s="1"/>
  <c r="AE4" i="37"/>
  <c r="EC40" i="5"/>
  <c r="EI40" i="5" s="1"/>
  <c r="AE4" i="38"/>
  <c r="DY47" i="5"/>
  <c r="DY52" i="5"/>
  <c r="DY53" i="5"/>
  <c r="EC54" i="5"/>
  <c r="EI54" i="5" s="1"/>
  <c r="AE4" i="52"/>
  <c r="DZ33" i="5"/>
  <c r="EF33" i="5" s="1"/>
  <c r="DZ54" i="5"/>
  <c r="EF54" i="5" s="1"/>
  <c r="DY19" i="5"/>
  <c r="DY25" i="5"/>
  <c r="EC26" i="5"/>
  <c r="EI26" i="5" s="1"/>
  <c r="AE4" i="24"/>
  <c r="DZ29" i="5"/>
  <c r="EF29" i="5" s="1"/>
  <c r="EE29" i="5" s="1"/>
  <c r="EC31" i="5"/>
  <c r="EI31" i="5" s="1"/>
  <c r="AE4" i="29"/>
  <c r="DZ31" i="5"/>
  <c r="EF31" i="5" s="1"/>
  <c r="DY33" i="5"/>
  <c r="DY36" i="5"/>
  <c r="DY38" i="5"/>
  <c r="DY39" i="5"/>
  <c r="DY40" i="5"/>
  <c r="EC43" i="5"/>
  <c r="EI43" i="5" s="1"/>
  <c r="AE4" i="41"/>
  <c r="EC44" i="5"/>
  <c r="EI44" i="5" s="1"/>
  <c r="AE4" i="42"/>
  <c r="DZ44" i="5"/>
  <c r="EC46" i="5"/>
  <c r="EI46" i="5" s="1"/>
  <c r="AE4" i="44"/>
  <c r="DY54" i="5"/>
  <c r="DZ51" i="5"/>
  <c r="EF51" i="5" s="1"/>
  <c r="EC15" i="5"/>
  <c r="EI15" i="5" s="1"/>
  <c r="AE4" i="13"/>
  <c r="DZ18" i="5"/>
  <c r="EF18" i="5" s="1"/>
  <c r="DY26" i="5"/>
  <c r="EC29" i="5"/>
  <c r="EI29" i="5" s="1"/>
  <c r="AE4" i="27"/>
  <c r="DY31" i="5"/>
  <c r="EC37" i="5"/>
  <c r="EI37" i="5" s="1"/>
  <c r="AE4" i="35"/>
  <c r="DY43" i="5"/>
  <c r="DY44" i="5"/>
  <c r="DY45" i="5"/>
  <c r="DY46" i="5"/>
  <c r="DZ46" i="5"/>
  <c r="EC50" i="5"/>
  <c r="EI50" i="5" s="1"/>
  <c r="AE4" i="48"/>
  <c r="EC51" i="5"/>
  <c r="EI51" i="5" s="1"/>
  <c r="AE4" i="49"/>
  <c r="DZ53" i="5"/>
  <c r="EF53" i="5" s="1"/>
  <c r="DZ30" i="5"/>
  <c r="EF30" i="5" s="1"/>
  <c r="DZ32" i="5"/>
  <c r="EF32" i="5" s="1"/>
  <c r="DZ19" i="5"/>
  <c r="EF19" i="5" s="1"/>
  <c r="EE19" i="5" s="1"/>
  <c r="EC24" i="5"/>
  <c r="EI24" i="5" s="1"/>
  <c r="AE4" i="22"/>
  <c r="EC30" i="5"/>
  <c r="EI30" i="5" s="1"/>
  <c r="AE4" i="28"/>
  <c r="EC32" i="5"/>
  <c r="EI32" i="5" s="1"/>
  <c r="AE4" i="30"/>
  <c r="EC38" i="5"/>
  <c r="EI38" i="5" s="1"/>
  <c r="AE4" i="36"/>
  <c r="DZ38" i="5"/>
  <c r="EC45" i="5"/>
  <c r="EI45" i="5" s="1"/>
  <c r="AE4" i="43"/>
  <c r="DZ45" i="5"/>
  <c r="EC47" i="5"/>
  <c r="EI47" i="5" s="1"/>
  <c r="AE4" i="45"/>
  <c r="DY50" i="5"/>
  <c r="EC52" i="5"/>
  <c r="EI52" i="5" s="1"/>
  <c r="AE4" i="50"/>
  <c r="EC53" i="5"/>
  <c r="EI53" i="5" s="1"/>
  <c r="AE4" i="51"/>
  <c r="DZ52" i="5"/>
  <c r="EF52" i="5" s="1"/>
  <c r="EC57" i="5"/>
  <c r="EI57" i="5" s="1"/>
  <c r="AE4" i="55"/>
  <c r="DZ57" i="5"/>
  <c r="DY57" i="5"/>
  <c r="AB4" i="15"/>
  <c r="AA4" i="15" s="1"/>
  <c r="AD4" i="15" s="1"/>
  <c r="X23" i="9"/>
  <c r="DX11" i="5"/>
  <c r="X23" i="13"/>
  <c r="DX15" i="5"/>
  <c r="X23" i="29"/>
  <c r="DX31" i="5"/>
  <c r="X23" i="40"/>
  <c r="DX42" i="5"/>
  <c r="X23" i="43"/>
  <c r="DX45" i="5"/>
  <c r="X23" i="14"/>
  <c r="DX16" i="5"/>
  <c r="X23" i="30"/>
  <c r="DX32" i="5"/>
  <c r="X23" i="35"/>
  <c r="DX37" i="5"/>
  <c r="X23" i="8"/>
  <c r="DX10" i="5"/>
  <c r="X23" i="11"/>
  <c r="DX13" i="5"/>
  <c r="X23" i="15"/>
  <c r="DX17" i="5"/>
  <c r="X23" i="36"/>
  <c r="DX38" i="5"/>
  <c r="X23" i="39"/>
  <c r="DX41" i="5"/>
  <c r="X23" i="41"/>
  <c r="DX43" i="5"/>
  <c r="X23" i="53"/>
  <c r="DX55" i="5"/>
  <c r="X23" i="18"/>
  <c r="DX20" i="5"/>
  <c r="X23" i="31"/>
  <c r="DX33" i="5"/>
  <c r="X23" i="34"/>
  <c r="DX36" i="5"/>
  <c r="X23" i="44"/>
  <c r="DX46" i="5"/>
  <c r="X23" i="47"/>
  <c r="DX49" i="5"/>
  <c r="X23" i="48"/>
  <c r="DX50" i="5"/>
  <c r="X23" i="54"/>
  <c r="DX56" i="5"/>
  <c r="X23" i="20"/>
  <c r="DX22" i="5"/>
  <c r="X23" i="23"/>
  <c r="DX25" i="5"/>
  <c r="X23" i="28"/>
  <c r="DX30" i="5"/>
  <c r="X23" i="33"/>
  <c r="DX35" i="5"/>
  <c r="X23" i="42"/>
  <c r="DX44" i="5"/>
  <c r="X23" i="45"/>
  <c r="DX47" i="5"/>
  <c r="X23" i="49"/>
  <c r="DX51" i="5"/>
  <c r="X23" i="50"/>
  <c r="DX52" i="5"/>
  <c r="X23" i="22"/>
  <c r="DX24" i="5"/>
  <c r="X23" i="12"/>
  <c r="DX14" i="5"/>
  <c r="X23" i="16"/>
  <c r="DX18" i="5"/>
  <c r="X23" i="32"/>
  <c r="DX34" i="5"/>
  <c r="X23" i="10"/>
  <c r="DX12" i="5"/>
  <c r="X23" i="17"/>
  <c r="DX19" i="5"/>
  <c r="X23" i="21"/>
  <c r="DX23" i="5"/>
  <c r="X23" i="24"/>
  <c r="DX26" i="5"/>
  <c r="X23" i="25"/>
  <c r="DX27" i="5"/>
  <c r="X23" i="26"/>
  <c r="DX28" i="5"/>
  <c r="X23" i="37"/>
  <c r="DX39" i="5"/>
  <c r="X23" i="38"/>
  <c r="DX40" i="5"/>
  <c r="X23" i="51"/>
  <c r="DX53" i="5"/>
  <c r="X23" i="52"/>
  <c r="DX54" i="5"/>
  <c r="X23" i="55"/>
  <c r="DX57" i="5"/>
  <c r="EC55" i="5"/>
  <c r="EI55" i="5" s="1"/>
  <c r="AE4" i="53"/>
  <c r="DZ55" i="5"/>
  <c r="EF55" i="5" s="1"/>
  <c r="DY55" i="5"/>
  <c r="EC56" i="5"/>
  <c r="EI56" i="5" s="1"/>
  <c r="AE4" i="54"/>
  <c r="DY56" i="5"/>
  <c r="EC41" i="5"/>
  <c r="EI41" i="5" s="1"/>
  <c r="AE4" i="39"/>
  <c r="DY48" i="5"/>
  <c r="EC49" i="5"/>
  <c r="EI49" i="5" s="1"/>
  <c r="AE4" i="47"/>
  <c r="DZ49" i="5"/>
  <c r="DY41" i="5"/>
  <c r="EC42" i="5"/>
  <c r="EI42" i="5" s="1"/>
  <c r="AE4" i="40"/>
  <c r="DY49" i="5"/>
  <c r="DY42" i="5"/>
  <c r="DZ41" i="5"/>
  <c r="EC48" i="5"/>
  <c r="EI48" i="5" s="1"/>
  <c r="AE4" i="46"/>
  <c r="DZ48" i="5"/>
  <c r="EF48" i="5" s="1"/>
  <c r="EE48" i="5" s="1"/>
  <c r="EC27" i="5"/>
  <c r="EI27" i="5" s="1"/>
  <c r="AE4" i="25"/>
  <c r="EC28" i="5"/>
  <c r="EI28" i="5" s="1"/>
  <c r="AE4" i="26"/>
  <c r="DY35" i="5"/>
  <c r="DZ35" i="5"/>
  <c r="EF35" i="5" s="1"/>
  <c r="EC34" i="5"/>
  <c r="EI34" i="5" s="1"/>
  <c r="AE4" i="32"/>
  <c r="DZ34" i="5"/>
  <c r="EF34" i="5" s="1"/>
  <c r="DY34" i="5"/>
  <c r="EC35" i="5"/>
  <c r="EI35" i="5" s="1"/>
  <c r="AE4" i="33"/>
  <c r="DZ20" i="5"/>
  <c r="EC20" i="5"/>
  <c r="EI20" i="5" s="1"/>
  <c r="AE4" i="18"/>
  <c r="EC21" i="5"/>
  <c r="EI21" i="5" s="1"/>
  <c r="AE4" i="19"/>
  <c r="DY20" i="5"/>
  <c r="DY21" i="5"/>
  <c r="AB4" i="31"/>
  <c r="AA4" i="31" s="1"/>
  <c r="AD4" i="31" s="1"/>
  <c r="AB4" i="52"/>
  <c r="AA4" i="52" s="1"/>
  <c r="AD4" i="52" s="1"/>
  <c r="AB4" i="50"/>
  <c r="AA4" i="50" s="1"/>
  <c r="AD4" i="50" s="1"/>
  <c r="DY10" i="5"/>
  <c r="EC10" i="5"/>
  <c r="EI10" i="5" s="1"/>
  <c r="AE4" i="8"/>
  <c r="DY16" i="5"/>
  <c r="EC16" i="5"/>
  <c r="EI16" i="5" s="1"/>
  <c r="AE4" i="14"/>
  <c r="DZ16" i="5"/>
  <c r="DY12" i="5"/>
  <c r="EC12" i="5"/>
  <c r="EI12" i="5" s="1"/>
  <c r="AE4" i="10"/>
  <c r="DZ12" i="5"/>
  <c r="EF12" i="5" s="1"/>
  <c r="DY11" i="5"/>
  <c r="DZ11" i="5"/>
  <c r="EF11" i="5" s="1"/>
  <c r="EC11" i="5"/>
  <c r="EI11" i="5" s="1"/>
  <c r="AE4" i="9"/>
  <c r="DY8" i="5"/>
  <c r="EC8" i="5"/>
  <c r="EI8" i="5" s="1"/>
  <c r="AE4" i="6"/>
  <c r="DZ8" i="5"/>
  <c r="EB16" i="5"/>
  <c r="AE4" i="21"/>
  <c r="EC23" i="5"/>
  <c r="EI23" i="5" s="1"/>
  <c r="AE4" i="11"/>
  <c r="EC13" i="5"/>
  <c r="EI13" i="5" s="1"/>
  <c r="AE4" i="12"/>
  <c r="EC14" i="5"/>
  <c r="EI14" i="5" s="1"/>
  <c r="AE4" i="15"/>
  <c r="EC17" i="5"/>
  <c r="EI17" i="5" s="1"/>
  <c r="AE4" i="20"/>
  <c r="EC22" i="5"/>
  <c r="EI22" i="5" s="1"/>
  <c r="AB4" i="54"/>
  <c r="AA4" i="54" s="1"/>
  <c r="AD4" i="54" s="1"/>
  <c r="DZ56" i="5"/>
  <c r="AB4" i="12"/>
  <c r="AA4" i="12" s="1"/>
  <c r="AD4" i="12" s="1"/>
  <c r="DZ14" i="5"/>
  <c r="Z4" i="35"/>
  <c r="AC4" i="35" s="1"/>
  <c r="DY37" i="5"/>
  <c r="Z4" i="49"/>
  <c r="AC4" i="49" s="1"/>
  <c r="DY51" i="5"/>
  <c r="AB4" i="38"/>
  <c r="AA4" i="38" s="1"/>
  <c r="AD4" i="38" s="1"/>
  <c r="DZ40" i="5"/>
  <c r="AB4" i="35"/>
  <c r="AA4" i="35" s="1"/>
  <c r="AD4" i="35" s="1"/>
  <c r="DZ37" i="5"/>
  <c r="AB4" i="40"/>
  <c r="AA4" i="40" s="1"/>
  <c r="AD4" i="40" s="1"/>
  <c r="DZ42" i="5"/>
  <c r="AB4" i="26"/>
  <c r="AA4" i="26" s="1"/>
  <c r="AD4" i="26" s="1"/>
  <c r="DZ28" i="5"/>
  <c r="AB4" i="19"/>
  <c r="DZ21" i="5"/>
  <c r="Z4" i="25"/>
  <c r="AC4" i="25" s="1"/>
  <c r="DY27" i="5"/>
  <c r="Z4" i="26"/>
  <c r="AC4" i="26" s="1"/>
  <c r="DY28" i="5"/>
  <c r="AB4" i="13"/>
  <c r="AA4" i="13" s="1"/>
  <c r="AD4" i="13" s="1"/>
  <c r="DZ15" i="5"/>
  <c r="AB4" i="41"/>
  <c r="AA4" i="41" s="1"/>
  <c r="AD4" i="41" s="1"/>
  <c r="DZ43" i="5"/>
  <c r="AB4" i="48"/>
  <c r="AA4" i="48" s="1"/>
  <c r="AD4" i="48" s="1"/>
  <c r="DZ50" i="5"/>
  <c r="AB4" i="7"/>
  <c r="AA4" i="7" s="1"/>
  <c r="AD4" i="7" s="1"/>
  <c r="DZ9" i="5"/>
  <c r="AB4" i="37"/>
  <c r="AA4" i="37" s="1"/>
  <c r="AD4" i="37" s="1"/>
  <c r="DZ39" i="5"/>
  <c r="AB4" i="45"/>
  <c r="AA4" i="45" s="1"/>
  <c r="AD4" i="45" s="1"/>
  <c r="DZ47" i="5"/>
  <c r="AB4" i="25"/>
  <c r="AA4" i="25" s="1"/>
  <c r="AD4" i="25" s="1"/>
  <c r="DZ27" i="5"/>
  <c r="AB4" i="8"/>
  <c r="AA4" i="8" s="1"/>
  <c r="DZ10" i="5"/>
  <c r="Z4" i="40"/>
  <c r="AC4" i="40" s="1"/>
  <c r="Z4" i="52"/>
  <c r="AC4" i="52" s="1"/>
  <c r="AA4" i="19"/>
  <c r="AD4" i="19" s="1"/>
  <c r="EF17" i="5"/>
  <c r="EE17" i="5" s="1"/>
  <c r="EH17" i="5" s="1"/>
  <c r="EF13" i="5"/>
  <c r="Z4" i="50"/>
  <c r="AC4" i="50" s="1"/>
  <c r="Z4" i="48"/>
  <c r="AC4" i="48" s="1"/>
  <c r="Z4" i="45"/>
  <c r="AC4" i="45" s="1"/>
  <c r="Z4" i="41"/>
  <c r="AC4" i="41" s="1"/>
  <c r="Z4" i="38"/>
  <c r="AC4" i="38" s="1"/>
  <c r="Z4" i="37"/>
  <c r="AC4" i="37" s="1"/>
  <c r="Z4" i="32"/>
  <c r="AC4" i="32" s="1"/>
  <c r="Z4" i="31"/>
  <c r="AC4" i="31" s="1"/>
  <c r="Z4" i="30"/>
  <c r="AC4" i="30" s="1"/>
  <c r="Z4" i="15"/>
  <c r="AC4" i="15" s="1"/>
  <c r="Z4" i="12"/>
  <c r="AC4" i="12" s="1"/>
  <c r="Z4" i="33"/>
  <c r="AC4" i="33" s="1"/>
  <c r="Z4" i="39"/>
  <c r="AC4" i="39" s="1"/>
  <c r="Z4" i="42"/>
  <c r="AC4" i="42" s="1"/>
  <c r="Z4" i="53"/>
  <c r="AC4" i="53" s="1"/>
  <c r="Z4" i="7"/>
  <c r="AC4" i="7" s="1"/>
  <c r="Z4" i="8"/>
  <c r="Z4" i="14"/>
  <c r="AC4" i="14" s="1"/>
  <c r="Z4" i="54"/>
  <c r="AC4" i="54" s="1"/>
  <c r="Z4" i="28"/>
  <c r="AC4" i="28" s="1"/>
  <c r="Z4" i="36"/>
  <c r="AC4" i="36" s="1"/>
  <c r="AA4" i="30"/>
  <c r="AD4" i="30" s="1"/>
  <c r="AA4" i="32"/>
  <c r="AD4" i="32" s="1"/>
  <c r="Z4" i="55"/>
  <c r="AC4" i="55" s="1"/>
  <c r="Z4" i="44"/>
  <c r="AC4" i="44" s="1"/>
  <c r="Z4" i="13"/>
  <c r="AC4" i="13" s="1"/>
  <c r="Z4" i="34"/>
  <c r="AC4" i="34" s="1"/>
  <c r="AA4" i="49"/>
  <c r="AD4" i="49" s="1"/>
  <c r="Z4" i="11"/>
  <c r="AC4" i="11" s="1"/>
  <c r="AB4" i="55"/>
  <c r="AA4" i="55" s="1"/>
  <c r="AD4" i="55" s="1"/>
  <c r="AB4" i="53"/>
  <c r="AA4" i="53" s="1"/>
  <c r="AD4" i="53" s="1"/>
  <c r="Z4" i="51"/>
  <c r="AC4" i="51" s="1"/>
  <c r="AB4" i="51"/>
  <c r="AA4" i="51" s="1"/>
  <c r="AD4" i="51" s="1"/>
  <c r="AB4" i="47"/>
  <c r="AA4" i="47" s="1"/>
  <c r="AD4" i="47" s="1"/>
  <c r="Z4" i="47"/>
  <c r="AC4" i="47" s="1"/>
  <c r="Z4" i="46"/>
  <c r="AC4" i="46" s="1"/>
  <c r="AB4" i="46"/>
  <c r="AA4" i="46" s="1"/>
  <c r="AD4" i="46" s="1"/>
  <c r="AB4" i="44"/>
  <c r="AA4" i="44" s="1"/>
  <c r="AD4" i="44" s="1"/>
  <c r="AB4" i="43"/>
  <c r="AA4" i="43" s="1"/>
  <c r="AD4" i="43" s="1"/>
  <c r="Z4" i="43"/>
  <c r="AC4" i="43" s="1"/>
  <c r="AB4" i="42"/>
  <c r="AA4" i="42" s="1"/>
  <c r="AD4" i="42" s="1"/>
  <c r="AB4" i="39"/>
  <c r="AA4" i="39" s="1"/>
  <c r="AD4" i="39" s="1"/>
  <c r="AB4" i="36"/>
  <c r="AA4" i="36" s="1"/>
  <c r="AD4" i="36" s="1"/>
  <c r="AB4" i="34"/>
  <c r="AA4" i="34" s="1"/>
  <c r="AD4" i="34" s="1"/>
  <c r="AB4" i="29"/>
  <c r="AA4" i="29" s="1"/>
  <c r="AD4" i="29" s="1"/>
  <c r="Z4" i="29"/>
  <c r="AC4" i="29" s="1"/>
  <c r="AB4" i="27"/>
  <c r="AA4" i="27" s="1"/>
  <c r="AD4" i="27" s="1"/>
  <c r="Z4" i="27"/>
  <c r="AC4" i="27" s="1"/>
  <c r="Z4" i="24"/>
  <c r="AC4" i="24" s="1"/>
  <c r="AB4" i="24"/>
  <c r="AA4" i="24" s="1"/>
  <c r="AD4" i="24" s="1"/>
  <c r="Z4" i="23"/>
  <c r="AC4" i="23" s="1"/>
  <c r="AB4" i="23"/>
  <c r="AA4" i="23" s="1"/>
  <c r="AD4" i="23" s="1"/>
  <c r="AB4" i="22"/>
  <c r="AA4" i="22" s="1"/>
  <c r="AD4" i="22" s="1"/>
  <c r="Z4" i="22"/>
  <c r="AC4" i="22" s="1"/>
  <c r="AB4" i="21"/>
  <c r="AA4" i="21" s="1"/>
  <c r="AD4" i="21" s="1"/>
  <c r="Z4" i="21"/>
  <c r="AC4" i="21" s="1"/>
  <c r="AB4" i="20"/>
  <c r="AA4" i="20" s="1"/>
  <c r="AD4" i="20" s="1"/>
  <c r="Z4" i="20"/>
  <c r="AC4" i="20" s="1"/>
  <c r="Z4" i="19"/>
  <c r="AC4" i="19" s="1"/>
  <c r="AB4" i="18"/>
  <c r="AA4" i="18" s="1"/>
  <c r="AD4" i="18" s="1"/>
  <c r="Z4" i="18"/>
  <c r="AC4" i="18" s="1"/>
  <c r="Z4" i="17"/>
  <c r="AC4" i="17" s="1"/>
  <c r="AB4" i="17"/>
  <c r="AA4" i="17" s="1"/>
  <c r="AD4" i="17" s="1"/>
  <c r="Z4" i="16"/>
  <c r="AC4" i="16" s="1"/>
  <c r="AB4" i="16"/>
  <c r="AA4" i="16" s="1"/>
  <c r="AD4" i="16" s="1"/>
  <c r="AB4" i="11"/>
  <c r="AA4" i="11" s="1"/>
  <c r="AD4" i="11" s="1"/>
  <c r="AB4" i="10"/>
  <c r="AA4" i="10" s="1"/>
  <c r="Z4" i="10"/>
  <c r="AB4" i="9"/>
  <c r="AA4" i="9" s="1"/>
  <c r="AD4" i="9" s="1"/>
  <c r="Z4" i="9"/>
  <c r="AC4" i="9" s="1"/>
  <c r="X23" i="6"/>
  <c r="Z4" i="6"/>
  <c r="AB4" i="6"/>
  <c r="AA4" i="6" s="1"/>
  <c r="EE31" i="5" l="1"/>
  <c r="EE55" i="5"/>
  <c r="EE36" i="5"/>
  <c r="EE54" i="5"/>
  <c r="AC4" i="10"/>
  <c r="AD4" i="10"/>
  <c r="EE13" i="5"/>
  <c r="EH13" i="5" s="1"/>
  <c r="AD4" i="8"/>
  <c r="AC4" i="8"/>
  <c r="EE52" i="5"/>
  <c r="EE51" i="5"/>
  <c r="EE35" i="5"/>
  <c r="EE34" i="5"/>
  <c r="EE32" i="5"/>
  <c r="EE30" i="5"/>
  <c r="EE18" i="5"/>
  <c r="EE53" i="5"/>
  <c r="EE33" i="5"/>
  <c r="EF50" i="5"/>
  <c r="EE50" i="5" s="1"/>
  <c r="EH50" i="5" s="1"/>
  <c r="EF15" i="5"/>
  <c r="EE15" i="5" s="1"/>
  <c r="EH15" i="5" s="1"/>
  <c r="EF37" i="5"/>
  <c r="EE37" i="5" s="1"/>
  <c r="EH37" i="5" s="1"/>
  <c r="EH32" i="5"/>
  <c r="EH30" i="5"/>
  <c r="EH19" i="5"/>
  <c r="EH54" i="5"/>
  <c r="EH36" i="5"/>
  <c r="EF9" i="5"/>
  <c r="EE9" i="5" s="1"/>
  <c r="EH9" i="5" s="1"/>
  <c r="EH52" i="5"/>
  <c r="EH53" i="5"/>
  <c r="EH18" i="5"/>
  <c r="EH51" i="5"/>
  <c r="EH31" i="5"/>
  <c r="EH29" i="5"/>
  <c r="EH33" i="5"/>
  <c r="ED48" i="5"/>
  <c r="EG48" i="5" s="1"/>
  <c r="EH55" i="5"/>
  <c r="EF56" i="5"/>
  <c r="EE56" i="5" s="1"/>
  <c r="EH56" i="5" s="1"/>
  <c r="EH48" i="5"/>
  <c r="EH35" i="5"/>
  <c r="EH34" i="5"/>
  <c r="EF14" i="5"/>
  <c r="EE14" i="5" s="1"/>
  <c r="EH14" i="5" s="1"/>
  <c r="EF39" i="5"/>
  <c r="EE39" i="5" s="1"/>
  <c r="EH39" i="5" s="1"/>
  <c r="EF16" i="5"/>
  <c r="EE16" i="5" s="1"/>
  <c r="EH16" i="5" s="1"/>
  <c r="EF10" i="5"/>
  <c r="EE10" i="5" s="1"/>
  <c r="EH10" i="5" s="1"/>
  <c r="EE12" i="5"/>
  <c r="EH12" i="5" s="1"/>
  <c r="EE11" i="5"/>
  <c r="EH11" i="5" s="1"/>
  <c r="AD4" i="6"/>
  <c r="AC4" i="6"/>
  <c r="ED34" i="5"/>
  <c r="EG34" i="5" s="1"/>
  <c r="ED51" i="5"/>
  <c r="EG51" i="5" s="1"/>
  <c r="ED45" i="5"/>
  <c r="EG45" i="5" s="1"/>
  <c r="ED22" i="5"/>
  <c r="EG22" i="5" s="1"/>
  <c r="ED35" i="5"/>
  <c r="EG35" i="5" s="1"/>
  <c r="ED19" i="5"/>
  <c r="EG19" i="5" s="1"/>
  <c r="ED37" i="5"/>
  <c r="EG37" i="5" s="1"/>
  <c r="EF44" i="5"/>
  <c r="EE44" i="5" s="1"/>
  <c r="EH44" i="5" s="1"/>
  <c r="EF21" i="5"/>
  <c r="EE21" i="5" s="1"/>
  <c r="EH21" i="5" s="1"/>
  <c r="EF47" i="5"/>
  <c r="EE47" i="5" s="1"/>
  <c r="EH47" i="5" s="1"/>
  <c r="ED36" i="5"/>
  <c r="EG36" i="5" s="1"/>
  <c r="ED21" i="5"/>
  <c r="EG21" i="5" s="1"/>
  <c r="ED54" i="5"/>
  <c r="EG54" i="5" s="1"/>
  <c r="EF45" i="5"/>
  <c r="EE45" i="5" s="1"/>
  <c r="EH45" i="5" s="1"/>
  <c r="EF24" i="5"/>
  <c r="EE24" i="5" s="1"/>
  <c r="EH24" i="5" s="1"/>
  <c r="EF40" i="5"/>
  <c r="EE40" i="5" s="1"/>
  <c r="EH40" i="5" s="1"/>
  <c r="EF46" i="5"/>
  <c r="EE46" i="5" s="1"/>
  <c r="EH46" i="5" s="1"/>
  <c r="ED47" i="5"/>
  <c r="EG47" i="5" s="1"/>
  <c r="ED40" i="5"/>
  <c r="EG40" i="5" s="1"/>
  <c r="ED49" i="5"/>
  <c r="EG49" i="5" s="1"/>
  <c r="ED29" i="5"/>
  <c r="EG29" i="5" s="1"/>
  <c r="ED42" i="5"/>
  <c r="EG42" i="5" s="1"/>
  <c r="ED26" i="5"/>
  <c r="EG26" i="5" s="1"/>
  <c r="ED10" i="5"/>
  <c r="EG10" i="5" s="1"/>
  <c r="ED23" i="5"/>
  <c r="EG23" i="5" s="1"/>
  <c r="ED32" i="5"/>
  <c r="EG32" i="5" s="1"/>
  <c r="ED12" i="5"/>
  <c r="EG12" i="5" s="1"/>
  <c r="ED16" i="5"/>
  <c r="EG16" i="5" s="1"/>
  <c r="EF20" i="5"/>
  <c r="EE20" i="5" s="1"/>
  <c r="EH20" i="5" s="1"/>
  <c r="EF57" i="5"/>
  <c r="EE57" i="5" s="1"/>
  <c r="EH57" i="5" s="1"/>
  <c r="EF42" i="5"/>
  <c r="EE42" i="5" s="1"/>
  <c r="EH42" i="5" s="1"/>
  <c r="EF26" i="5"/>
  <c r="EE26" i="5" s="1"/>
  <c r="EH26" i="5" s="1"/>
  <c r="EF43" i="5"/>
  <c r="EE43" i="5" s="1"/>
  <c r="EH43" i="5" s="1"/>
  <c r="EF27" i="5"/>
  <c r="EE27" i="5" s="1"/>
  <c r="EH27" i="5" s="1"/>
  <c r="EF41" i="5"/>
  <c r="EE41" i="5" s="1"/>
  <c r="EH41" i="5" s="1"/>
  <c r="ED55" i="5"/>
  <c r="EG55" i="5" s="1"/>
  <c r="ED56" i="5"/>
  <c r="EG56" i="5" s="1"/>
  <c r="ED57" i="5"/>
  <c r="EG57" i="5" s="1"/>
  <c r="ED41" i="5"/>
  <c r="EG41" i="5" s="1"/>
  <c r="ED17" i="5"/>
  <c r="EG17" i="5" s="1"/>
  <c r="ED50" i="5"/>
  <c r="EG50" i="5" s="1"/>
  <c r="ED31" i="5"/>
  <c r="EG31" i="5" s="1"/>
  <c r="ED15" i="5"/>
  <c r="EG15" i="5" s="1"/>
  <c r="ED39" i="5"/>
  <c r="EG39" i="5" s="1"/>
  <c r="ED24" i="5"/>
  <c r="EG24" i="5" s="1"/>
  <c r="ED25" i="5"/>
  <c r="EG25" i="5" s="1"/>
  <c r="EF49" i="5"/>
  <c r="EE49" i="5" s="1"/>
  <c r="EH49" i="5" s="1"/>
  <c r="EF22" i="5"/>
  <c r="EE22" i="5" s="1"/>
  <c r="EH22" i="5" s="1"/>
  <c r="EF23" i="5"/>
  <c r="EE23" i="5" s="1"/>
  <c r="EH23" i="5" s="1"/>
  <c r="EF25" i="5"/>
  <c r="EE25" i="5" s="1"/>
  <c r="EH25" i="5" s="1"/>
  <c r="ED43" i="5"/>
  <c r="EG43" i="5" s="1"/>
  <c r="ED44" i="5"/>
  <c r="EG44" i="5" s="1"/>
  <c r="ED53" i="5"/>
  <c r="EG53" i="5" s="1"/>
  <c r="ED33" i="5"/>
  <c r="EG33" i="5" s="1"/>
  <c r="ED13" i="5"/>
  <c r="EG13" i="5" s="1"/>
  <c r="ED46" i="5"/>
  <c r="EG46" i="5" s="1"/>
  <c r="ED30" i="5"/>
  <c r="EG30" i="5" s="1"/>
  <c r="ED14" i="5"/>
  <c r="EG14" i="5" s="1"/>
  <c r="ED27" i="5"/>
  <c r="EG27" i="5" s="1"/>
  <c r="ED11" i="5"/>
  <c r="EG11" i="5" s="1"/>
  <c r="ED52" i="5"/>
  <c r="EG52" i="5" s="1"/>
  <c r="ED20" i="5"/>
  <c r="EG20" i="5" s="1"/>
  <c r="ED9" i="5"/>
  <c r="EG9" i="5" s="1"/>
  <c r="ED18" i="5"/>
  <c r="EG18" i="5" s="1"/>
  <c r="EF28" i="5"/>
  <c r="EE28" i="5" s="1"/>
  <c r="EH28" i="5" s="1"/>
  <c r="ED38" i="5"/>
  <c r="EG38" i="5" s="1"/>
  <c r="EF38" i="5"/>
  <c r="EE38" i="5" s="1"/>
  <c r="EH38" i="5" s="1"/>
  <c r="ED28" i="5"/>
  <c r="EG28" i="5" s="1"/>
  <c r="EF8" i="5"/>
  <c r="EE8" i="5" s="1"/>
  <c r="EH8" i="5" s="1"/>
  <c r="ED8" i="5"/>
  <c r="EG8" i="5" s="1"/>
</calcChain>
</file>

<file path=xl/sharedStrings.xml><?xml version="1.0" encoding="utf-8"?>
<sst xmlns="http://schemas.openxmlformats.org/spreadsheetml/2006/main" count="7663" uniqueCount="1201">
  <si>
    <r>
      <rPr>
        <b/>
        <sz val="26"/>
        <color theme="1"/>
        <rFont val="細明體"/>
        <family val="3"/>
        <charset val="136"/>
      </rPr>
      <t xml:space="preserve">家庭成員
</t>
    </r>
    <phoneticPr fontId="3" type="noConversion"/>
  </si>
  <si>
    <r>
      <rPr>
        <b/>
        <sz val="14"/>
        <color rgb="FFFF0000"/>
        <rFont val="細明體"/>
        <family val="3"/>
        <charset val="136"/>
      </rPr>
      <t>※請依實填入該生家庭成員，從</t>
    </r>
    <r>
      <rPr>
        <b/>
        <sz val="14"/>
        <color rgb="FFFF0000"/>
        <rFont val="Arial"/>
        <family val="2"/>
      </rPr>
      <t>A</t>
    </r>
    <r>
      <rPr>
        <b/>
        <sz val="14"/>
        <color rgb="FFFF0000"/>
        <rFont val="細明體"/>
        <family val="3"/>
        <charset val="136"/>
      </rPr>
      <t>欄填寫至</t>
    </r>
    <r>
      <rPr>
        <b/>
        <sz val="14"/>
        <color rgb="FFFF0000"/>
        <rFont val="Arial"/>
        <family val="2"/>
      </rPr>
      <t>M</t>
    </r>
    <r>
      <rPr>
        <b/>
        <sz val="14"/>
        <color rgb="FFFF0000"/>
        <rFont val="細明體"/>
        <family val="3"/>
        <charset val="136"/>
      </rPr>
      <t>欄，若學生身分別為【弱勢家庭子女】或【弱勢家庭身障學生或身障人士子女】時，請繼續依實填入</t>
    </r>
    <r>
      <rPr>
        <b/>
        <sz val="14"/>
        <color rgb="FFFF0000"/>
        <rFont val="Arial"/>
        <family val="2"/>
      </rPr>
      <t>N</t>
    </r>
    <r>
      <rPr>
        <b/>
        <sz val="14"/>
        <color rgb="FFFF0000"/>
        <rFont val="細明體"/>
        <family val="3"/>
        <charset val="136"/>
      </rPr>
      <t>欄至</t>
    </r>
    <r>
      <rPr>
        <b/>
        <sz val="14"/>
        <color rgb="FFFF0000"/>
        <rFont val="Arial"/>
        <family val="2"/>
      </rPr>
      <t>R</t>
    </r>
    <r>
      <rPr>
        <b/>
        <sz val="14"/>
        <color rgb="FFFF0000"/>
        <rFont val="細明體"/>
        <family val="3"/>
        <charset val="136"/>
      </rPr>
      <t>欄。</t>
    </r>
    <r>
      <rPr>
        <b/>
        <sz val="14"/>
        <rFont val="Arial"/>
        <family val="2"/>
      </rPr>
      <t xml:space="preserve">
1.</t>
    </r>
    <r>
      <rPr>
        <b/>
        <u/>
        <sz val="14"/>
        <rFont val="細明體"/>
        <family val="3"/>
        <charset val="136"/>
      </rPr>
      <t>監護人</t>
    </r>
    <r>
      <rPr>
        <b/>
        <sz val="14"/>
        <rFont val="細明體"/>
        <family val="3"/>
        <charset val="136"/>
      </rPr>
      <t>與</t>
    </r>
    <r>
      <rPr>
        <b/>
        <u/>
        <sz val="14"/>
        <rFont val="細明體"/>
        <family val="3"/>
        <charset val="136"/>
      </rPr>
      <t>扶養人</t>
    </r>
    <r>
      <rPr>
        <b/>
        <sz val="14"/>
        <rFont val="Arial"/>
        <family val="2"/>
      </rPr>
      <t>:</t>
    </r>
    <r>
      <rPr>
        <b/>
        <sz val="14"/>
        <color rgb="FFFF0000"/>
        <rFont val="Arial"/>
        <family val="2"/>
      </rPr>
      <t xml:space="preserve"> 
(1)</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 xml:space="preserve">):
</t>
    </r>
    <r>
      <rPr>
        <sz val="14"/>
        <rFont val="細明體"/>
        <family val="3"/>
        <charset val="136"/>
      </rPr>
      <t>例如</t>
    </r>
    <r>
      <rPr>
        <sz val="14"/>
        <rFont val="Arial"/>
        <family val="2"/>
      </rPr>
      <t>(1)</t>
    </r>
    <r>
      <rPr>
        <sz val="14"/>
        <rFont val="細明體"/>
        <family val="3"/>
        <charset val="136"/>
      </rPr>
      <t>父母親無離婚雙方皆為法定監護人、或</t>
    </r>
    <r>
      <rPr>
        <sz val="14"/>
        <rFont val="Arial"/>
        <family val="2"/>
      </rPr>
      <t>(2)</t>
    </r>
    <r>
      <rPr>
        <sz val="14"/>
        <rFont val="細明體"/>
        <family val="3"/>
        <charset val="136"/>
      </rPr>
      <t>離婚或喪偶之一方法定監護人、或</t>
    </r>
    <r>
      <rPr>
        <sz val="14"/>
        <rFont val="Arial"/>
        <family val="2"/>
      </rPr>
      <t>(3)</t>
    </r>
    <r>
      <rPr>
        <sz val="14"/>
        <rFont val="細明體"/>
        <family val="3"/>
        <charset val="136"/>
      </rPr>
      <t xml:space="preserve">由法院判決之法定監護人。
</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t>
    </r>
    <r>
      <rPr>
        <b/>
        <sz val="14"/>
        <color rgb="FFFF0000"/>
        <rFont val="細明體"/>
        <family val="3"/>
        <charset val="136"/>
      </rPr>
      <t>與扶養人不可同為一人，注意如有法定監護人時，扶養人欄位請填</t>
    </r>
    <r>
      <rPr>
        <b/>
        <sz val="14"/>
        <color rgb="FFFF0000"/>
        <rFont val="Arial"/>
        <family val="2"/>
      </rPr>
      <t>0!
(2)</t>
    </r>
    <r>
      <rPr>
        <b/>
        <sz val="14"/>
        <color rgb="FFFF0000"/>
        <rFont val="細明體"/>
        <family val="3"/>
        <charset val="136"/>
      </rPr>
      <t>扶養人</t>
    </r>
    <r>
      <rPr>
        <b/>
        <sz val="14"/>
        <color rgb="FFFF0000"/>
        <rFont val="Arial"/>
        <family val="2"/>
      </rPr>
      <t>:</t>
    </r>
    <r>
      <rPr>
        <sz val="14"/>
        <rFont val="細明體"/>
        <family val="3"/>
        <charset val="136"/>
      </rPr>
      <t>例如某學生之</t>
    </r>
    <r>
      <rPr>
        <u/>
        <sz val="14"/>
        <rFont val="細明體"/>
        <family val="3"/>
        <charset val="136"/>
      </rPr>
      <t>監護人</t>
    </r>
    <r>
      <rPr>
        <u val="double"/>
        <sz val="14"/>
        <rFont val="細明體"/>
        <family val="3"/>
        <charset val="136"/>
      </rPr>
      <t>係已離婚之父親</t>
    </r>
    <r>
      <rPr>
        <sz val="14"/>
        <rFont val="細明體"/>
        <family val="3"/>
        <charset val="136"/>
      </rPr>
      <t>，長期失蹤在外，無跟家裡聯絡，亦無擔負起寄錢回家照顧子女之責任，該學生僅靠姑姑扶養，但姑姑不是監護人，</t>
    </r>
    <r>
      <rPr>
        <u val="double"/>
        <sz val="14"/>
        <rFont val="細明體"/>
        <family val="3"/>
        <charset val="136"/>
      </rPr>
      <t>姑姑是屬於</t>
    </r>
    <r>
      <rPr>
        <u/>
        <sz val="14"/>
        <rFont val="細明體"/>
        <family val="3"/>
        <charset val="136"/>
      </rPr>
      <t>扶養人</t>
    </r>
    <r>
      <rPr>
        <sz val="14"/>
        <rFont val="細明體"/>
        <family val="3"/>
        <charset val="136"/>
      </rPr>
      <t>。此為</t>
    </r>
    <r>
      <rPr>
        <b/>
        <sz val="14"/>
        <color rgb="FFFF0000"/>
        <rFont val="細明體"/>
        <family val="3"/>
        <charset val="136"/>
      </rPr>
      <t>無</t>
    </r>
    <r>
      <rPr>
        <sz val="14"/>
        <color rgb="FFFF0000"/>
        <rFont val="細明體"/>
        <family val="3"/>
        <charset val="136"/>
      </rPr>
      <t>法定監護人</t>
    </r>
    <r>
      <rPr>
        <sz val="14"/>
        <rFont val="細明體"/>
        <family val="3"/>
        <charset val="136"/>
      </rPr>
      <t>，</t>
    </r>
    <r>
      <rPr>
        <b/>
        <sz val="14"/>
        <color rgb="FFFF0000"/>
        <rFont val="細明體"/>
        <family val="3"/>
        <charset val="136"/>
      </rPr>
      <t>監護人欄位請填</t>
    </r>
    <r>
      <rPr>
        <b/>
        <sz val="14"/>
        <color rgb="FFFF0000"/>
        <rFont val="Arial"/>
        <family val="2"/>
      </rPr>
      <t>0</t>
    </r>
    <r>
      <rPr>
        <b/>
        <sz val="14"/>
        <color rgb="FFFF0000"/>
        <rFont val="細明體"/>
        <family val="3"/>
        <charset val="136"/>
      </rPr>
      <t>，扶養人欄位請填</t>
    </r>
    <r>
      <rPr>
        <b/>
        <sz val="14"/>
        <color rgb="FFFF0000"/>
        <rFont val="Arial"/>
        <family val="2"/>
      </rPr>
      <t>1</t>
    </r>
    <r>
      <rPr>
        <sz val="14"/>
        <rFont val="細明體"/>
        <family val="3"/>
        <charset val="136"/>
      </rPr>
      <t>。</t>
    </r>
    <r>
      <rPr>
        <sz val="14"/>
        <rFont val="Arial"/>
        <family val="2"/>
      </rPr>
      <t xml:space="preserve"> 
</t>
    </r>
    <r>
      <rPr>
        <b/>
        <sz val="14"/>
        <rFont val="Arial"/>
        <family val="2"/>
      </rPr>
      <t>2.</t>
    </r>
    <r>
      <rPr>
        <b/>
        <sz val="14"/>
        <rFont val="細明體"/>
        <family val="3"/>
        <charset val="136"/>
      </rPr>
      <t>特殊情形</t>
    </r>
    <r>
      <rPr>
        <b/>
        <sz val="14"/>
        <rFont val="Arial"/>
        <family val="2"/>
      </rPr>
      <t>:</t>
    </r>
    <r>
      <rPr>
        <sz val="14"/>
        <rFont val="細明體"/>
        <family val="3"/>
        <charset val="136"/>
      </rPr>
      <t>針對「弱勢家庭子女」或「弱勢家庭身障學生或身障人士子女」此</t>
    </r>
    <r>
      <rPr>
        <sz val="14"/>
        <rFont val="Arial"/>
        <family val="2"/>
      </rPr>
      <t>2</t>
    </r>
    <r>
      <rPr>
        <sz val="14"/>
        <rFont val="細明體"/>
        <family val="3"/>
        <charset val="136"/>
      </rPr>
      <t>種身分別，如有「特殊情形」</t>
    </r>
    <r>
      <rPr>
        <sz val="14"/>
        <rFont val="Arial"/>
        <family val="2"/>
      </rPr>
      <t>(</t>
    </r>
    <r>
      <rPr>
        <sz val="14"/>
        <rFont val="細明體"/>
        <family val="3"/>
        <charset val="136"/>
      </rPr>
      <t>例如</t>
    </r>
    <r>
      <rPr>
        <sz val="14"/>
        <rFont val="Arial"/>
        <family val="2"/>
      </rPr>
      <t>:</t>
    </r>
    <r>
      <rPr>
        <sz val="14"/>
        <rFont val="細明體"/>
        <family val="3"/>
        <charset val="136"/>
      </rPr>
      <t>入監服刑者、家暴施虐者、失蹤無法聯繫者、其他相類情形等</t>
    </r>
    <r>
      <rPr>
        <sz val="14"/>
        <rFont val="Arial"/>
        <family val="2"/>
      </rPr>
      <t>)</t>
    </r>
    <r>
      <rPr>
        <sz val="14"/>
        <rFont val="細明體"/>
        <family val="3"/>
        <charset val="136"/>
      </rPr>
      <t>，而致無法繳交所得稅清單與財產清單時，請勾選「特殊情形」，並提交加附「特殊案例需求單」。</t>
    </r>
    <phoneticPr fontId="3" type="noConversion"/>
  </si>
  <si>
    <r>
      <rPr>
        <b/>
        <sz val="16"/>
        <color rgb="FFFF0000"/>
        <rFont val="細明體"/>
        <family val="3"/>
        <charset val="136"/>
      </rPr>
      <t>※勿動，有公式，會自動加總</t>
    </r>
    <phoneticPr fontId="3" type="noConversion"/>
  </si>
  <si>
    <r>
      <rPr>
        <b/>
        <sz val="16"/>
        <color rgb="FFFF0000"/>
        <rFont val="細明體"/>
        <family val="3"/>
        <charset val="136"/>
      </rPr>
      <t>※勿動，有公式，會自動加總</t>
    </r>
    <phoneticPr fontId="3" type="noConversion"/>
  </si>
  <si>
    <t>1</t>
    <phoneticPr fontId="6" type="noConversion"/>
  </si>
  <si>
    <t>2</t>
    <phoneticPr fontId="6" type="noConversion"/>
  </si>
  <si>
    <t>3</t>
    <phoneticPr fontId="6" type="noConversion"/>
  </si>
  <si>
    <t>4</t>
    <phoneticPr fontId="6" type="noConversion"/>
  </si>
  <si>
    <t>5</t>
    <phoneticPr fontId="6" type="noConversion"/>
  </si>
  <si>
    <t>6</t>
    <phoneticPr fontId="6" type="noConversion"/>
  </si>
  <si>
    <t>7</t>
    <phoneticPr fontId="6" type="noConversion"/>
  </si>
  <si>
    <t>8</t>
    <phoneticPr fontId="6" type="noConversion"/>
  </si>
  <si>
    <t>9</t>
    <phoneticPr fontId="6" type="noConversion"/>
  </si>
  <si>
    <t>10</t>
    <phoneticPr fontId="6" type="noConversion"/>
  </si>
  <si>
    <t>11</t>
    <phoneticPr fontId="6" type="noConversion"/>
  </si>
  <si>
    <t>12</t>
    <phoneticPr fontId="6" type="noConversion"/>
  </si>
  <si>
    <t>13</t>
    <phoneticPr fontId="6" type="noConversion"/>
  </si>
  <si>
    <t>14</t>
    <phoneticPr fontId="6" type="noConversion"/>
  </si>
  <si>
    <t>15</t>
    <phoneticPr fontId="6" type="noConversion"/>
  </si>
  <si>
    <t>16</t>
    <phoneticPr fontId="6" type="noConversion"/>
  </si>
  <si>
    <t>17</t>
    <phoneticPr fontId="6" type="noConversion"/>
  </si>
  <si>
    <t>18</t>
    <phoneticPr fontId="6" type="noConversion"/>
  </si>
  <si>
    <t>19</t>
    <phoneticPr fontId="6" type="noConversion"/>
  </si>
  <si>
    <t>20</t>
    <phoneticPr fontId="6" type="noConversion"/>
  </si>
  <si>
    <t>21</t>
    <phoneticPr fontId="6" type="noConversion"/>
  </si>
  <si>
    <t>22</t>
    <phoneticPr fontId="6" type="noConversion"/>
  </si>
  <si>
    <t>23</t>
    <phoneticPr fontId="6" type="noConversion"/>
  </si>
  <si>
    <t>24</t>
    <phoneticPr fontId="6" type="noConversion"/>
  </si>
  <si>
    <t>25</t>
    <phoneticPr fontId="6" type="noConversion"/>
  </si>
  <si>
    <t>26</t>
    <phoneticPr fontId="6" type="noConversion"/>
  </si>
  <si>
    <t>27</t>
    <phoneticPr fontId="6" type="noConversion"/>
  </si>
  <si>
    <t>28</t>
    <phoneticPr fontId="6" type="noConversion"/>
  </si>
  <si>
    <t>29</t>
    <phoneticPr fontId="6" type="noConversion"/>
  </si>
  <si>
    <t>30</t>
    <phoneticPr fontId="6" type="noConversion"/>
  </si>
  <si>
    <t>31</t>
    <phoneticPr fontId="6" type="noConversion"/>
  </si>
  <si>
    <t>32</t>
    <phoneticPr fontId="6" type="noConversion"/>
  </si>
  <si>
    <t>33</t>
    <phoneticPr fontId="6" type="noConversion"/>
  </si>
  <si>
    <t>34</t>
    <phoneticPr fontId="6" type="noConversion"/>
  </si>
  <si>
    <t>35</t>
    <phoneticPr fontId="6" type="noConversion"/>
  </si>
  <si>
    <t>36</t>
    <phoneticPr fontId="6" type="noConversion"/>
  </si>
  <si>
    <t>37</t>
    <phoneticPr fontId="6" type="noConversion"/>
  </si>
  <si>
    <t>38</t>
    <phoneticPr fontId="6" type="noConversion"/>
  </si>
  <si>
    <t>39</t>
    <phoneticPr fontId="6" type="noConversion"/>
  </si>
  <si>
    <t>40</t>
    <phoneticPr fontId="6" type="noConversion"/>
  </si>
  <si>
    <t>41</t>
    <phoneticPr fontId="6" type="noConversion"/>
  </si>
  <si>
    <t>42</t>
    <phoneticPr fontId="6" type="noConversion"/>
  </si>
  <si>
    <t>43</t>
    <phoneticPr fontId="6" type="noConversion"/>
  </si>
  <si>
    <t>44</t>
    <phoneticPr fontId="6" type="noConversion"/>
  </si>
  <si>
    <t>45</t>
    <phoneticPr fontId="6" type="noConversion"/>
  </si>
  <si>
    <t>46</t>
    <phoneticPr fontId="6" type="noConversion"/>
  </si>
  <si>
    <t>47</t>
    <phoneticPr fontId="6" type="noConversion"/>
  </si>
  <si>
    <t>48</t>
    <phoneticPr fontId="6" type="noConversion"/>
  </si>
  <si>
    <t>49</t>
    <phoneticPr fontId="6" type="noConversion"/>
  </si>
  <si>
    <t>50</t>
    <phoneticPr fontId="6" type="noConversion"/>
  </si>
  <si>
    <t>1</t>
    <phoneticPr fontId="3" type="noConversion"/>
  </si>
  <si>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</si>
  <si>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</si>
  <si>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</si>
  <si>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</si>
  <si>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</si>
  <si>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</si>
  <si>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</si>
  <si>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</si>
  <si>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</si>
  <si>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</si>
  <si>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</si>
  <si>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</si>
  <si>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</si>
  <si>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</si>
  <si>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</si>
  <si>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</si>
  <si>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</si>
  <si>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</si>
  <si>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</si>
  <si>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</si>
  <si>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</si>
  <si>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</si>
  <si>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</si>
  <si>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</si>
  <si>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</si>
  <si>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</si>
  <si>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</si>
  <si>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</si>
  <si>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</si>
  <si>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</si>
  <si>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</si>
  <si>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</si>
  <si>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</si>
  <si>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</si>
  <si>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</si>
  <si>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</si>
  <si>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</si>
  <si>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</si>
  <si>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</si>
  <si>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</si>
  <si>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</si>
  <si>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</si>
  <si>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</si>
  <si>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</si>
  <si>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</si>
  <si>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</si>
  <si>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</si>
  <si>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</si>
  <si>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</si>
  <si>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r>
      <rPr>
        <b/>
        <sz val="12"/>
        <color rgb="FFFF0000"/>
        <rFont val="Arial Unicode MS"/>
        <family val="2"/>
        <charset val="136"/>
      </rPr>
      <t>第一步驟：</t>
    </r>
    <r>
      <rPr>
        <sz val="12"/>
        <color theme="1"/>
        <rFont val="Arial Unicode MS"/>
        <family val="2"/>
        <charset val="136"/>
      </rPr>
      <t xml:space="preserve">
請於第一列填列學校中文名稱及學校英文名稱，例
</t>
    </r>
    <r>
      <rPr>
        <sz val="12"/>
        <rFont val="Arial Unicode MS"/>
        <family val="2"/>
        <charset val="136"/>
      </rPr>
      <t>國立臺灣海洋大學
National Taiwan Ocean University</t>
    </r>
    <r>
      <rPr>
        <sz val="12"/>
        <color theme="1"/>
        <rFont val="Arial Unicode MS"/>
        <family val="2"/>
        <charset val="136"/>
      </rPr>
      <t xml:space="preserve">
</t>
    </r>
    <phoneticPr fontId="3" type="noConversion"/>
  </si>
  <si>
    <r>
      <rPr>
        <b/>
        <sz val="12"/>
        <color rgb="FFFF0000"/>
        <rFont val="Arial Unicode MS"/>
        <family val="2"/>
        <charset val="136"/>
      </rPr>
      <t>第二步驟：</t>
    </r>
    <r>
      <rPr>
        <sz val="12"/>
        <color theme="1"/>
        <rFont val="Arial Unicode MS"/>
        <family val="2"/>
        <charset val="136"/>
      </rPr>
      <t xml:space="preserve">
請將第1列至第3列按右鍵點選「隱藏」。如圖示
</t>
    </r>
    <phoneticPr fontId="3" type="noConversion"/>
  </si>
  <si>
    <r>
      <rPr>
        <b/>
        <sz val="12"/>
        <color rgb="FFFF0000"/>
        <rFont val="Arial Unicode MS"/>
        <family val="2"/>
        <charset val="136"/>
      </rPr>
      <t>第三步驟：</t>
    </r>
    <r>
      <rPr>
        <sz val="12"/>
        <color theme="1"/>
        <rFont val="Arial Unicode MS"/>
        <family val="2"/>
        <charset val="136"/>
      </rPr>
      <t xml:space="preserve">
請從第7列A欄位開始依序填寫。例
第7列A欄位：109學年度第一學期
第7列B欄位：基隆市
第7列C欄位：國立臺灣海洋大學
</t>
    </r>
    <r>
      <rPr>
        <b/>
        <sz val="12"/>
        <color rgb="FFFF0000"/>
        <rFont val="Arial Unicode MS"/>
        <family val="2"/>
        <charset val="136"/>
      </rPr>
      <t>依次類推</t>
    </r>
    <r>
      <rPr>
        <sz val="12"/>
        <color theme="1"/>
        <rFont val="Arial Unicode MS"/>
        <family val="2"/>
        <charset val="136"/>
      </rPr>
      <t xml:space="preserve">
</t>
    </r>
    <phoneticPr fontId="3" type="noConversion"/>
  </si>
  <si>
    <r>
      <rPr>
        <b/>
        <sz val="12"/>
        <color rgb="FFFF0000"/>
        <rFont val="Arial Unicode MS"/>
        <family val="2"/>
        <charset val="136"/>
      </rPr>
      <t>第四步驟：</t>
    </r>
    <r>
      <rPr>
        <sz val="12"/>
        <color theme="1"/>
        <rFont val="Arial Unicode MS"/>
        <family val="2"/>
        <charset val="136"/>
      </rPr>
      <t xml:space="preserve">
請點選第7列H欄位後，點選「檢視」→點選「凍結窗格」下拉式選項→點選「凍結窗格」即可。
</t>
    </r>
    <r>
      <rPr>
        <b/>
        <sz val="12"/>
        <color rgb="FFFF0000"/>
        <rFont val="Arial Unicode MS"/>
        <family val="2"/>
        <charset val="136"/>
      </rPr>
      <t>此動作只需1次即可依序填寫學生資料</t>
    </r>
    <r>
      <rPr>
        <sz val="12"/>
        <color theme="1"/>
        <rFont val="Arial Unicode MS"/>
        <family val="2"/>
        <charset val="136"/>
      </rPr>
      <t xml:space="preserve">
</t>
    </r>
    <phoneticPr fontId="3" type="noConversion"/>
  </si>
  <si>
    <r>
      <rPr>
        <b/>
        <sz val="12"/>
        <color rgb="FFFF0000"/>
        <rFont val="Arial Unicode MS"/>
        <family val="2"/>
        <charset val="136"/>
      </rPr>
      <t>第五步驟：</t>
    </r>
    <r>
      <rPr>
        <sz val="12"/>
        <color theme="1"/>
        <rFont val="Arial Unicode MS"/>
        <family val="2"/>
        <charset val="136"/>
      </rPr>
      <t xml:space="preserve">
請填列第7列E欄位點選申請學生之「級別」，U欄位會自動帶出金額(灰底色)，依次填列至T欄位。
</t>
    </r>
    <r>
      <rPr>
        <b/>
        <sz val="12"/>
        <color rgb="FFFF0000"/>
        <rFont val="Arial Unicode MS"/>
        <family val="2"/>
        <charset val="136"/>
      </rPr>
      <t>★注意：灰底色皆有公式，請勿點選，謝謝配合！</t>
    </r>
    <r>
      <rPr>
        <sz val="12"/>
        <color theme="1"/>
        <rFont val="Arial Unicode MS"/>
        <family val="2"/>
        <charset val="136"/>
      </rPr>
      <t xml:space="preserve">
</t>
    </r>
    <phoneticPr fontId="3" type="noConversion"/>
  </si>
  <si>
    <r>
      <rPr>
        <b/>
        <sz val="12"/>
        <color rgb="FFFF0000"/>
        <rFont val="Arial Unicode MS"/>
        <family val="2"/>
        <charset val="136"/>
      </rPr>
      <t>第六步驟：</t>
    </r>
    <r>
      <rPr>
        <sz val="12"/>
        <color theme="1"/>
        <rFont val="Arial Unicode MS"/>
        <family val="2"/>
        <charset val="136"/>
      </rPr>
      <t xml:space="preserve">
請填列第7列AE欄位依次填列至BN欄位(必填)。
另有第7列BO欄位至BV欄位(非必填)。
</t>
    </r>
    <phoneticPr fontId="3" type="noConversion"/>
  </si>
  <si>
    <r>
      <rPr>
        <b/>
        <sz val="12"/>
        <color rgb="FFFF0000"/>
        <rFont val="Arial Unicode MS"/>
        <family val="2"/>
        <charset val="136"/>
      </rPr>
      <t>第七步驟：</t>
    </r>
    <r>
      <rPr>
        <sz val="12"/>
        <color theme="1"/>
        <rFont val="Arial Unicode MS"/>
        <family val="2"/>
        <charset val="136"/>
      </rPr>
      <t xml:space="preserve">
請點選BW欄位至CL欄位前，請先再次確認學生身分別是否正確，再點選下拉式選單【已提交】或【未提交】或【無須提交】或【已補件】！
</t>
    </r>
    <r>
      <rPr>
        <b/>
        <sz val="12"/>
        <color rgb="FFFF0000"/>
        <rFont val="Arial Unicode MS"/>
        <family val="2"/>
        <charset val="136"/>
      </rPr>
      <t>★注意：BZ欄位至CG欄位皆有公式(灰底色)，會隨著N欄位身分別自動帶出「已提交」，請勿點選，謝謝配合！
★國小至國中之申請學生請於CH欄位至CJ欄位點選【無需提交】、國小CK欄位【無需提交】。</t>
    </r>
    <phoneticPr fontId="3" type="noConversion"/>
  </si>
  <si>
    <r>
      <rPr>
        <b/>
        <sz val="12"/>
        <color rgb="FFFF0000"/>
        <rFont val="Arial Unicode MS"/>
        <family val="2"/>
        <charset val="136"/>
      </rPr>
      <t>第八步驟：</t>
    </r>
    <r>
      <rPr>
        <u/>
        <sz val="12"/>
        <color theme="1"/>
        <rFont val="Arial Unicode MS"/>
        <family val="2"/>
        <charset val="136"/>
      </rPr>
      <t xml:space="preserve">
</t>
    </r>
    <r>
      <rPr>
        <sz val="12"/>
        <color theme="1"/>
        <rFont val="Arial Unicode MS"/>
        <family val="2"/>
        <charset val="136"/>
      </rPr>
      <t>請點選CM欄位至DO欄位藍底色</t>
    </r>
    <r>
      <rPr>
        <b/>
        <u/>
        <sz val="12"/>
        <color theme="1"/>
        <rFont val="Arial Unicode MS"/>
        <family val="2"/>
        <charset val="136"/>
      </rPr>
      <t>非必備文件</t>
    </r>
    <r>
      <rPr>
        <sz val="12"/>
        <color theme="1"/>
        <rFont val="Arial Unicode MS"/>
        <family val="2"/>
        <charset val="136"/>
      </rPr>
      <t xml:space="preserve">，故該生有提交此文件時才需點選！
</t>
    </r>
    <r>
      <rPr>
        <b/>
        <sz val="12"/>
        <color rgb="FFFF0000"/>
        <rFont val="Arial Unicode MS"/>
        <family val="2"/>
        <charset val="136"/>
      </rPr>
      <t>★注意：CU欄位至CW欄位(灰底色)屬於國小至國中之級別，會隨著E欄位【級別】自動帶出「已提交」，故請勿點選，謝謝配合！</t>
    </r>
    <phoneticPr fontId="3" type="noConversion"/>
  </si>
  <si>
    <r>
      <rPr>
        <b/>
        <sz val="12"/>
        <color rgb="FFFF0000"/>
        <rFont val="Arial Unicode MS"/>
        <family val="2"/>
        <charset val="136"/>
      </rPr>
      <t>畢業生追蹤表：</t>
    </r>
    <r>
      <rPr>
        <u/>
        <sz val="12"/>
        <color theme="1"/>
        <rFont val="Arial Unicode MS"/>
        <family val="2"/>
        <charset val="136"/>
      </rPr>
      <t xml:space="preserve">
</t>
    </r>
    <r>
      <rPr>
        <sz val="12"/>
        <color theme="1"/>
        <rFont val="Arial Unicode MS"/>
        <family val="2"/>
        <charset val="136"/>
      </rPr>
      <t xml:space="preserve">請將三年級畢業生填寫填寫DP欄位至DR欄位，謝謝配合！
</t>
    </r>
    <r>
      <rPr>
        <b/>
        <sz val="12"/>
        <color rgb="FFFF0000"/>
        <rFont val="Arial Unicode MS"/>
        <family val="2"/>
        <charset val="136"/>
      </rPr>
      <t>★注意：請於每年度8月15日前E-MAIL畢業生追蹤表至本會，感謝！</t>
    </r>
    <phoneticPr fontId="3" type="noConversion"/>
  </si>
  <si>
    <t>繳納校內學雜費等相關就學費用NTD</t>
    <phoneticPr fontId="6" type="noConversion"/>
  </si>
  <si>
    <t>扣除校內學雜費等相關就學費用後之剩餘現金NTD</t>
    <phoneticPr fontId="6" type="noConversion"/>
  </si>
  <si>
    <t>學生實收總金額NTD</t>
    <phoneticPr fontId="6" type="noConversion"/>
  </si>
  <si>
    <t>全家總人口數</t>
    <phoneticPr fontId="6" type="noConversion"/>
  </si>
  <si>
    <t>全家總人口數</t>
    <phoneticPr fontId="6"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</si>
  <si>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領取文具清冊</t>
    </r>
    <r>
      <rPr>
        <b/>
        <sz val="16"/>
        <color rgb="FFFF0000"/>
        <rFont val="Arial"/>
        <family val="2"/>
      </rPr>
      <t>(</t>
    </r>
    <r>
      <rPr>
        <b/>
        <sz val="16"/>
        <color rgb="FFFF0000"/>
        <rFont val="細明體"/>
        <family val="3"/>
        <charset val="136"/>
      </rPr>
      <t>請加蓋學校大印</t>
    </r>
    <r>
      <rPr>
        <b/>
        <sz val="16"/>
        <color rgb="FFFF0000"/>
        <rFont val="Arial"/>
        <family val="2"/>
      </rPr>
      <t>)</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</si>
  <si>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學生領取匯款現金表</t>
    </r>
    <r>
      <rPr>
        <b/>
        <sz val="16"/>
        <color rgb="FF000000"/>
        <rFont val="Arial"/>
        <family val="2"/>
      </rPr>
      <t xml:space="preserve"> cash receipt </t>
    </r>
    <r>
      <rPr>
        <b/>
        <sz val="16"/>
        <color rgb="FFFF0000"/>
        <rFont val="Arial"/>
        <family val="2"/>
      </rPr>
      <t>(</t>
    </r>
    <r>
      <rPr>
        <b/>
        <sz val="16"/>
        <color rgb="FFFF0000"/>
        <rFont val="細明體"/>
        <family val="3"/>
        <charset val="136"/>
      </rPr>
      <t>請加蓋學校大印</t>
    </r>
    <r>
      <rPr>
        <b/>
        <sz val="16"/>
        <color rgb="FFFF0000"/>
        <rFont val="Arial"/>
        <family val="2"/>
      </rPr>
      <t>)</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</si>
  <si>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學生領取現金表</t>
    </r>
    <r>
      <rPr>
        <b/>
        <sz val="16"/>
        <color rgb="FF000000"/>
        <rFont val="Arial"/>
        <family val="2"/>
      </rPr>
      <t xml:space="preserve"> cash receipt </t>
    </r>
    <r>
      <rPr>
        <b/>
        <sz val="16"/>
        <color rgb="FFFF0000"/>
        <rFont val="Arial"/>
        <family val="2"/>
      </rPr>
      <t>(</t>
    </r>
    <r>
      <rPr>
        <b/>
        <sz val="16"/>
        <color rgb="FFFF0000"/>
        <rFont val="細明體"/>
        <family val="3"/>
        <charset val="136"/>
      </rPr>
      <t>請加蓋學校大印</t>
    </r>
    <r>
      <rPr>
        <b/>
        <sz val="16"/>
        <color rgb="FFFF0000"/>
        <rFont val="Arial"/>
        <family val="2"/>
      </rPr>
      <t>)</t>
    </r>
    <phoneticPr fontId="3" type="noConversion"/>
  </si>
  <si>
    <r>
      <t>*</t>
    </r>
    <r>
      <rPr>
        <b/>
        <sz val="11"/>
        <color indexed="8"/>
        <rFont val="細明體"/>
        <family val="3"/>
        <charset val="136"/>
      </rPr>
      <t xml:space="preserve">金融機構名稱
</t>
    </r>
    <r>
      <rPr>
        <b/>
        <sz val="11"/>
        <color indexed="8"/>
        <rFont val="Arial"/>
        <family val="2"/>
      </rPr>
      <t>bank name</t>
    </r>
  </si>
  <si>
    <r>
      <t>*</t>
    </r>
    <r>
      <rPr>
        <b/>
        <sz val="11"/>
        <color indexed="8"/>
        <rFont val="細明體"/>
        <family val="3"/>
        <charset val="136"/>
      </rPr>
      <t xml:space="preserve">分行名稱
</t>
    </r>
    <r>
      <rPr>
        <b/>
        <sz val="11"/>
        <color indexed="8"/>
        <rFont val="Arial"/>
        <family val="2"/>
      </rPr>
      <t>branch name</t>
    </r>
  </si>
  <si>
    <r>
      <t>*</t>
    </r>
    <r>
      <rPr>
        <b/>
        <sz val="11"/>
        <color indexed="8"/>
        <rFont val="細明體"/>
        <family val="3"/>
        <charset val="136"/>
      </rPr>
      <t xml:space="preserve">帳戶戶名
</t>
    </r>
    <r>
      <rPr>
        <b/>
        <sz val="11"/>
        <color indexed="8"/>
        <rFont val="Arial"/>
        <family val="2"/>
      </rPr>
      <t>account title</t>
    </r>
  </si>
  <si>
    <r>
      <t>*</t>
    </r>
    <r>
      <rPr>
        <b/>
        <sz val="11"/>
        <color indexed="8"/>
        <rFont val="細明體"/>
        <family val="3"/>
        <charset val="136"/>
      </rPr>
      <t xml:space="preserve">代號
</t>
    </r>
    <r>
      <rPr>
        <b/>
        <sz val="11"/>
        <color indexed="8"/>
        <rFont val="Arial"/>
        <family val="2"/>
      </rPr>
      <t>bank code</t>
    </r>
  </si>
  <si>
    <r>
      <t>*</t>
    </r>
    <r>
      <rPr>
        <b/>
        <sz val="11"/>
        <color indexed="8"/>
        <rFont val="細明體"/>
        <family val="3"/>
        <charset val="136"/>
      </rPr>
      <t xml:space="preserve">帳號
</t>
    </r>
    <r>
      <rPr>
        <b/>
        <sz val="11"/>
        <color indexed="8"/>
        <rFont val="Arial"/>
        <family val="2"/>
      </rPr>
      <t>account number</t>
    </r>
  </si>
  <si>
    <r>
      <rPr>
        <b/>
        <sz val="11"/>
        <color indexed="8"/>
        <rFont val="細明體"/>
        <family val="3"/>
        <charset val="136"/>
      </rPr>
      <t>學年度學期</t>
    </r>
    <phoneticPr fontId="3" type="noConversion"/>
  </si>
  <si>
    <r>
      <rPr>
        <b/>
        <sz val="11"/>
        <color indexed="8"/>
        <rFont val="細明體"/>
        <family val="3"/>
        <charset val="136"/>
      </rPr>
      <t>學校縣市別</t>
    </r>
    <phoneticPr fontId="3" type="noConversion"/>
  </si>
  <si>
    <r>
      <rPr>
        <b/>
        <sz val="11"/>
        <color indexed="8"/>
        <rFont val="細明體"/>
        <family val="3"/>
        <charset val="136"/>
      </rPr>
      <t>學校名稱</t>
    </r>
    <phoneticPr fontId="3" type="noConversion"/>
  </si>
  <si>
    <r>
      <t>*</t>
    </r>
    <r>
      <rPr>
        <b/>
        <sz val="11"/>
        <color indexed="8"/>
        <rFont val="細明體"/>
        <family val="3"/>
        <charset val="136"/>
      </rPr>
      <t xml:space="preserve">編號
</t>
    </r>
    <r>
      <rPr>
        <b/>
        <sz val="11"/>
        <color indexed="8"/>
        <rFont val="Arial"/>
        <family val="2"/>
      </rPr>
      <t>No.</t>
    </r>
    <phoneticPr fontId="6" type="noConversion"/>
  </si>
  <si>
    <r>
      <t>*</t>
    </r>
    <r>
      <rPr>
        <b/>
        <sz val="11"/>
        <color indexed="8"/>
        <rFont val="細明體"/>
        <family val="3"/>
        <charset val="136"/>
      </rPr>
      <t xml:space="preserve">級別
</t>
    </r>
    <r>
      <rPr>
        <b/>
        <sz val="11"/>
        <color indexed="8"/>
        <rFont val="Arial"/>
        <family val="2"/>
      </rPr>
      <t>level</t>
    </r>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</si>
  <si>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</si>
  <si>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r>
      <t>*</t>
    </r>
    <r>
      <rPr>
        <b/>
        <sz val="11"/>
        <color indexed="8"/>
        <rFont val="細明體"/>
        <family val="3"/>
        <charset val="136"/>
      </rPr>
      <t xml:space="preserve">姓名
</t>
    </r>
    <r>
      <rPr>
        <b/>
        <sz val="11"/>
        <color indexed="8"/>
        <rFont val="Arial"/>
        <family val="2"/>
      </rPr>
      <t>name of 
applicant</t>
    </r>
    <phoneticPr fontId="6" type="noConversion"/>
  </si>
  <si>
    <r>
      <t>*</t>
    </r>
    <r>
      <rPr>
        <b/>
        <sz val="11"/>
        <color indexed="8"/>
        <rFont val="細明體"/>
        <family val="3"/>
        <charset val="136"/>
      </rPr>
      <t>科別</t>
    </r>
    <r>
      <rPr>
        <b/>
        <sz val="11"/>
        <color indexed="8"/>
        <rFont val="Arial"/>
        <family val="2"/>
      </rPr>
      <t>/</t>
    </r>
    <r>
      <rPr>
        <b/>
        <sz val="11"/>
        <color indexed="8"/>
        <rFont val="細明體"/>
        <family val="3"/>
        <charset val="136"/>
      </rPr>
      <t xml:space="preserve">系別
</t>
    </r>
    <r>
      <rPr>
        <b/>
        <sz val="11"/>
        <color indexed="8"/>
        <rFont val="Arial"/>
        <family val="2"/>
      </rPr>
      <t xml:space="preserve">department
</t>
    </r>
    <r>
      <rPr>
        <b/>
        <sz val="20"/>
        <color indexed="10"/>
        <rFont val="標楷體"/>
        <family val="4"/>
        <charset val="136"/>
      </rPr>
      <t/>
    </r>
    <phoneticPr fontId="6" type="noConversion"/>
  </si>
  <si>
    <r>
      <t>*</t>
    </r>
    <r>
      <rPr>
        <b/>
        <sz val="11"/>
        <color indexed="8"/>
        <rFont val="細明體"/>
        <family val="3"/>
        <charset val="136"/>
      </rPr>
      <t xml:space="preserve">年級
</t>
    </r>
    <r>
      <rPr>
        <b/>
        <sz val="11"/>
        <color indexed="8"/>
        <rFont val="Arial"/>
        <family val="2"/>
      </rPr>
      <t>grade</t>
    </r>
    <phoneticPr fontId="3" type="noConversion"/>
  </si>
  <si>
    <r>
      <t>*</t>
    </r>
    <r>
      <rPr>
        <b/>
        <sz val="11"/>
        <color indexed="8"/>
        <rFont val="細明體"/>
        <family val="3"/>
        <charset val="136"/>
      </rPr>
      <t>班級</t>
    </r>
    <r>
      <rPr>
        <b/>
        <sz val="11"/>
        <color indexed="8"/>
        <rFont val="Arial"/>
        <family val="2"/>
      </rPr>
      <t>/</t>
    </r>
    <r>
      <rPr>
        <b/>
        <sz val="11"/>
        <color indexed="8"/>
        <rFont val="細明體"/>
        <family val="3"/>
        <charset val="136"/>
      </rPr>
      <t xml:space="preserve">班別
</t>
    </r>
    <r>
      <rPr>
        <b/>
        <sz val="11"/>
        <color indexed="8"/>
        <rFont val="Arial"/>
        <family val="2"/>
      </rPr>
      <t>class</t>
    </r>
    <phoneticPr fontId="6" type="noConversion"/>
  </si>
  <si>
    <r>
      <t>*</t>
    </r>
    <r>
      <rPr>
        <b/>
        <sz val="11"/>
        <color indexed="8"/>
        <rFont val="細明體"/>
        <family val="3"/>
        <charset val="136"/>
      </rPr>
      <t xml:space="preserve">學號
</t>
    </r>
    <r>
      <rPr>
        <b/>
        <sz val="11"/>
        <color indexed="8"/>
        <rFont val="Arial"/>
        <family val="2"/>
      </rPr>
      <t>student number</t>
    </r>
    <phoneticPr fontId="6" type="noConversion"/>
  </si>
  <si>
    <r>
      <t>*</t>
    </r>
    <r>
      <rPr>
        <b/>
        <sz val="11"/>
        <color indexed="8"/>
        <rFont val="細明體"/>
        <family val="3"/>
        <charset val="136"/>
      </rPr>
      <t>身份證字號</t>
    </r>
    <r>
      <rPr>
        <b/>
        <sz val="11"/>
        <color indexed="8"/>
        <rFont val="Arial"/>
        <family val="2"/>
      </rPr>
      <t>ID number</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</si>
  <si>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</si>
  <si>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t>
    </r>
    <r>
      <rPr>
        <b/>
        <sz val="11"/>
        <color indexed="8"/>
        <rFont val="細明體"/>
        <family val="3"/>
        <charset val="136"/>
      </rPr>
      <t xml:space="preserve">身份別
</t>
    </r>
    <r>
      <rPr>
        <b/>
        <sz val="11"/>
        <color indexed="8"/>
        <rFont val="Arial"/>
        <family val="2"/>
      </rPr>
      <t xml:space="preserve">identity
</t>
    </r>
    <phoneticPr fontId="6" type="noConversion"/>
  </si>
  <si>
    <r>
      <t>*</t>
    </r>
    <r>
      <rPr>
        <b/>
        <sz val="11"/>
        <color indexed="8"/>
        <rFont val="細明體"/>
        <family val="3"/>
        <charset val="136"/>
      </rPr>
      <t xml:space="preserve">學生戶籍地址
</t>
    </r>
    <r>
      <rPr>
        <b/>
        <sz val="11"/>
        <color indexed="8"/>
        <rFont val="Arial"/>
        <family val="2"/>
      </rPr>
      <t>home address of student</t>
    </r>
    <phoneticPr fontId="6" type="noConversion"/>
  </si>
  <si>
    <r>
      <t>*</t>
    </r>
    <r>
      <rPr>
        <b/>
        <sz val="11"/>
        <color indexed="8"/>
        <rFont val="細明體"/>
        <family val="3"/>
        <charset val="136"/>
      </rPr>
      <t xml:space="preserve">學生本人帳戶資料
</t>
    </r>
    <r>
      <rPr>
        <b/>
        <sz val="11"/>
        <color indexed="8"/>
        <rFont val="Arial"/>
        <family val="2"/>
      </rPr>
      <t>student account information</t>
    </r>
    <phoneticPr fontId="6" type="noConversion"/>
  </si>
  <si>
    <r>
      <rPr>
        <b/>
        <sz val="11"/>
        <color indexed="8"/>
        <rFont val="細明體"/>
        <family val="3"/>
        <charset val="136"/>
      </rPr>
      <t xml:space="preserve">助學獎學金
</t>
    </r>
    <r>
      <rPr>
        <b/>
        <sz val="11"/>
        <color indexed="8"/>
        <rFont val="Arial"/>
        <family val="2"/>
      </rPr>
      <t>grant scholarship
(NTD)</t>
    </r>
    <phoneticPr fontId="6" type="noConversion"/>
  </si>
  <si>
    <r>
      <rPr>
        <b/>
        <sz val="11"/>
        <color indexed="8"/>
        <rFont val="細明體"/>
        <family val="3"/>
        <charset val="136"/>
      </rPr>
      <t xml:space="preserve">合計
</t>
    </r>
    <r>
      <rPr>
        <b/>
        <sz val="11"/>
        <color indexed="8"/>
        <rFont val="Arial"/>
        <family val="2"/>
      </rPr>
      <t>total
(NTD)</t>
    </r>
    <phoneticPr fontId="6" type="noConversion"/>
  </si>
  <si>
    <r>
      <rPr>
        <b/>
        <sz val="11"/>
        <color indexed="8"/>
        <rFont val="細明體"/>
        <family val="3"/>
        <charset val="136"/>
      </rPr>
      <t xml:space="preserve">學生簽名
</t>
    </r>
    <r>
      <rPr>
        <b/>
        <sz val="11"/>
        <color indexed="8"/>
        <rFont val="Arial"/>
        <family val="2"/>
      </rPr>
      <t>Student's signature</t>
    </r>
    <phoneticPr fontId="3" type="noConversion"/>
  </si>
  <si>
    <r>
      <rPr>
        <b/>
        <sz val="11"/>
        <color indexed="8"/>
        <rFont val="細明體"/>
        <family val="3"/>
        <charset val="136"/>
      </rPr>
      <t>學年度學期</t>
    </r>
    <phoneticPr fontId="3" type="noConversion"/>
  </si>
  <si>
    <r>
      <rPr>
        <b/>
        <sz val="11"/>
        <color indexed="8"/>
        <rFont val="細明體"/>
        <family val="3"/>
        <charset val="136"/>
      </rPr>
      <t>學校縣市別</t>
    </r>
    <phoneticPr fontId="3" type="noConversion"/>
  </si>
  <si>
    <r>
      <rPr>
        <b/>
        <sz val="11"/>
        <color indexed="8"/>
        <rFont val="細明體"/>
        <family val="3"/>
        <charset val="136"/>
      </rPr>
      <t>學校名稱</t>
    </r>
    <phoneticPr fontId="3" type="noConversion"/>
  </si>
  <si>
    <r>
      <t>*</t>
    </r>
    <r>
      <rPr>
        <b/>
        <sz val="11"/>
        <color indexed="8"/>
        <rFont val="細明體"/>
        <family val="3"/>
        <charset val="136"/>
      </rPr>
      <t xml:space="preserve">編號
</t>
    </r>
    <r>
      <rPr>
        <b/>
        <sz val="11"/>
        <color indexed="8"/>
        <rFont val="Arial"/>
        <family val="2"/>
      </rPr>
      <t>No.</t>
    </r>
    <phoneticPr fontId="6" type="noConversion"/>
  </si>
  <si>
    <r>
      <t>*</t>
    </r>
    <r>
      <rPr>
        <b/>
        <sz val="11"/>
        <color indexed="8"/>
        <rFont val="細明體"/>
        <family val="3"/>
        <charset val="136"/>
      </rPr>
      <t xml:space="preserve">級別
</t>
    </r>
    <r>
      <rPr>
        <b/>
        <sz val="11"/>
        <color indexed="8"/>
        <rFont val="Arial"/>
        <family val="2"/>
      </rPr>
      <t>level</t>
    </r>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</si>
  <si>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</si>
  <si>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r>
      <t>*</t>
    </r>
    <r>
      <rPr>
        <b/>
        <sz val="11"/>
        <color indexed="8"/>
        <rFont val="細明體"/>
        <family val="3"/>
        <charset val="136"/>
      </rPr>
      <t xml:space="preserve">姓名
</t>
    </r>
    <r>
      <rPr>
        <b/>
        <sz val="11"/>
        <color indexed="8"/>
        <rFont val="Arial"/>
        <family val="2"/>
      </rPr>
      <t>name of 
applicant</t>
    </r>
    <phoneticPr fontId="6" type="noConversion"/>
  </si>
  <si>
    <r>
      <t>*</t>
    </r>
    <r>
      <rPr>
        <b/>
        <sz val="11"/>
        <color indexed="8"/>
        <rFont val="細明體"/>
        <family val="3"/>
        <charset val="136"/>
      </rPr>
      <t>科別</t>
    </r>
    <r>
      <rPr>
        <b/>
        <sz val="11"/>
        <color indexed="8"/>
        <rFont val="Arial"/>
        <family val="2"/>
      </rPr>
      <t>/</t>
    </r>
    <r>
      <rPr>
        <b/>
        <sz val="11"/>
        <color indexed="8"/>
        <rFont val="細明體"/>
        <family val="3"/>
        <charset val="136"/>
      </rPr>
      <t xml:space="preserve">系別
</t>
    </r>
    <r>
      <rPr>
        <b/>
        <sz val="11"/>
        <color indexed="8"/>
        <rFont val="Arial"/>
        <family val="2"/>
      </rPr>
      <t xml:space="preserve">department
</t>
    </r>
    <r>
      <rPr>
        <b/>
        <sz val="20"/>
        <color indexed="10"/>
        <rFont val="標楷體"/>
        <family val="4"/>
        <charset val="136"/>
      </rPr>
      <t/>
    </r>
    <phoneticPr fontId="6" type="noConversion"/>
  </si>
  <si>
    <r>
      <t>*</t>
    </r>
    <r>
      <rPr>
        <b/>
        <sz val="11"/>
        <color indexed="8"/>
        <rFont val="細明體"/>
        <family val="3"/>
        <charset val="136"/>
      </rPr>
      <t xml:space="preserve">年級
</t>
    </r>
    <r>
      <rPr>
        <b/>
        <sz val="11"/>
        <color indexed="8"/>
        <rFont val="Arial"/>
        <family val="2"/>
      </rPr>
      <t>grade</t>
    </r>
    <phoneticPr fontId="3" type="noConversion"/>
  </si>
  <si>
    <r>
      <t>*</t>
    </r>
    <r>
      <rPr>
        <b/>
        <sz val="11"/>
        <color indexed="8"/>
        <rFont val="細明體"/>
        <family val="3"/>
        <charset val="136"/>
      </rPr>
      <t>班級</t>
    </r>
    <r>
      <rPr>
        <b/>
        <sz val="11"/>
        <color indexed="8"/>
        <rFont val="Arial"/>
        <family val="2"/>
      </rPr>
      <t>/</t>
    </r>
    <r>
      <rPr>
        <b/>
        <sz val="11"/>
        <color indexed="8"/>
        <rFont val="細明體"/>
        <family val="3"/>
        <charset val="136"/>
      </rPr>
      <t xml:space="preserve">班別
</t>
    </r>
    <r>
      <rPr>
        <b/>
        <sz val="11"/>
        <color indexed="8"/>
        <rFont val="Arial"/>
        <family val="2"/>
      </rPr>
      <t>class</t>
    </r>
    <phoneticPr fontId="6" type="noConversion"/>
  </si>
  <si>
    <r>
      <t>*</t>
    </r>
    <r>
      <rPr>
        <b/>
        <sz val="11"/>
        <color indexed="8"/>
        <rFont val="細明體"/>
        <family val="3"/>
        <charset val="136"/>
      </rPr>
      <t xml:space="preserve">學號
</t>
    </r>
    <r>
      <rPr>
        <b/>
        <sz val="11"/>
        <color indexed="8"/>
        <rFont val="Arial"/>
        <family val="2"/>
      </rPr>
      <t>student number</t>
    </r>
    <phoneticPr fontId="6" type="noConversion"/>
  </si>
  <si>
    <r>
      <t>*</t>
    </r>
    <r>
      <rPr>
        <b/>
        <sz val="11"/>
        <color indexed="8"/>
        <rFont val="細明體"/>
        <family val="3"/>
        <charset val="136"/>
      </rPr>
      <t xml:space="preserve">身份證字號
</t>
    </r>
    <r>
      <rPr>
        <b/>
        <sz val="11"/>
        <color indexed="8"/>
        <rFont val="Arial"/>
        <family val="2"/>
      </rPr>
      <t>ID number</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</si>
  <si>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</si>
  <si>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t>
    </r>
    <r>
      <rPr>
        <b/>
        <sz val="11"/>
        <color indexed="8"/>
        <rFont val="細明體"/>
        <family val="3"/>
        <charset val="136"/>
      </rPr>
      <t xml:space="preserve">身份別
</t>
    </r>
    <r>
      <rPr>
        <b/>
        <sz val="11"/>
        <color indexed="8"/>
        <rFont val="Arial"/>
        <family val="2"/>
      </rPr>
      <t xml:space="preserve">identity
</t>
    </r>
    <phoneticPr fontId="6" type="noConversion"/>
  </si>
  <si>
    <r>
      <t>*</t>
    </r>
    <r>
      <rPr>
        <b/>
        <sz val="11"/>
        <color indexed="8"/>
        <rFont val="細明體"/>
        <family val="3"/>
        <charset val="136"/>
      </rPr>
      <t xml:space="preserve">學生戶籍地址
</t>
    </r>
    <r>
      <rPr>
        <b/>
        <sz val="11"/>
        <color indexed="8"/>
        <rFont val="Arial"/>
        <family val="2"/>
      </rPr>
      <t>home address of student</t>
    </r>
    <phoneticPr fontId="6" type="noConversion"/>
  </si>
  <si>
    <r>
      <rPr>
        <b/>
        <sz val="11"/>
        <color indexed="8"/>
        <rFont val="細明體"/>
        <family val="3"/>
        <charset val="136"/>
      </rPr>
      <t xml:space="preserve">學生簽名
</t>
    </r>
    <r>
      <rPr>
        <b/>
        <sz val="11"/>
        <color indexed="8"/>
        <rFont val="Arial"/>
        <family val="2"/>
      </rPr>
      <t>Student's signature</t>
    </r>
    <phoneticPr fontId="3" type="noConversion"/>
  </si>
  <si>
    <r>
      <rPr>
        <b/>
        <sz val="11"/>
        <color theme="1"/>
        <rFont val="細明體"/>
        <family val="3"/>
        <charset val="136"/>
      </rPr>
      <t>自我專長獎學金</t>
    </r>
    <r>
      <rPr>
        <b/>
        <sz val="11"/>
        <color theme="1"/>
        <rFont val="Arial"/>
        <family val="2"/>
      </rPr>
      <t>specialization scholarship
(NTD)</t>
    </r>
    <phoneticPr fontId="3" type="noConversion"/>
  </si>
  <si>
    <r>
      <rPr>
        <b/>
        <sz val="11"/>
        <color indexed="8"/>
        <rFont val="細明體"/>
        <family val="3"/>
        <charset val="136"/>
      </rPr>
      <t xml:space="preserve">學業成績優秀獎學金
</t>
    </r>
    <r>
      <rPr>
        <b/>
        <sz val="11"/>
        <color indexed="8"/>
        <rFont val="Arial"/>
        <family val="2"/>
      </rPr>
      <t>academic excellence scholarship
(NTD)</t>
    </r>
    <phoneticPr fontId="6" type="noConversion"/>
  </si>
  <si>
    <r>
      <rPr>
        <b/>
        <sz val="11"/>
        <color indexed="8"/>
        <rFont val="細明體"/>
        <family val="3"/>
        <charset val="136"/>
      </rPr>
      <t xml:space="preserve">特殊優良表現獎學金
</t>
    </r>
    <r>
      <rPr>
        <b/>
        <sz val="11"/>
        <color indexed="8"/>
        <rFont val="Arial"/>
        <family val="2"/>
      </rPr>
      <t>excellent performance scholarship
(NTD)</t>
    </r>
    <phoneticPr fontId="6" type="noConversion"/>
  </si>
  <si>
    <r>
      <rPr>
        <b/>
        <sz val="11"/>
        <color indexed="8"/>
        <rFont val="細明體"/>
        <family val="3"/>
        <charset val="136"/>
      </rPr>
      <t>考取技術士證照獎學金</t>
    </r>
    <r>
      <rPr>
        <b/>
        <sz val="11"/>
        <color indexed="8"/>
        <rFont val="Arial"/>
        <family val="2"/>
      </rPr>
      <t>certificate scholarship
(NTD)</t>
    </r>
    <phoneticPr fontId="3" type="noConversion"/>
  </si>
  <si>
    <r>
      <rPr>
        <b/>
        <sz val="11"/>
        <color indexed="8"/>
        <rFont val="細明體"/>
        <family val="3"/>
        <charset val="136"/>
      </rPr>
      <t>課輔獎助金</t>
    </r>
    <r>
      <rPr>
        <b/>
        <sz val="11"/>
        <color indexed="8"/>
        <rFont val="Arial"/>
        <family val="2"/>
      </rPr>
      <t>supplementary scholarship
(NTD)</t>
    </r>
    <phoneticPr fontId="3" type="noConversion"/>
  </si>
  <si>
    <r>
      <rPr>
        <b/>
        <sz val="11"/>
        <color indexed="8"/>
        <rFont val="細明體"/>
        <family val="3"/>
        <charset val="136"/>
      </rPr>
      <t xml:space="preserve">急難救助金
</t>
    </r>
    <r>
      <rPr>
        <b/>
        <sz val="11"/>
        <color indexed="8"/>
        <rFont val="Arial"/>
        <family val="2"/>
      </rPr>
      <t>emergency subsidy
(NTD)</t>
    </r>
    <phoneticPr fontId="3" type="noConversion"/>
  </si>
  <si>
    <r>
      <rPr>
        <b/>
        <sz val="11"/>
        <color rgb="FF000000"/>
        <rFont val="細明體"/>
        <family val="3"/>
        <charset val="136"/>
      </rPr>
      <t>其他</t>
    </r>
    <r>
      <rPr>
        <b/>
        <sz val="11"/>
        <color rgb="FF000000"/>
        <rFont val="Arial"/>
        <family val="2"/>
      </rPr>
      <t xml:space="preserve">other (NTD) </t>
    </r>
    <phoneticPr fontId="3" type="noConversion"/>
  </si>
  <si>
    <r>
      <rPr>
        <b/>
        <sz val="11"/>
        <color indexed="8"/>
        <rFont val="細明體"/>
        <family val="3"/>
        <charset val="136"/>
      </rPr>
      <t>良好學習習慣獎學金</t>
    </r>
    <r>
      <rPr>
        <b/>
        <sz val="11"/>
        <color indexed="8"/>
        <rFont val="Arial"/>
        <family val="2"/>
      </rPr>
      <t>good study habits  scholarship
(NTD)</t>
    </r>
    <phoneticPr fontId="3" type="noConversion"/>
  </si>
  <si>
    <r>
      <rPr>
        <b/>
        <sz val="14"/>
        <color rgb="FFFF0000"/>
        <rFont val="細明體"/>
        <family val="3"/>
        <charset val="136"/>
      </rPr>
      <t>※請依實填入該生家庭成員，從</t>
    </r>
    <r>
      <rPr>
        <b/>
        <sz val="14"/>
        <color rgb="FFFF0000"/>
        <rFont val="Arial"/>
        <family val="2"/>
      </rPr>
      <t>A</t>
    </r>
    <r>
      <rPr>
        <b/>
        <sz val="14"/>
        <color rgb="FFFF0000"/>
        <rFont val="細明體"/>
        <family val="3"/>
        <charset val="136"/>
      </rPr>
      <t>欄填寫至</t>
    </r>
    <r>
      <rPr>
        <b/>
        <sz val="14"/>
        <color rgb="FFFF0000"/>
        <rFont val="Arial"/>
        <family val="2"/>
      </rPr>
      <t>M</t>
    </r>
    <r>
      <rPr>
        <b/>
        <sz val="14"/>
        <color rgb="FFFF0000"/>
        <rFont val="細明體"/>
        <family val="3"/>
        <charset val="136"/>
      </rPr>
      <t>欄，若學生身分別為【弱勢家庭子女】或【弱勢家庭身障學生或身障人士子女】時，請繼續依實填入</t>
    </r>
    <r>
      <rPr>
        <b/>
        <sz val="14"/>
        <color rgb="FFFF0000"/>
        <rFont val="Arial"/>
        <family val="2"/>
      </rPr>
      <t>N</t>
    </r>
    <r>
      <rPr>
        <b/>
        <sz val="14"/>
        <color rgb="FFFF0000"/>
        <rFont val="細明體"/>
        <family val="3"/>
        <charset val="136"/>
      </rPr>
      <t>欄至</t>
    </r>
    <r>
      <rPr>
        <b/>
        <sz val="14"/>
        <color rgb="FFFF0000"/>
        <rFont val="Arial"/>
        <family val="2"/>
      </rPr>
      <t>R</t>
    </r>
    <r>
      <rPr>
        <b/>
        <sz val="14"/>
        <color rgb="FFFF0000"/>
        <rFont val="細明體"/>
        <family val="3"/>
        <charset val="136"/>
      </rPr>
      <t>欄。</t>
    </r>
    <r>
      <rPr>
        <b/>
        <sz val="14"/>
        <rFont val="Arial"/>
        <family val="2"/>
      </rPr>
      <t xml:space="preserve">
1.</t>
    </r>
    <r>
      <rPr>
        <b/>
        <u/>
        <sz val="14"/>
        <rFont val="細明體"/>
        <family val="3"/>
        <charset val="136"/>
      </rPr>
      <t>監護人</t>
    </r>
    <r>
      <rPr>
        <b/>
        <sz val="14"/>
        <rFont val="細明體"/>
        <family val="3"/>
        <charset val="136"/>
      </rPr>
      <t>與</t>
    </r>
    <r>
      <rPr>
        <b/>
        <u/>
        <sz val="14"/>
        <rFont val="細明體"/>
        <family val="3"/>
        <charset val="136"/>
      </rPr>
      <t>扶養人</t>
    </r>
    <r>
      <rPr>
        <b/>
        <sz val="14"/>
        <rFont val="Arial"/>
        <family val="2"/>
      </rPr>
      <t>:</t>
    </r>
    <r>
      <rPr>
        <b/>
        <sz val="14"/>
        <color rgb="FFFF0000"/>
        <rFont val="Arial"/>
        <family val="2"/>
      </rPr>
      <t xml:space="preserve"> 
(1)</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 xml:space="preserve">):
</t>
    </r>
    <r>
      <rPr>
        <sz val="14"/>
        <rFont val="細明體"/>
        <family val="3"/>
        <charset val="136"/>
      </rPr>
      <t>例如</t>
    </r>
    <r>
      <rPr>
        <sz val="14"/>
        <rFont val="Arial"/>
        <family val="2"/>
      </rPr>
      <t>(1)</t>
    </r>
    <r>
      <rPr>
        <sz val="14"/>
        <rFont val="細明體"/>
        <family val="3"/>
        <charset val="136"/>
      </rPr>
      <t>父母親無離婚雙方皆為法定監護人、或</t>
    </r>
    <r>
      <rPr>
        <sz val="14"/>
        <rFont val="Arial"/>
        <family val="2"/>
      </rPr>
      <t>(2)</t>
    </r>
    <r>
      <rPr>
        <sz val="14"/>
        <rFont val="細明體"/>
        <family val="3"/>
        <charset val="136"/>
      </rPr>
      <t>離婚或喪偶之一方法定監護人、或</t>
    </r>
    <r>
      <rPr>
        <sz val="14"/>
        <rFont val="Arial"/>
        <family val="2"/>
      </rPr>
      <t>(3)</t>
    </r>
    <r>
      <rPr>
        <sz val="14"/>
        <rFont val="細明體"/>
        <family val="3"/>
        <charset val="136"/>
      </rPr>
      <t xml:space="preserve">由法院判決之法定監護人。
</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t>
    </r>
    <r>
      <rPr>
        <b/>
        <sz val="14"/>
        <color rgb="FFFF0000"/>
        <rFont val="細明體"/>
        <family val="3"/>
        <charset val="136"/>
      </rPr>
      <t>與扶養人不可同為一人，注意如有法定監護人時，扶養人欄位請填</t>
    </r>
    <r>
      <rPr>
        <b/>
        <sz val="14"/>
        <color rgb="FFFF0000"/>
        <rFont val="Arial"/>
        <family val="2"/>
      </rPr>
      <t>0!
(2)</t>
    </r>
    <r>
      <rPr>
        <b/>
        <sz val="14"/>
        <color rgb="FFFF0000"/>
        <rFont val="細明體"/>
        <family val="3"/>
        <charset val="136"/>
      </rPr>
      <t>扶養人</t>
    </r>
    <r>
      <rPr>
        <b/>
        <sz val="14"/>
        <color rgb="FFFF0000"/>
        <rFont val="Arial"/>
        <family val="2"/>
      </rPr>
      <t>:</t>
    </r>
    <r>
      <rPr>
        <sz val="14"/>
        <rFont val="細明體"/>
        <family val="3"/>
        <charset val="136"/>
      </rPr>
      <t>例如某學生之</t>
    </r>
    <r>
      <rPr>
        <u/>
        <sz val="14"/>
        <rFont val="細明體"/>
        <family val="3"/>
        <charset val="136"/>
      </rPr>
      <t>監護人</t>
    </r>
    <r>
      <rPr>
        <u val="double"/>
        <sz val="14"/>
        <rFont val="細明體"/>
        <family val="3"/>
        <charset val="136"/>
      </rPr>
      <t>係已離婚之父親</t>
    </r>
    <r>
      <rPr>
        <sz val="14"/>
        <rFont val="細明體"/>
        <family val="3"/>
        <charset val="136"/>
      </rPr>
      <t>，長期失蹤在外，無跟家裡聯絡，亦無擔負起寄錢回家照顧子女之責任，該學生僅靠姑姑扶養，但姑姑不是監護人，</t>
    </r>
    <r>
      <rPr>
        <u val="double"/>
        <sz val="14"/>
        <rFont val="細明體"/>
        <family val="3"/>
        <charset val="136"/>
      </rPr>
      <t>姑姑是屬於</t>
    </r>
    <r>
      <rPr>
        <u/>
        <sz val="14"/>
        <rFont val="細明體"/>
        <family val="3"/>
        <charset val="136"/>
      </rPr>
      <t>扶養人</t>
    </r>
    <r>
      <rPr>
        <sz val="14"/>
        <rFont val="細明體"/>
        <family val="3"/>
        <charset val="136"/>
      </rPr>
      <t>。此為</t>
    </r>
    <r>
      <rPr>
        <b/>
        <sz val="14"/>
        <color rgb="FFFF0000"/>
        <rFont val="細明體"/>
        <family val="3"/>
        <charset val="136"/>
      </rPr>
      <t>無</t>
    </r>
    <r>
      <rPr>
        <sz val="14"/>
        <color rgb="FFFF0000"/>
        <rFont val="細明體"/>
        <family val="3"/>
        <charset val="136"/>
      </rPr>
      <t>法定監護人</t>
    </r>
    <r>
      <rPr>
        <sz val="14"/>
        <rFont val="細明體"/>
        <family val="3"/>
        <charset val="136"/>
      </rPr>
      <t>，</t>
    </r>
    <r>
      <rPr>
        <b/>
        <sz val="14"/>
        <color rgb="FFFF0000"/>
        <rFont val="細明體"/>
        <family val="3"/>
        <charset val="136"/>
      </rPr>
      <t>監護人欄位請填</t>
    </r>
    <r>
      <rPr>
        <b/>
        <sz val="14"/>
        <color rgb="FFFF0000"/>
        <rFont val="Arial"/>
        <family val="2"/>
      </rPr>
      <t>0</t>
    </r>
    <r>
      <rPr>
        <b/>
        <sz val="14"/>
        <color rgb="FFFF0000"/>
        <rFont val="細明體"/>
        <family val="3"/>
        <charset val="136"/>
      </rPr>
      <t>，扶養人欄位請填</t>
    </r>
    <r>
      <rPr>
        <b/>
        <sz val="14"/>
        <color rgb="FFFF0000"/>
        <rFont val="Arial"/>
        <family val="2"/>
      </rPr>
      <t>1</t>
    </r>
    <r>
      <rPr>
        <sz val="14"/>
        <rFont val="細明體"/>
        <family val="3"/>
        <charset val="136"/>
      </rPr>
      <t>。</t>
    </r>
    <r>
      <rPr>
        <sz val="14"/>
        <rFont val="Arial"/>
        <family val="2"/>
      </rPr>
      <t xml:space="preserve"> 
</t>
    </r>
    <r>
      <rPr>
        <b/>
        <sz val="14"/>
        <rFont val="Arial"/>
        <family val="2"/>
      </rPr>
      <t>2.</t>
    </r>
    <r>
      <rPr>
        <b/>
        <sz val="14"/>
        <rFont val="細明體"/>
        <family val="3"/>
        <charset val="136"/>
      </rPr>
      <t>特殊情形</t>
    </r>
    <r>
      <rPr>
        <b/>
        <sz val="14"/>
        <rFont val="Arial"/>
        <family val="2"/>
      </rPr>
      <t>:</t>
    </r>
    <r>
      <rPr>
        <sz val="14"/>
        <rFont val="細明體"/>
        <family val="3"/>
        <charset val="136"/>
      </rPr>
      <t>針對「弱勢家庭子女」或「弱勢家庭身障學生或身障人士子女」此</t>
    </r>
    <r>
      <rPr>
        <sz val="14"/>
        <rFont val="Arial"/>
        <family val="2"/>
      </rPr>
      <t>2</t>
    </r>
    <r>
      <rPr>
        <sz val="14"/>
        <rFont val="細明體"/>
        <family val="3"/>
        <charset val="136"/>
      </rPr>
      <t>種身分別，如有「特殊情形」</t>
    </r>
    <r>
      <rPr>
        <sz val="14"/>
        <rFont val="Arial"/>
        <family val="2"/>
      </rPr>
      <t>(</t>
    </r>
    <r>
      <rPr>
        <sz val="14"/>
        <rFont val="細明體"/>
        <family val="3"/>
        <charset val="136"/>
      </rPr>
      <t>例如</t>
    </r>
    <r>
      <rPr>
        <sz val="14"/>
        <rFont val="Arial"/>
        <family val="2"/>
      </rPr>
      <t>:</t>
    </r>
    <r>
      <rPr>
        <sz val="14"/>
        <rFont val="細明體"/>
        <family val="3"/>
        <charset val="136"/>
      </rPr>
      <t>入監服刑者、家暴施虐者、失蹤無法聯繫者、其他相類情形等</t>
    </r>
    <r>
      <rPr>
        <sz val="14"/>
        <rFont val="Arial"/>
        <family val="2"/>
      </rPr>
      <t>)</t>
    </r>
    <r>
      <rPr>
        <sz val="14"/>
        <rFont val="細明體"/>
        <family val="3"/>
        <charset val="136"/>
      </rPr>
      <t>，而致無法繳交所得稅清單與財產清單時，請勾選「特殊情形」，並提交加附「特殊案例需求單」。</t>
    </r>
    <phoneticPr fontId="3" type="noConversion"/>
  </si>
  <si>
    <t>※不必填，有公式(會串聯程式)，亦請勿按Delet。</t>
    <phoneticPr fontId="3" type="noConversion"/>
  </si>
  <si>
    <r>
      <rPr>
        <b/>
        <sz val="16"/>
        <color rgb="FFFF0000"/>
        <rFont val="細明體"/>
        <family val="3"/>
        <charset val="136"/>
      </rPr>
      <t xml:space="preserve">※勿動，有公式
</t>
    </r>
    <r>
      <rPr>
        <b/>
        <sz val="16"/>
        <color rgb="FFFF0000"/>
        <rFont val="Arial"/>
        <family val="2"/>
      </rPr>
      <t>(</t>
    </r>
    <r>
      <rPr>
        <b/>
        <sz val="16"/>
        <color rgb="FFFF0000"/>
        <rFont val="細明體"/>
        <family val="3"/>
        <charset val="136"/>
      </rPr>
      <t>會串聯申請總表程式</t>
    </r>
    <r>
      <rPr>
        <b/>
        <sz val="16"/>
        <color rgb="FFFF0000"/>
        <rFont val="Arial"/>
        <family val="2"/>
      </rPr>
      <t>)</t>
    </r>
    <phoneticPr fontId="3" type="noConversion"/>
  </si>
  <si>
    <r>
      <rPr>
        <b/>
        <sz val="16"/>
        <color rgb="FFFF0000"/>
        <rFont val="細明體"/>
        <family val="3"/>
        <charset val="136"/>
      </rPr>
      <t>※不必填，有公式</t>
    </r>
    <r>
      <rPr>
        <b/>
        <sz val="16"/>
        <color rgb="FFFF0000"/>
        <rFont val="Arial"/>
        <family val="2"/>
      </rPr>
      <t>(</t>
    </r>
    <r>
      <rPr>
        <b/>
        <sz val="16"/>
        <color rgb="FFFF0000"/>
        <rFont val="細明體"/>
        <family val="3"/>
        <charset val="136"/>
      </rPr>
      <t>會串聯程式</t>
    </r>
    <r>
      <rPr>
        <b/>
        <sz val="16"/>
        <color rgb="FFFF0000"/>
        <rFont val="Arial"/>
        <family val="2"/>
      </rPr>
      <t>)</t>
    </r>
    <r>
      <rPr>
        <b/>
        <sz val="16"/>
        <color rgb="FFFF0000"/>
        <rFont val="細明體"/>
        <family val="3"/>
        <charset val="136"/>
      </rPr>
      <t>，亦請勿按</t>
    </r>
    <r>
      <rPr>
        <b/>
        <sz val="16"/>
        <color rgb="FFFF0000"/>
        <rFont val="Arial"/>
        <family val="2"/>
      </rPr>
      <t>Delet</t>
    </r>
    <r>
      <rPr>
        <b/>
        <sz val="16"/>
        <color rgb="FFFF0000"/>
        <rFont val="細明體"/>
        <family val="3"/>
        <charset val="136"/>
      </rPr>
      <t>。</t>
    </r>
    <phoneticPr fontId="3" type="noConversion"/>
  </si>
  <si>
    <r>
      <rPr>
        <b/>
        <sz val="16"/>
        <color rgb="FFFF0000"/>
        <rFont val="細明體"/>
        <family val="3"/>
        <charset val="136"/>
      </rPr>
      <t>※不必填，有公式</t>
    </r>
    <r>
      <rPr>
        <b/>
        <sz val="16"/>
        <color rgb="FFFF0000"/>
        <rFont val="Arial"/>
        <family val="2"/>
      </rPr>
      <t>(</t>
    </r>
    <r>
      <rPr>
        <b/>
        <sz val="16"/>
        <color rgb="FFFF0000"/>
        <rFont val="細明體"/>
        <family val="3"/>
        <charset val="136"/>
      </rPr>
      <t>會串聯程式</t>
    </r>
    <r>
      <rPr>
        <b/>
        <sz val="16"/>
        <color rgb="FFFF0000"/>
        <rFont val="Arial"/>
        <family val="2"/>
      </rPr>
      <t>)</t>
    </r>
    <r>
      <rPr>
        <b/>
        <sz val="16"/>
        <color rgb="FFFF0000"/>
        <rFont val="細明體"/>
        <family val="3"/>
        <charset val="136"/>
      </rPr>
      <t>，亦請勿按</t>
    </r>
    <r>
      <rPr>
        <b/>
        <sz val="16"/>
        <color rgb="FFFF0000"/>
        <rFont val="Arial"/>
        <family val="2"/>
      </rPr>
      <t>Delet</t>
    </r>
    <r>
      <rPr>
        <b/>
        <sz val="16"/>
        <color rgb="FFFF0000"/>
        <rFont val="細明體"/>
        <family val="3"/>
        <charset val="136"/>
      </rPr>
      <t>。</t>
    </r>
    <phoneticPr fontId="3" type="noConversion"/>
  </si>
  <si>
    <r>
      <t>*</t>
    </r>
    <r>
      <rPr>
        <b/>
        <sz val="14"/>
        <color rgb="FF0000FF"/>
        <rFont val="細明體"/>
        <family val="3"/>
        <charset val="136"/>
      </rPr>
      <t>最近一年度『全戶』之</t>
    </r>
    <r>
      <rPr>
        <b/>
        <u/>
        <sz val="14"/>
        <color rgb="FF0000FF"/>
        <rFont val="細明體"/>
        <family val="3"/>
        <charset val="136"/>
      </rPr>
      <t>財產清單</t>
    </r>
    <phoneticPr fontId="6" type="noConversion"/>
  </si>
  <si>
    <r>
      <rPr>
        <sz val="12"/>
        <color theme="1"/>
        <rFont val="細明體"/>
        <family val="3"/>
        <charset val="136"/>
      </rPr>
      <t>合計</t>
    </r>
    <r>
      <rPr>
        <sz val="12"/>
        <color theme="1"/>
        <rFont val="Arial"/>
        <family val="2"/>
      </rPr>
      <t xml:space="preserve"> total amount</t>
    </r>
    <phoneticPr fontId="3" type="noConversion"/>
  </si>
  <si>
    <r>
      <rPr>
        <b/>
        <sz val="11"/>
        <color indexed="8"/>
        <rFont val="細明體"/>
        <family val="3"/>
        <charset val="136"/>
      </rPr>
      <t>學年度學期</t>
    </r>
    <phoneticPr fontId="3" type="noConversion"/>
  </si>
  <si>
    <r>
      <rPr>
        <b/>
        <sz val="11"/>
        <color indexed="8"/>
        <rFont val="細明體"/>
        <family val="3"/>
        <charset val="136"/>
      </rPr>
      <t>學校縣市別</t>
    </r>
    <phoneticPr fontId="3" type="noConversion"/>
  </si>
  <si>
    <r>
      <rPr>
        <b/>
        <sz val="11"/>
        <color indexed="8"/>
        <rFont val="細明體"/>
        <family val="3"/>
        <charset val="136"/>
      </rPr>
      <t>學校名稱</t>
    </r>
    <phoneticPr fontId="3" type="noConversion"/>
  </si>
  <si>
    <r>
      <t>*</t>
    </r>
    <r>
      <rPr>
        <b/>
        <sz val="11"/>
        <color indexed="8"/>
        <rFont val="細明體"/>
        <family val="3"/>
        <charset val="136"/>
      </rPr>
      <t xml:space="preserve">編號
</t>
    </r>
    <r>
      <rPr>
        <b/>
        <sz val="11"/>
        <color indexed="8"/>
        <rFont val="Arial"/>
        <family val="2"/>
      </rPr>
      <t>No.</t>
    </r>
    <phoneticPr fontId="6" type="noConversion"/>
  </si>
  <si>
    <r>
      <t>*</t>
    </r>
    <r>
      <rPr>
        <b/>
        <sz val="11"/>
        <color indexed="8"/>
        <rFont val="細明體"/>
        <family val="3"/>
        <charset val="136"/>
      </rPr>
      <t xml:space="preserve">級別
</t>
    </r>
    <r>
      <rPr>
        <b/>
        <sz val="11"/>
        <color indexed="8"/>
        <rFont val="Arial"/>
        <family val="2"/>
      </rPr>
      <t>level</t>
    </r>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</si>
  <si>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</si>
  <si>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r>
      <t>*</t>
    </r>
    <r>
      <rPr>
        <b/>
        <sz val="11"/>
        <color indexed="8"/>
        <rFont val="細明體"/>
        <family val="3"/>
        <charset val="136"/>
      </rPr>
      <t xml:space="preserve">姓名
</t>
    </r>
    <r>
      <rPr>
        <b/>
        <sz val="11"/>
        <color indexed="8"/>
        <rFont val="Arial"/>
        <family val="2"/>
      </rPr>
      <t>name of 
applicant</t>
    </r>
    <phoneticPr fontId="6" type="noConversion"/>
  </si>
  <si>
    <r>
      <t>*</t>
    </r>
    <r>
      <rPr>
        <b/>
        <sz val="11"/>
        <color indexed="8"/>
        <rFont val="細明體"/>
        <family val="3"/>
        <charset val="136"/>
      </rPr>
      <t>科別</t>
    </r>
    <r>
      <rPr>
        <b/>
        <sz val="11"/>
        <color indexed="8"/>
        <rFont val="Arial"/>
        <family val="2"/>
      </rPr>
      <t>/</t>
    </r>
    <r>
      <rPr>
        <b/>
        <sz val="11"/>
        <color indexed="8"/>
        <rFont val="細明體"/>
        <family val="3"/>
        <charset val="136"/>
      </rPr>
      <t xml:space="preserve">系別
</t>
    </r>
    <r>
      <rPr>
        <b/>
        <sz val="11"/>
        <color indexed="8"/>
        <rFont val="Arial"/>
        <family val="2"/>
      </rPr>
      <t xml:space="preserve">department
</t>
    </r>
    <r>
      <rPr>
        <b/>
        <sz val="20"/>
        <color indexed="10"/>
        <rFont val="標楷體"/>
        <family val="4"/>
        <charset val="136"/>
      </rPr>
      <t/>
    </r>
    <phoneticPr fontId="6" type="noConversion"/>
  </si>
  <si>
    <r>
      <t>*</t>
    </r>
    <r>
      <rPr>
        <b/>
        <sz val="11"/>
        <color indexed="8"/>
        <rFont val="細明體"/>
        <family val="3"/>
        <charset val="136"/>
      </rPr>
      <t xml:space="preserve">年級
</t>
    </r>
    <r>
      <rPr>
        <b/>
        <sz val="11"/>
        <color indexed="8"/>
        <rFont val="Arial"/>
        <family val="2"/>
      </rPr>
      <t>grade</t>
    </r>
    <phoneticPr fontId="3" type="noConversion"/>
  </si>
  <si>
    <r>
      <t>*</t>
    </r>
    <r>
      <rPr>
        <b/>
        <sz val="11"/>
        <color indexed="8"/>
        <rFont val="細明體"/>
        <family val="3"/>
        <charset val="136"/>
      </rPr>
      <t>班級</t>
    </r>
    <r>
      <rPr>
        <b/>
        <sz val="11"/>
        <color indexed="8"/>
        <rFont val="Arial"/>
        <family val="2"/>
      </rPr>
      <t>/</t>
    </r>
    <r>
      <rPr>
        <b/>
        <sz val="11"/>
        <color indexed="8"/>
        <rFont val="細明體"/>
        <family val="3"/>
        <charset val="136"/>
      </rPr>
      <t xml:space="preserve">班別
</t>
    </r>
    <r>
      <rPr>
        <b/>
        <sz val="11"/>
        <color indexed="8"/>
        <rFont val="Arial"/>
        <family val="2"/>
      </rPr>
      <t>class</t>
    </r>
    <phoneticPr fontId="6" type="noConversion"/>
  </si>
  <si>
    <r>
      <t>*</t>
    </r>
    <r>
      <rPr>
        <b/>
        <sz val="11"/>
        <color indexed="8"/>
        <rFont val="細明體"/>
        <family val="3"/>
        <charset val="136"/>
      </rPr>
      <t xml:space="preserve">學號
</t>
    </r>
    <r>
      <rPr>
        <b/>
        <sz val="11"/>
        <color indexed="8"/>
        <rFont val="Arial"/>
        <family val="2"/>
      </rPr>
      <t>student number</t>
    </r>
    <phoneticPr fontId="6" type="noConversion"/>
  </si>
  <si>
    <r>
      <t>*</t>
    </r>
    <r>
      <rPr>
        <b/>
        <sz val="11"/>
        <color indexed="8"/>
        <rFont val="細明體"/>
        <family val="3"/>
        <charset val="136"/>
      </rPr>
      <t>身份證字號</t>
    </r>
    <r>
      <rPr>
        <b/>
        <sz val="11"/>
        <color indexed="8"/>
        <rFont val="Arial"/>
        <family val="2"/>
      </rPr>
      <t>ID number</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</si>
  <si>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</si>
  <si>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t>
    </r>
    <r>
      <rPr>
        <b/>
        <sz val="11"/>
        <color indexed="8"/>
        <rFont val="細明體"/>
        <family val="3"/>
        <charset val="136"/>
      </rPr>
      <t xml:space="preserve">身份別
</t>
    </r>
    <r>
      <rPr>
        <b/>
        <sz val="11"/>
        <color indexed="8"/>
        <rFont val="Arial"/>
        <family val="2"/>
      </rPr>
      <t xml:space="preserve">identity
</t>
    </r>
    <phoneticPr fontId="6" type="noConversion"/>
  </si>
  <si>
    <r>
      <rPr>
        <b/>
        <sz val="11"/>
        <color indexed="8"/>
        <rFont val="細明體"/>
        <family val="3"/>
        <charset val="136"/>
      </rPr>
      <t xml:space="preserve">學生簽名
</t>
    </r>
    <r>
      <rPr>
        <b/>
        <sz val="11"/>
        <color indexed="8"/>
        <rFont val="Arial"/>
        <family val="2"/>
      </rPr>
      <t>Student's signature</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</si>
  <si>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助獎學金合格者清冊</t>
    </r>
    <r>
      <rPr>
        <b/>
        <sz val="16"/>
        <color rgb="FF000000"/>
        <rFont val="Arial"/>
        <family val="2"/>
      </rPr>
      <t xml:space="preserve"> list of the qualified students</t>
    </r>
    <r>
      <rPr>
        <b/>
        <sz val="16"/>
        <color rgb="FFFF0000"/>
        <rFont val="Arial"/>
        <family val="2"/>
      </rPr>
      <t>(</t>
    </r>
    <r>
      <rPr>
        <b/>
        <sz val="16"/>
        <color rgb="FFFF0000"/>
        <rFont val="細明體"/>
        <family val="3"/>
        <charset val="136"/>
      </rPr>
      <t>請加蓋學校大印</t>
    </r>
    <r>
      <rPr>
        <b/>
        <sz val="16"/>
        <color rgb="FFFF0000"/>
        <rFont val="Arial"/>
        <family val="2"/>
      </rPr>
      <t>)</t>
    </r>
    <phoneticPr fontId="3" type="noConversion"/>
  </si>
  <si>
    <r>
      <rPr>
        <sz val="12"/>
        <color indexed="8"/>
        <rFont val="細明體"/>
        <family val="3"/>
        <charset val="136"/>
      </rPr>
      <t>合計</t>
    </r>
    <r>
      <rPr>
        <sz val="12"/>
        <color indexed="8"/>
        <rFont val="Arial"/>
        <family val="2"/>
      </rPr>
      <t xml:space="preserve"> total amount NT$</t>
    </r>
    <phoneticPr fontId="6" type="noConversion"/>
  </si>
  <si>
    <r>
      <rPr>
        <sz val="12"/>
        <color indexed="8"/>
        <rFont val="細明體"/>
        <family val="3"/>
        <charset val="136"/>
      </rPr>
      <t>計算各補助項目之人數</t>
    </r>
    <r>
      <rPr>
        <sz val="12"/>
        <color indexed="8"/>
        <rFont val="Arial"/>
        <family val="2"/>
      </rPr>
      <t xml:space="preserve"> total number of students</t>
    </r>
    <phoneticPr fontId="3" type="noConversion"/>
  </si>
  <si>
    <t>Take the stationery name</t>
  </si>
  <si>
    <t>分數進步之學生</t>
  </si>
  <si>
    <t>進步分數比</t>
  </si>
  <si>
    <t>二、被感謝人的姓名?</t>
  </si>
  <si>
    <t>三、「說出」想要對他(她)說的話。</t>
  </si>
  <si>
    <t>四、「紀錄」擁抱後當下的感受。</t>
  </si>
  <si>
    <t xml:space="preserve">一、如何得知財團法人廣源基金會助學金?
</t>
  </si>
  <si>
    <t xml:space="preserve">二、何時領取過財團法人廣源基金會助學金？
</t>
  </si>
  <si>
    <t>四、如沒有專長或興趣，也可以協助基金會哪些事情？</t>
  </si>
  <si>
    <t xml:space="preserve">三、針對自己想改變的地方，現在可以如何改進?   </t>
  </si>
  <si>
    <t>學校中文名稱:
學校英文名稱:</t>
    <phoneticPr fontId="6" type="noConversion"/>
  </si>
  <si>
    <t>五、可以協助基金會的時間？
(例:周末或連續假期、寒假、暑假、只要有空…等)</t>
  </si>
  <si>
    <t xml:space="preserve">二、回顧過去的你未領取此筆助學金時，想改變自己的地方？
(例：個性、習慣…)
</t>
  </si>
  <si>
    <t>110學年度第1學期學業成績</t>
    <phoneticPr fontId="67" type="noConversion"/>
  </si>
  <si>
    <t>7000021</t>
    <phoneticPr fontId="3" type="noConversion"/>
  </si>
  <si>
    <t>郵政存簿</t>
    <phoneticPr fontId="3" type="noConversion"/>
  </si>
  <si>
    <t>學科:</t>
    <phoneticPr fontId="6" type="noConversion"/>
  </si>
  <si>
    <t>題型:</t>
    <phoneticPr fontId="6" type="noConversion"/>
  </si>
  <si>
    <t>有無參加:</t>
    <phoneticPr fontId="6" type="noConversion"/>
  </si>
  <si>
    <t>社團或活動:</t>
    <phoneticPr fontId="6" type="noConversion"/>
  </si>
  <si>
    <t>無達到學習目標之原因:</t>
    <phoneticPr fontId="6" type="noConversion"/>
  </si>
  <si>
    <t>改善方法:</t>
    <phoneticPr fontId="6" type="noConversion"/>
  </si>
  <si>
    <t>最喜歡的課後休閒活動:</t>
    <phoneticPr fontId="6" type="noConversion"/>
  </si>
  <si>
    <t>收穫:</t>
    <phoneticPr fontId="6" type="noConversion"/>
  </si>
  <si>
    <t>社團或活動:</t>
    <phoneticPr fontId="6" type="noConversion"/>
  </si>
  <si>
    <r>
      <t>三、</t>
    </r>
    <r>
      <rPr>
        <b/>
        <sz val="14"/>
        <color indexed="8"/>
        <rFont val="新細明體"/>
        <family val="1"/>
        <charset val="136"/>
        <scheme val="minor"/>
      </rPr>
      <t>請寫下透過自身有何種專長或興趣，可以協助基金會?
(例:文書處理、影片剪輯、美編設計、資料庫程式設計、網頁動畫設計、志工、基金會任何活動…等)</t>
    </r>
  </si>
  <si>
    <r>
      <t xml:space="preserve">一、領取此筆助學金帶給(預期帶給)你什麼樣的改變？
</t>
    </r>
    <r>
      <rPr>
        <b/>
        <sz val="14"/>
        <color indexed="10"/>
        <rFont val="新細明體"/>
        <family val="1"/>
        <charset val="136"/>
        <scheme val="minor"/>
      </rPr>
      <t>※不能寫「無」</t>
    </r>
    <r>
      <rPr>
        <b/>
        <sz val="14"/>
        <color indexed="8"/>
        <rFont val="新細明體"/>
        <family val="1"/>
        <charset val="136"/>
        <scheme val="minor"/>
      </rPr>
      <t xml:space="preserve">
</t>
    </r>
  </si>
  <si>
    <r>
      <t>四、期許改變後的自己，於未來</t>
    </r>
    <r>
      <rPr>
        <b/>
        <u/>
        <sz val="14"/>
        <color indexed="8"/>
        <rFont val="新細明體"/>
        <family val="1"/>
        <charset val="136"/>
        <scheme val="minor"/>
      </rPr>
      <t>可以達成什麼樣的目標</t>
    </r>
    <r>
      <rPr>
        <b/>
        <sz val="14"/>
        <color indexed="8"/>
        <rFont val="新細明體"/>
        <family val="1"/>
        <charset val="136"/>
        <scheme val="minor"/>
      </rPr>
      <t>，或</t>
    </r>
    <r>
      <rPr>
        <b/>
        <u/>
        <sz val="14"/>
        <color indexed="8"/>
        <rFont val="新細明體"/>
        <family val="1"/>
        <charset val="136"/>
        <scheme val="minor"/>
      </rPr>
      <t>已實際達到的目標</t>
    </r>
    <r>
      <rPr>
        <b/>
        <sz val="14"/>
        <color indexed="8"/>
        <rFont val="新細明體"/>
        <family val="1"/>
        <charset val="136"/>
        <scheme val="minor"/>
      </rPr>
      <t>?</t>
    </r>
  </si>
  <si>
    <t>1.願意分享並郵寄</t>
    <phoneticPr fontId="3" type="noConversion"/>
  </si>
  <si>
    <t>1.有參加</t>
    <phoneticPr fontId="3" type="noConversion"/>
  </si>
  <si>
    <t>1.有達到</t>
    <phoneticPr fontId="3" type="noConversion"/>
  </si>
  <si>
    <t>2.不願意分享及郵寄</t>
    <phoneticPr fontId="3" type="noConversion"/>
  </si>
  <si>
    <t>2.無參加</t>
    <phoneticPr fontId="3" type="noConversion"/>
  </si>
  <si>
    <t>2.無達到</t>
    <phoneticPr fontId="3" type="noConversion"/>
  </si>
  <si>
    <r>
      <t>四、承第三題，針對該</t>
    </r>
    <r>
      <rPr>
        <u/>
        <sz val="14"/>
        <color indexed="8"/>
        <rFont val="新細明體"/>
        <family val="1"/>
        <charset val="136"/>
        <scheme val="minor"/>
      </rPr>
      <t>弱項學科題型</t>
    </r>
    <r>
      <rPr>
        <sz val="14"/>
        <color indexed="8"/>
        <rFont val="新細明體"/>
        <family val="1"/>
        <charset val="136"/>
        <scheme val="minor"/>
      </rPr>
      <t>，你期許自己</t>
    </r>
    <r>
      <rPr>
        <b/>
        <sz val="14"/>
        <color indexed="8"/>
        <rFont val="新細明體"/>
        <family val="1"/>
        <charset val="136"/>
        <scheme val="minor"/>
      </rPr>
      <t>如何突破學習瓶頸</t>
    </r>
    <r>
      <rPr>
        <sz val="14"/>
        <color indexed="8"/>
        <rFont val="新細明體"/>
        <family val="1"/>
        <charset val="136"/>
        <scheme val="minor"/>
      </rPr>
      <t xml:space="preserve">？
</t>
    </r>
    <r>
      <rPr>
        <sz val="14"/>
        <color indexed="12"/>
        <rFont val="新細明體"/>
        <family val="1"/>
        <charset val="136"/>
        <scheme val="minor"/>
      </rPr>
      <t>(例.增加記憶更多有機化合物的分子結構)</t>
    </r>
    <phoneticPr fontId="6" type="noConversion"/>
  </si>
  <si>
    <r>
      <t>八、承第七題，如有設定自我期許之學習目標，請問</t>
    </r>
    <r>
      <rPr>
        <b/>
        <sz val="14"/>
        <color indexed="8"/>
        <rFont val="新細明體"/>
        <family val="1"/>
        <charset val="136"/>
        <scheme val="minor"/>
      </rPr>
      <t>是否有達到</t>
    </r>
    <r>
      <rPr>
        <sz val="14"/>
        <color indexed="8"/>
        <rFont val="新細明體"/>
        <family val="1"/>
        <charset val="136"/>
        <scheme val="minor"/>
      </rPr>
      <t xml:space="preserve">？
</t>
    </r>
    <r>
      <rPr>
        <b/>
        <sz val="14"/>
        <color indexed="10"/>
        <rFont val="新細明體"/>
        <family val="1"/>
        <charset val="136"/>
        <scheme val="minor"/>
      </rPr>
      <t>(請點選下拉式選單)
1.有達到</t>
    </r>
    <r>
      <rPr>
        <sz val="14"/>
        <color indexed="10"/>
        <rFont val="新細明體"/>
        <family val="1"/>
        <charset val="136"/>
        <scheme val="minor"/>
      </rPr>
      <t>自我期許之學習目標</t>
    </r>
    <r>
      <rPr>
        <b/>
        <sz val="14"/>
        <color indexed="10"/>
        <rFont val="新細明體"/>
        <family val="1"/>
        <charset val="136"/>
        <scheme val="minor"/>
      </rPr>
      <t xml:space="preserve">
2.無達到</t>
    </r>
    <r>
      <rPr>
        <sz val="14"/>
        <color indexed="10"/>
        <rFont val="新細明體"/>
        <family val="1"/>
        <charset val="136"/>
        <scheme val="minor"/>
      </rPr>
      <t>自我期許之學習目標</t>
    </r>
    <phoneticPr fontId="6" type="noConversion"/>
  </si>
  <si>
    <r>
      <t>九、承第八題，</t>
    </r>
    <r>
      <rPr>
        <b/>
        <sz val="14"/>
        <color indexed="8"/>
        <rFont val="新細明體"/>
        <family val="1"/>
        <charset val="136"/>
        <scheme val="minor"/>
      </rPr>
      <t>如無達到</t>
    </r>
    <r>
      <rPr>
        <sz val="14"/>
        <color indexed="8"/>
        <rFont val="新細明體"/>
        <family val="1"/>
        <charset val="136"/>
        <scheme val="minor"/>
      </rPr>
      <t>自我期許之學習目標，請問</t>
    </r>
    <r>
      <rPr>
        <b/>
        <sz val="14"/>
        <color indexed="8"/>
        <rFont val="新細明體"/>
        <family val="1"/>
        <charset val="136"/>
        <scheme val="minor"/>
      </rPr>
      <t>原因為何</t>
    </r>
    <r>
      <rPr>
        <sz val="14"/>
        <color indexed="8"/>
        <rFont val="新細明體"/>
        <family val="1"/>
        <charset val="136"/>
        <scheme val="minor"/>
      </rPr>
      <t>？渴求</t>
    </r>
    <r>
      <rPr>
        <b/>
        <sz val="14"/>
        <color indexed="8"/>
        <rFont val="新細明體"/>
        <family val="1"/>
        <charset val="136"/>
        <scheme val="minor"/>
      </rPr>
      <t>如何改善</t>
    </r>
    <r>
      <rPr>
        <sz val="14"/>
        <color indexed="8"/>
        <rFont val="新細明體"/>
        <family val="1"/>
        <charset val="136"/>
        <scheme val="minor"/>
      </rPr>
      <t xml:space="preserve">?
</t>
    </r>
    <r>
      <rPr>
        <sz val="14"/>
        <color indexed="12"/>
        <rFont val="新細明體"/>
        <family val="1"/>
        <charset val="136"/>
        <scheme val="minor"/>
      </rPr>
      <t>(例1.</t>
    </r>
    <r>
      <rPr>
        <b/>
        <sz val="14"/>
        <color indexed="12"/>
        <rFont val="新細明體"/>
        <family val="1"/>
        <charset val="136"/>
        <scheme val="minor"/>
      </rPr>
      <t>原因:</t>
    </r>
    <r>
      <rPr>
        <sz val="14"/>
        <color indexed="12"/>
        <rFont val="新細明體"/>
        <family val="1"/>
        <charset val="136"/>
        <scheme val="minor"/>
      </rPr>
      <t>無法融會貫通子句之類型及運用技巧)
(例2.</t>
    </r>
    <r>
      <rPr>
        <b/>
        <sz val="14"/>
        <color indexed="12"/>
        <rFont val="新細明體"/>
        <family val="1"/>
        <charset val="136"/>
        <scheme val="minor"/>
      </rPr>
      <t>改善方法:</t>
    </r>
    <r>
      <rPr>
        <sz val="14"/>
        <color indexed="12"/>
        <rFont val="新細明體"/>
        <family val="1"/>
        <charset val="136"/>
        <scheme val="minor"/>
      </rPr>
      <t>至書局多翻閱不同書籍教法，針對各種子句之用法及例句做綜合整理，並多加練習，以達熟能生巧)</t>
    </r>
    <phoneticPr fontId="6" type="noConversion"/>
  </si>
  <si>
    <r>
      <t>十、平常或假日</t>
    </r>
    <r>
      <rPr>
        <b/>
        <sz val="14"/>
        <color indexed="8"/>
        <rFont val="新細明體"/>
        <family val="1"/>
        <charset val="136"/>
        <scheme val="minor"/>
      </rPr>
      <t>最喜歡的課後休閒活動</t>
    </r>
    <r>
      <rPr>
        <sz val="14"/>
        <color indexed="8"/>
        <rFont val="新細明體"/>
        <family val="1"/>
        <charset val="136"/>
        <scheme val="minor"/>
      </rPr>
      <t>是什麼?它帶給你</t>
    </r>
    <r>
      <rPr>
        <b/>
        <sz val="14"/>
        <color indexed="8"/>
        <rFont val="新細明體"/>
        <family val="1"/>
        <charset val="136"/>
        <scheme val="minor"/>
      </rPr>
      <t>什麼收穫</t>
    </r>
    <r>
      <rPr>
        <sz val="14"/>
        <color indexed="8"/>
        <rFont val="新細明體"/>
        <family val="1"/>
        <charset val="136"/>
        <scheme val="minor"/>
      </rPr>
      <t xml:space="preserve">?
</t>
    </r>
    <r>
      <rPr>
        <sz val="14"/>
        <color indexed="12"/>
        <rFont val="新細明體"/>
        <family val="1"/>
        <charset val="136"/>
        <scheme val="minor"/>
      </rPr>
      <t>(例1.</t>
    </r>
    <r>
      <rPr>
        <b/>
        <sz val="14"/>
        <color indexed="12"/>
        <rFont val="新細明體"/>
        <family val="1"/>
        <charset val="136"/>
        <scheme val="minor"/>
      </rPr>
      <t>課後休閒活動</t>
    </r>
    <r>
      <rPr>
        <sz val="14"/>
        <color indexed="12"/>
        <rFont val="新細明體"/>
        <family val="1"/>
        <charset val="136"/>
        <scheme val="minor"/>
      </rPr>
      <t>:與長輩聊天)
(例2.</t>
    </r>
    <r>
      <rPr>
        <b/>
        <sz val="14"/>
        <color indexed="12"/>
        <rFont val="新細明體"/>
        <family val="1"/>
        <charset val="136"/>
        <scheme val="minor"/>
      </rPr>
      <t>收穫:</t>
    </r>
    <r>
      <rPr>
        <sz val="14"/>
        <color indexed="12"/>
        <rFont val="新細明體"/>
        <family val="1"/>
        <charset val="136"/>
        <scheme val="minor"/>
      </rPr>
      <t>吸收人生經驗)</t>
    </r>
    <phoneticPr fontId="6" type="noConversion"/>
  </si>
  <si>
    <t>學校初審填列</t>
    <phoneticPr fontId="3" type="noConversion"/>
  </si>
  <si>
    <r>
      <rPr>
        <b/>
        <sz val="18"/>
        <color rgb="FFFF0000"/>
        <rFont val="新細明體"/>
        <family val="1"/>
        <charset val="136"/>
        <scheme val="minor"/>
      </rPr>
      <t>經由</t>
    </r>
    <r>
      <rPr>
        <b/>
        <u/>
        <sz val="18"/>
        <color rgb="FFFF0000"/>
        <rFont val="新細明體"/>
        <family val="1"/>
        <charset val="136"/>
        <scheme val="minor"/>
      </rPr>
      <t>基金會</t>
    </r>
    <r>
      <rPr>
        <b/>
        <sz val="18"/>
        <color rgb="FFFF0000"/>
        <rFont val="新細明體"/>
        <family val="1"/>
        <charset val="136"/>
        <scheme val="minor"/>
      </rPr>
      <t>複審後，D欄至T欄標示</t>
    </r>
    <r>
      <rPr>
        <b/>
        <sz val="18"/>
        <color rgb="FF7030A0"/>
        <rFont val="新細明體"/>
        <family val="1"/>
        <charset val="136"/>
        <scheme val="minor"/>
      </rPr>
      <t>紫底色代表【審核不通過】之學生</t>
    </r>
    <r>
      <rPr>
        <b/>
        <sz val="18"/>
        <color rgb="FFFF0000"/>
        <rFont val="新細明體"/>
        <family val="1"/>
        <charset val="136"/>
        <scheme val="minor"/>
      </rPr>
      <t>、</t>
    </r>
    <r>
      <rPr>
        <b/>
        <sz val="18"/>
        <color rgb="FF0000FF"/>
        <rFont val="新細明體"/>
        <family val="1"/>
        <charset val="136"/>
        <scheme val="minor"/>
      </rPr>
      <t>標示藍底色代表【缺件】之學生</t>
    </r>
    <r>
      <rPr>
        <b/>
        <sz val="18"/>
        <color rgb="FFFF0000"/>
        <rFont val="新細明體"/>
        <family val="1"/>
        <charset val="136"/>
        <scheme val="minor"/>
      </rPr>
      <t xml:space="preserve">。
</t>
    </r>
    <r>
      <rPr>
        <b/>
        <u/>
        <sz val="18"/>
        <rFont val="新細明體"/>
        <family val="1"/>
        <charset val="136"/>
        <scheme val="minor"/>
      </rPr>
      <t>學校承辦人</t>
    </r>
    <r>
      <rPr>
        <b/>
        <sz val="18"/>
        <rFont val="新細明體"/>
        <family val="1"/>
        <charset val="136"/>
        <scheme val="minor"/>
      </rPr>
      <t>或</t>
    </r>
    <r>
      <rPr>
        <b/>
        <u/>
        <sz val="18"/>
        <rFont val="新細明體"/>
        <family val="1"/>
        <charset val="136"/>
        <scheme val="minor"/>
      </rPr>
      <t>學生</t>
    </r>
    <r>
      <rPr>
        <b/>
        <sz val="18"/>
        <rFont val="新細明體"/>
        <family val="1"/>
        <charset val="136"/>
        <scheme val="minor"/>
      </rPr>
      <t>填列之所有欄位，如經</t>
    </r>
    <r>
      <rPr>
        <b/>
        <u/>
        <sz val="18"/>
        <rFont val="新細明體"/>
        <family val="1"/>
        <charset val="136"/>
        <scheme val="minor"/>
      </rPr>
      <t>基金會</t>
    </r>
    <r>
      <rPr>
        <b/>
        <sz val="18"/>
        <rFont val="新細明體"/>
        <family val="1"/>
        <charset val="136"/>
        <scheme val="minor"/>
      </rPr>
      <t xml:space="preserve">複審標示黃底色，代表【更正過之正確資料】欄位。
</t>
    </r>
  </si>
  <si>
    <t>灰底色為固定公式，請務必小心，不要按到Delete</t>
  </si>
  <si>
    <t xml:space="preserve">※此獎學金非每學期開放申請，請配合基金會公文申請
</t>
  </si>
  <si>
    <r>
      <rPr>
        <b/>
        <u/>
        <sz val="18"/>
        <color rgb="FFFF0000"/>
        <rFont val="新細明體"/>
        <family val="1"/>
        <charset val="136"/>
        <scheme val="minor"/>
      </rPr>
      <t>應備文件提交之情況</t>
    </r>
    <r>
      <rPr>
        <b/>
        <sz val="18"/>
        <color rgb="FFFF0000"/>
        <rFont val="新細明體"/>
        <family val="1"/>
        <charset val="136"/>
        <scheme val="minor"/>
      </rPr>
      <t xml:space="preserve">
</t>
    </r>
    <r>
      <rPr>
        <sz val="18"/>
        <color rgb="FFFF0000"/>
        <rFont val="新細明體"/>
        <family val="1"/>
        <charset val="136"/>
        <scheme val="minor"/>
      </rPr>
      <t>★應備文件皆已預設【</t>
    </r>
    <r>
      <rPr>
        <b/>
        <sz val="18"/>
        <color rgb="FFFF0000"/>
        <rFont val="新細明體"/>
        <family val="1"/>
        <charset val="136"/>
        <scheme val="minor"/>
      </rPr>
      <t>已提交</t>
    </r>
    <r>
      <rPr>
        <sz val="18"/>
        <color rgb="FFFF0000"/>
        <rFont val="新細明體"/>
        <family val="1"/>
        <charset val="136"/>
        <scheme val="minor"/>
      </rPr>
      <t>】，</t>
    </r>
    <r>
      <rPr>
        <b/>
        <sz val="18"/>
        <color rgb="FF0000FF"/>
        <rFont val="新細明體"/>
        <family val="1"/>
        <charset val="136"/>
        <scheme val="minor"/>
      </rPr>
      <t>如缺件</t>
    </r>
    <r>
      <rPr>
        <sz val="18"/>
        <color rgb="FF0000FF"/>
        <rFont val="新細明體"/>
        <family val="1"/>
        <charset val="136"/>
        <scheme val="minor"/>
      </rPr>
      <t>，請</t>
    </r>
    <r>
      <rPr>
        <u/>
        <sz val="18"/>
        <color rgb="FF0000FF"/>
        <rFont val="新細明體"/>
        <family val="1"/>
        <charset val="136"/>
        <scheme val="minor"/>
      </rPr>
      <t>承辦人</t>
    </r>
    <r>
      <rPr>
        <sz val="18"/>
        <color rgb="FF0000FF"/>
        <rFont val="新細明體"/>
        <family val="1"/>
        <charset val="136"/>
        <scheme val="minor"/>
      </rPr>
      <t>依實下拉點選
【未提交】或【無須提交】。</t>
    </r>
    <r>
      <rPr>
        <sz val="18"/>
        <color rgb="FFFF0000"/>
        <rFont val="新細明體"/>
        <family val="1"/>
        <charset val="136"/>
        <scheme val="minor"/>
      </rPr>
      <t xml:space="preserve">
注意！點選BW欄至CL欄前，請先再次確認學生</t>
    </r>
    <r>
      <rPr>
        <u/>
        <sz val="18"/>
        <color rgb="FFFF0000"/>
        <rFont val="新細明體"/>
        <family val="1"/>
        <charset val="136"/>
        <scheme val="minor"/>
      </rPr>
      <t>身分別</t>
    </r>
    <r>
      <rPr>
        <sz val="18"/>
        <color rgb="FFFF0000"/>
        <rFont val="新細明體"/>
        <family val="1"/>
        <charset val="136"/>
        <scheme val="minor"/>
      </rPr>
      <t>是否正確，再點選!</t>
    </r>
    <r>
      <rPr>
        <b/>
        <sz val="18"/>
        <color rgb="FFFF0000"/>
        <rFont val="新細明體"/>
        <family val="1"/>
        <charset val="136"/>
        <scheme val="minor"/>
      </rPr>
      <t xml:space="preserve">
</t>
    </r>
  </si>
  <si>
    <r>
      <t xml:space="preserve">(選填)非必備文件提交之情況
</t>
    </r>
    <r>
      <rPr>
        <b/>
        <sz val="16"/>
        <color rgb="FFFF0000"/>
        <rFont val="新細明體"/>
        <family val="1"/>
        <charset val="136"/>
        <scheme val="minor"/>
      </rPr>
      <t>※如無申請下列相關之獎學金則無需填寫</t>
    </r>
  </si>
  <si>
    <t>基金會填列複審結果
foundation final</t>
  </si>
  <si>
    <t xml:space="preserve">DX至EG欄灰底色為固定公式，請務必小心，不要按到Delete
</t>
  </si>
  <si>
    <t>學生畢業後就業及參與活動意願統計表</t>
  </si>
  <si>
    <t>學年度學期</t>
  </si>
  <si>
    <t>學校縣市別</t>
  </si>
  <si>
    <t>學校名稱</t>
  </si>
  <si>
    <t>*編號
No.</t>
  </si>
  <si>
    <t>*級別
level</t>
  </si>
  <si>
    <t>申請助獎學金項目(學校初審結果)
school initial evaluation</t>
  </si>
  <si>
    <t xml:space="preserve">*居住狀態
residence status
</t>
  </si>
  <si>
    <t>*性別
gender
(male/
female)</t>
  </si>
  <si>
    <t xml:space="preserve">*專長
specialties
</t>
  </si>
  <si>
    <t xml:space="preserve">*興趣
interests
</t>
  </si>
  <si>
    <t>*社團
club</t>
  </si>
  <si>
    <t>*聯絡人(法定監護人)姓名
name of contact person (guardian)</t>
  </si>
  <si>
    <t>*聯絡人(法定監護人)
行動電話
cellphone number of contact person (guardian)</t>
  </si>
  <si>
    <t>*聯絡人(法定監護人)
住家電話
phone number of contact person (guardian)</t>
  </si>
  <si>
    <t>*學生本人有無打工
part-time</t>
  </si>
  <si>
    <r>
      <t>自我專長</t>
    </r>
    <r>
      <rPr>
        <b/>
        <sz val="12"/>
        <color rgb="FF00B050"/>
        <rFont val="新細明體"/>
        <family val="1"/>
        <charset val="136"/>
        <scheme val="minor"/>
      </rPr>
      <t>電子檔</t>
    </r>
    <r>
      <rPr>
        <b/>
        <sz val="12"/>
        <color indexed="8"/>
        <rFont val="新細明體"/>
        <family val="1"/>
        <charset val="136"/>
        <scheme val="minor"/>
      </rPr>
      <t xml:space="preserve">
</t>
    </r>
    <r>
      <rPr>
        <b/>
        <sz val="12"/>
        <color rgb="FFFF0000"/>
        <rFont val="新細明體"/>
        <family val="1"/>
        <charset val="136"/>
        <scheme val="minor"/>
      </rPr>
      <t>(須具供他人學習之實際教學內容，而非介紹自己有哪些專長)</t>
    </r>
    <r>
      <rPr>
        <b/>
        <sz val="12"/>
        <color indexed="8"/>
        <rFont val="新細明體"/>
        <family val="1"/>
        <charset val="136"/>
        <scheme val="minor"/>
      </rPr>
      <t xml:space="preserve">
</t>
    </r>
  </si>
  <si>
    <r>
      <rPr>
        <b/>
        <sz val="12"/>
        <rFont val="新細明體"/>
        <family val="1"/>
        <charset val="136"/>
        <scheme val="minor"/>
      </rPr>
      <t>期末提交</t>
    </r>
    <r>
      <rPr>
        <b/>
        <sz val="12"/>
        <color indexed="8"/>
        <rFont val="新細明體"/>
        <family val="1"/>
        <charset val="136"/>
        <scheme val="minor"/>
      </rPr>
      <t>-題目解答筆記</t>
    </r>
    <r>
      <rPr>
        <sz val="12"/>
        <color indexed="8"/>
        <rFont val="新細明體"/>
        <family val="1"/>
        <charset val="136"/>
        <scheme val="minor"/>
      </rPr>
      <t xml:space="preserve">
</t>
    </r>
    <r>
      <rPr>
        <b/>
        <sz val="12"/>
        <color rgb="FFFF0000"/>
        <rFont val="新細明體"/>
        <family val="1"/>
        <charset val="136"/>
        <scheme val="minor"/>
      </rPr>
      <t>(如於學習心得填列願意分享者)</t>
    </r>
    <r>
      <rPr>
        <sz val="12"/>
        <color indexed="8"/>
        <rFont val="新細明體"/>
        <family val="1"/>
        <charset val="136"/>
        <scheme val="minor"/>
      </rPr>
      <t xml:space="preserve">
</t>
    </r>
    <r>
      <rPr>
        <b/>
        <sz val="12"/>
        <color indexed="8"/>
        <rFont val="新細明體"/>
        <family val="1"/>
        <charset val="136"/>
        <scheme val="minor"/>
      </rPr>
      <t xml:space="preserve">
</t>
    </r>
  </si>
  <si>
    <t>特殊優良表現獎學金</t>
  </si>
  <si>
    <r>
      <t>技術士證照或證書正反面影本</t>
    </r>
    <r>
      <rPr>
        <b/>
        <u/>
        <sz val="12"/>
        <color rgb="FFFF0000"/>
        <rFont val="新細明體"/>
        <family val="1"/>
        <charset val="136"/>
        <scheme val="minor"/>
      </rPr>
      <t>簽名版</t>
    </r>
    <r>
      <rPr>
        <b/>
        <u/>
        <sz val="12"/>
        <color rgb="FF00B050"/>
        <rFont val="新細明體"/>
        <family val="1"/>
        <charset val="136"/>
        <scheme val="minor"/>
      </rPr>
      <t>掃描檔</t>
    </r>
    <r>
      <rPr>
        <b/>
        <u/>
        <sz val="12"/>
        <color rgb="FFFF0000"/>
        <rFont val="新細明體"/>
        <family val="1"/>
        <charset val="136"/>
        <scheme val="minor"/>
      </rPr>
      <t xml:space="preserve">
</t>
    </r>
    <r>
      <rPr>
        <b/>
        <sz val="12"/>
        <color rgb="FFFF0000"/>
        <rFont val="新細明體"/>
        <family val="1"/>
        <charset val="136"/>
        <scheme val="minor"/>
      </rPr>
      <t>(限申請截止日往前推算一年內取得)</t>
    </r>
    <r>
      <rPr>
        <b/>
        <sz val="12"/>
        <color indexed="8"/>
        <rFont val="新細明體"/>
        <family val="1"/>
        <charset val="136"/>
        <scheme val="minor"/>
      </rPr>
      <t xml:space="preserve">
</t>
    </r>
  </si>
  <si>
    <r>
      <rPr>
        <b/>
        <sz val="12"/>
        <color rgb="FFFF0000"/>
        <rFont val="新細明體"/>
        <family val="1"/>
        <charset val="136"/>
        <scheme val="minor"/>
      </rPr>
      <t>*</t>
    </r>
    <r>
      <rPr>
        <b/>
        <sz val="12"/>
        <color indexed="8"/>
        <rFont val="新細明體"/>
        <family val="1"/>
        <charset val="136"/>
        <scheme val="minor"/>
      </rPr>
      <t xml:space="preserve">良好學習習慣獎學金相關證明文件
</t>
    </r>
    <r>
      <rPr>
        <b/>
        <sz val="12"/>
        <color rgb="FF0000FF"/>
        <rFont val="新細明體"/>
        <family val="1"/>
        <charset val="136"/>
        <scheme val="minor"/>
      </rPr>
      <t>(國小及國中生必填)</t>
    </r>
    <r>
      <rPr>
        <b/>
        <sz val="12"/>
        <color rgb="FFFF0000"/>
        <rFont val="新細明體"/>
        <family val="1"/>
        <charset val="136"/>
        <scheme val="minor"/>
      </rPr>
      <t xml:space="preserve">
★已預設【已提交】，如缺件，請承辦人依實下拉點選
【未提交】或【無須提交】。
</t>
    </r>
  </si>
  <si>
    <r>
      <t xml:space="preserve">課輔獎助金相關證明文件
</t>
    </r>
    <r>
      <rPr>
        <b/>
        <sz val="12"/>
        <color rgb="FFFF0000"/>
        <rFont val="新細明體"/>
        <family val="1"/>
        <charset val="136"/>
        <scheme val="minor"/>
      </rPr>
      <t>★課輔</t>
    </r>
    <r>
      <rPr>
        <b/>
        <sz val="12"/>
        <color rgb="FF00B050"/>
        <rFont val="新細明體"/>
        <family val="1"/>
        <charset val="136"/>
        <scheme val="minor"/>
      </rPr>
      <t>前</t>
    </r>
    <r>
      <rPr>
        <b/>
        <sz val="12"/>
        <color rgb="FFFF0000"/>
        <rFont val="新細明體"/>
        <family val="1"/>
        <charset val="136"/>
        <scheme val="minor"/>
      </rPr>
      <t>提交</t>
    </r>
  </si>
  <si>
    <r>
      <rPr>
        <b/>
        <sz val="12"/>
        <rFont val="新細明體"/>
        <family val="1"/>
        <charset val="136"/>
        <scheme val="minor"/>
      </rPr>
      <t>課輔獎助金相關證明文件</t>
    </r>
    <r>
      <rPr>
        <b/>
        <sz val="12"/>
        <color rgb="FFFF0000"/>
        <rFont val="新細明體"/>
        <family val="1"/>
        <charset val="136"/>
        <scheme val="minor"/>
      </rPr>
      <t xml:space="preserve">
★課輔</t>
    </r>
    <r>
      <rPr>
        <b/>
        <sz val="12"/>
        <color rgb="FF00B050"/>
        <rFont val="新細明體"/>
        <family val="1"/>
        <charset val="136"/>
        <scheme val="minor"/>
      </rPr>
      <t>後</t>
    </r>
    <r>
      <rPr>
        <b/>
        <sz val="12"/>
        <color rgb="FFFF0000"/>
        <rFont val="新細明體"/>
        <family val="1"/>
        <charset val="136"/>
        <scheme val="minor"/>
      </rPr>
      <t xml:space="preserve">提交
</t>
    </r>
    <r>
      <rPr>
        <b/>
        <sz val="12"/>
        <color indexed="8"/>
        <rFont val="新細明體"/>
        <family val="1"/>
        <charset val="136"/>
        <scheme val="minor"/>
      </rPr>
      <t xml:space="preserve">
</t>
    </r>
  </si>
  <si>
    <t>急難救助相關證明文件正本
(以基金會規定之申請截止日往前推算3個月內發生之證明文件)</t>
  </si>
  <si>
    <r>
      <rPr>
        <b/>
        <sz val="12"/>
        <rFont val="新細明體"/>
        <family val="1"/>
        <charset val="136"/>
        <scheme val="minor"/>
      </rPr>
      <t>公庫生相關證明文件</t>
    </r>
    <r>
      <rPr>
        <b/>
        <sz val="12"/>
        <color rgb="FFFF0000"/>
        <rFont val="新細明體"/>
        <family val="1"/>
        <charset val="136"/>
        <scheme val="minor"/>
      </rPr>
      <t xml:space="preserve">
</t>
    </r>
  </si>
  <si>
    <r>
      <t>特殊案例需求單</t>
    </r>
    <r>
      <rPr>
        <b/>
        <sz val="12"/>
        <color rgb="FFFF0000"/>
        <rFont val="新細明體"/>
        <family val="1"/>
        <charset val="136"/>
        <scheme val="minor"/>
      </rPr>
      <t>正本</t>
    </r>
    <r>
      <rPr>
        <b/>
        <sz val="12"/>
        <color rgb="FF00B050"/>
        <rFont val="新細明體"/>
        <family val="1"/>
        <charset val="136"/>
        <scheme val="minor"/>
      </rPr>
      <t>掃描檔</t>
    </r>
    <r>
      <rPr>
        <b/>
        <sz val="12"/>
        <color indexed="8"/>
        <rFont val="新細明體"/>
        <family val="1"/>
        <charset val="136"/>
        <scheme val="minor"/>
      </rPr>
      <t xml:space="preserve">
</t>
    </r>
    <r>
      <rPr>
        <b/>
        <sz val="12"/>
        <color rgb="FFFF0000"/>
        <rFont val="新細明體"/>
        <family val="1"/>
        <charset val="136"/>
        <scheme val="minor"/>
      </rPr>
      <t>(請點選)</t>
    </r>
  </si>
  <si>
    <r>
      <t xml:space="preserve">特殊案例需求單
</t>
    </r>
    <r>
      <rPr>
        <b/>
        <sz val="12"/>
        <color rgb="FFFF0000"/>
        <rFont val="新細明體"/>
        <family val="1"/>
        <charset val="136"/>
        <scheme val="minor"/>
      </rPr>
      <t>(請填列說明內容)</t>
    </r>
  </si>
  <si>
    <r>
      <t xml:space="preserve">其他相關證明文件
</t>
    </r>
    <r>
      <rPr>
        <b/>
        <sz val="12"/>
        <color rgb="FFFF0000"/>
        <rFont val="新細明體"/>
        <family val="1"/>
        <charset val="136"/>
        <scheme val="minor"/>
      </rPr>
      <t>(請自填)</t>
    </r>
  </si>
  <si>
    <r>
      <t xml:space="preserve">學生畢業後就讀哪一所學校
</t>
    </r>
    <r>
      <rPr>
        <b/>
        <sz val="12"/>
        <color rgb="FFFF0000"/>
        <rFont val="新細明體"/>
        <family val="1"/>
        <charset val="136"/>
        <scheme val="minor"/>
      </rPr>
      <t>(請填寫)</t>
    </r>
  </si>
  <si>
    <t>科系</t>
  </si>
  <si>
    <r>
      <t xml:space="preserve">屬性
</t>
    </r>
    <r>
      <rPr>
        <b/>
        <sz val="12"/>
        <color rgb="FFFF0000"/>
        <rFont val="新細明體"/>
        <family val="1"/>
        <charset val="136"/>
        <scheme val="minor"/>
      </rPr>
      <t>(請填編號)</t>
    </r>
    <r>
      <rPr>
        <b/>
        <sz val="12"/>
        <rFont val="新細明體"/>
        <family val="1"/>
        <charset val="136"/>
        <scheme val="minor"/>
      </rPr>
      <t xml:space="preserve">
1:公立
2:私立
3:就業
4:重考
5.無法聯繫</t>
    </r>
  </si>
  <si>
    <t>未依約繳納校內相關就學費用之學生請打【V】</t>
  </si>
  <si>
    <t xml:space="preserve">複審結果
Approve result
</t>
  </si>
  <si>
    <r>
      <t xml:space="preserve">備註
Remark
</t>
    </r>
    <r>
      <rPr>
        <b/>
        <sz val="12"/>
        <color rgb="FFFF0000"/>
        <rFont val="新細明體"/>
        <family val="1"/>
        <charset val="136"/>
        <scheme val="minor"/>
      </rPr>
      <t>(不通過原因)</t>
    </r>
  </si>
  <si>
    <t>學習心得優選順序</t>
  </si>
  <si>
    <t>期初三選一優選順序</t>
  </si>
  <si>
    <r>
      <t xml:space="preserve">全家總
人口數
total number of each family
</t>
    </r>
    <r>
      <rPr>
        <b/>
        <sz val="12"/>
        <color rgb="FFFF0000"/>
        <rFont val="新細明體"/>
        <family val="1"/>
        <charset val="136"/>
        <scheme val="minor"/>
      </rPr>
      <t>(此欄為固定公式，請務必小心，不要按到Delete)</t>
    </r>
  </si>
  <si>
    <r>
      <t>*最近一年度『全戶』之</t>
    </r>
    <r>
      <rPr>
        <b/>
        <u/>
        <sz val="12"/>
        <color rgb="FF0000FF"/>
        <rFont val="新細明體"/>
        <family val="1"/>
        <charset val="136"/>
        <scheme val="minor"/>
      </rPr>
      <t xml:space="preserve">所得稅清單 
</t>
    </r>
    <r>
      <rPr>
        <b/>
        <sz val="12"/>
        <color rgb="FFFF0000"/>
        <rFont val="新細明體"/>
        <family val="1"/>
        <charset val="136"/>
        <scheme val="minor"/>
      </rPr>
      <t xml:space="preserve">(請務必小心，不要按到Delete)
</t>
    </r>
  </si>
  <si>
    <r>
      <t>*最近一年度『全戶』之</t>
    </r>
    <r>
      <rPr>
        <b/>
        <u/>
        <sz val="12"/>
        <color rgb="FF0000FF"/>
        <rFont val="新細明體"/>
        <family val="1"/>
        <charset val="136"/>
        <scheme val="minor"/>
      </rPr>
      <t xml:space="preserve">財產清單
</t>
    </r>
    <r>
      <rPr>
        <b/>
        <sz val="12"/>
        <color rgb="FFFF0000"/>
        <rFont val="新細明體"/>
        <family val="1"/>
        <charset val="136"/>
        <scheme val="minor"/>
      </rPr>
      <t>(請務必小心，不要按到Delete)</t>
    </r>
  </si>
  <si>
    <r>
      <rPr>
        <b/>
        <sz val="12"/>
        <color rgb="FFFF0000"/>
        <rFont val="新細明體"/>
        <family val="1"/>
        <charset val="136"/>
        <scheme val="minor"/>
      </rPr>
      <t>所得總計</t>
    </r>
    <r>
      <rPr>
        <b/>
        <sz val="12"/>
        <color rgb="FFFF00FF"/>
        <rFont val="新細明體"/>
        <family val="1"/>
        <charset val="136"/>
        <scheme val="minor"/>
      </rPr>
      <t xml:space="preserve">
</t>
    </r>
    <r>
      <rPr>
        <b/>
        <sz val="12"/>
        <color rgb="FF7030A0"/>
        <rFont val="新細明體"/>
        <family val="1"/>
        <charset val="136"/>
        <scheme val="minor"/>
      </rPr>
      <t>(請務必小心，不要按到Delete)</t>
    </r>
  </si>
  <si>
    <r>
      <t xml:space="preserve">符合標準要件
</t>
    </r>
    <r>
      <rPr>
        <b/>
        <sz val="12"/>
        <color rgb="FF7030A0"/>
        <rFont val="新細明體"/>
        <family val="1"/>
        <charset val="136"/>
        <scheme val="minor"/>
      </rPr>
      <t>(請務必小心，不要按到Delete)</t>
    </r>
  </si>
  <si>
    <t>領取文具品名
Take the stationery name</t>
  </si>
  <si>
    <t>灰底色為固定公式，請務必小心，
不要按到Delete</t>
  </si>
  <si>
    <r>
      <t>一、</t>
    </r>
    <r>
      <rPr>
        <sz val="14"/>
        <color rgb="FFFF0000"/>
        <rFont val="新細明體"/>
        <family val="1"/>
        <charset val="136"/>
        <scheme val="minor"/>
      </rPr>
      <t>110學年度第2學期</t>
    </r>
    <r>
      <rPr>
        <u/>
        <sz val="14"/>
        <color indexed="8"/>
        <rFont val="新細明體"/>
        <family val="1"/>
        <charset val="136"/>
        <scheme val="minor"/>
      </rPr>
      <t>強項擅長</t>
    </r>
    <r>
      <rPr>
        <sz val="14"/>
        <color indexed="8"/>
        <rFont val="新細明體"/>
        <family val="1"/>
        <charset val="136"/>
        <scheme val="minor"/>
      </rPr>
      <t>之</t>
    </r>
    <r>
      <rPr>
        <b/>
        <sz val="14"/>
        <color indexed="8"/>
        <rFont val="新細明體"/>
        <family val="1"/>
        <charset val="136"/>
        <scheme val="minor"/>
      </rPr>
      <t>「學科」</t>
    </r>
    <r>
      <rPr>
        <sz val="14"/>
        <color indexed="8"/>
        <rFont val="新細明體"/>
        <family val="1"/>
        <charset val="136"/>
        <scheme val="minor"/>
      </rPr>
      <t>及</t>
    </r>
    <r>
      <rPr>
        <b/>
        <sz val="14"/>
        <color indexed="8"/>
        <rFont val="新細明體"/>
        <family val="1"/>
        <charset val="136"/>
        <scheme val="minor"/>
      </rPr>
      <t>「題型」</t>
    </r>
    <r>
      <rPr>
        <sz val="14"/>
        <color indexed="8"/>
        <rFont val="新細明體"/>
        <family val="1"/>
        <charset val="136"/>
        <scheme val="minor"/>
      </rPr>
      <t xml:space="preserve">為何？
</t>
    </r>
    <r>
      <rPr>
        <sz val="14"/>
        <color indexed="12"/>
        <rFont val="新細明體"/>
        <family val="1"/>
        <charset val="136"/>
        <scheme val="minor"/>
      </rPr>
      <t>(例.</t>
    </r>
    <r>
      <rPr>
        <b/>
        <sz val="14"/>
        <color indexed="12"/>
        <rFont val="新細明體"/>
        <family val="1"/>
        <charset val="136"/>
        <scheme val="minor"/>
      </rPr>
      <t>學科:</t>
    </r>
    <r>
      <rPr>
        <sz val="14"/>
        <color indexed="12"/>
        <rFont val="新細明體"/>
        <family val="1"/>
        <charset val="136"/>
        <scheme val="minor"/>
      </rPr>
      <t>數學。</t>
    </r>
    <r>
      <rPr>
        <b/>
        <sz val="14"/>
        <color indexed="12"/>
        <rFont val="新細明體"/>
        <family val="1"/>
        <charset val="136"/>
        <scheme val="minor"/>
      </rPr>
      <t>題型:</t>
    </r>
    <r>
      <rPr>
        <sz val="14"/>
        <color indexed="12"/>
        <rFont val="新細明體"/>
        <family val="1"/>
        <charset val="136"/>
        <scheme val="minor"/>
      </rPr>
      <t>多項式函數)</t>
    </r>
    <phoneticPr fontId="6" type="noConversion"/>
  </si>
  <si>
    <r>
      <t>二、願意將強項擅長學科之學習方法技巧</t>
    </r>
    <r>
      <rPr>
        <b/>
        <sz val="14"/>
        <color indexed="8"/>
        <rFont val="新細明體"/>
        <family val="1"/>
        <charset val="136"/>
        <scheme val="minor"/>
      </rPr>
      <t>分享</t>
    </r>
    <r>
      <rPr>
        <sz val="14"/>
        <color indexed="8"/>
        <rFont val="新細明體"/>
        <family val="1"/>
        <charset val="136"/>
        <scheme val="minor"/>
      </rPr>
      <t>予其他人嗎?
如願意分享，請將具備</t>
    </r>
    <r>
      <rPr>
        <b/>
        <sz val="14"/>
        <color indexed="8"/>
        <rFont val="新細明體"/>
        <family val="1"/>
        <charset val="136"/>
        <scheme val="minor"/>
      </rPr>
      <t>解題方法概念過程(數理化科)</t>
    </r>
    <r>
      <rPr>
        <sz val="14"/>
        <color indexed="8"/>
        <rFont val="新細明體"/>
        <family val="1"/>
        <charset val="136"/>
        <scheme val="minor"/>
      </rPr>
      <t>或</t>
    </r>
    <r>
      <rPr>
        <b/>
        <sz val="14"/>
        <color indexed="8"/>
        <rFont val="新細明體"/>
        <family val="1"/>
        <charset val="136"/>
        <scheme val="minor"/>
      </rPr>
      <t>理解方法牢記過程(文科)</t>
    </r>
    <r>
      <rPr>
        <sz val="14"/>
        <color indexed="8"/>
        <rFont val="新細明體"/>
        <family val="1"/>
        <charset val="136"/>
        <scheme val="minor"/>
      </rPr>
      <t>之</t>
    </r>
    <r>
      <rPr>
        <b/>
        <u val="double"/>
        <sz val="14"/>
        <color rgb="FF008000"/>
        <rFont val="新細明體"/>
        <family val="1"/>
        <charset val="136"/>
        <scheme val="minor"/>
      </rPr>
      <t>題目解答筆記</t>
    </r>
    <r>
      <rPr>
        <b/>
        <sz val="14"/>
        <color rgb="FF008000"/>
        <rFont val="新細明體"/>
        <family val="1"/>
        <charset val="136"/>
        <scheme val="minor"/>
      </rPr>
      <t>電子檔</t>
    </r>
    <r>
      <rPr>
        <sz val="14"/>
        <color indexed="8"/>
        <rFont val="新細明體"/>
        <family val="1"/>
        <charset val="136"/>
        <scheme val="minor"/>
      </rPr>
      <t>或</t>
    </r>
    <r>
      <rPr>
        <b/>
        <sz val="14"/>
        <color rgb="FF008000"/>
        <rFont val="新細明體"/>
        <family val="1"/>
        <charset val="136"/>
        <scheme val="minor"/>
      </rPr>
      <t>掃描檔</t>
    </r>
    <r>
      <rPr>
        <sz val="14"/>
        <color indexed="8"/>
        <rFont val="新細明體"/>
        <family val="1"/>
        <charset val="136"/>
        <scheme val="minor"/>
      </rPr>
      <t>，於</t>
    </r>
    <r>
      <rPr>
        <b/>
        <sz val="14"/>
        <color rgb="FFFF0000"/>
        <rFont val="新細明體"/>
        <family val="1"/>
        <charset val="136"/>
        <scheme val="minor"/>
      </rPr>
      <t>此學期</t>
    </r>
    <r>
      <rPr>
        <b/>
        <u val="double"/>
        <sz val="14"/>
        <color rgb="FF008000"/>
        <rFont val="新細明體"/>
        <family val="1"/>
        <charset val="136"/>
        <scheme val="minor"/>
      </rPr>
      <t>隨附應備文件一併提交</t>
    </r>
    <r>
      <rPr>
        <b/>
        <sz val="14"/>
        <color rgb="FFFF0000"/>
        <rFont val="新細明體"/>
        <family val="1"/>
        <charset val="136"/>
        <scheme val="minor"/>
      </rPr>
      <t>。</t>
    </r>
    <r>
      <rPr>
        <sz val="14"/>
        <color indexed="8"/>
        <rFont val="新細明體"/>
        <family val="1"/>
        <charset val="136"/>
        <scheme val="minor"/>
      </rPr>
      <t xml:space="preserve">
</t>
    </r>
    <r>
      <rPr>
        <b/>
        <sz val="14"/>
        <color indexed="10"/>
        <rFont val="新細明體"/>
        <family val="1"/>
        <charset val="136"/>
        <scheme val="minor"/>
      </rPr>
      <t>(請點選下拉式選單)</t>
    </r>
    <r>
      <rPr>
        <sz val="14"/>
        <color indexed="10"/>
        <rFont val="新細明體"/>
        <family val="1"/>
        <charset val="136"/>
        <scheme val="minor"/>
      </rPr>
      <t xml:space="preserve">
</t>
    </r>
    <r>
      <rPr>
        <b/>
        <sz val="14"/>
        <color indexed="10"/>
        <rFont val="新細明體"/>
        <family val="1"/>
        <charset val="136"/>
        <scheme val="minor"/>
      </rPr>
      <t>1.願意分享並郵寄</t>
    </r>
    <r>
      <rPr>
        <u val="double"/>
        <sz val="14"/>
        <color indexed="8"/>
        <rFont val="新細明體"/>
        <family val="1"/>
        <charset val="136"/>
        <scheme val="minor"/>
      </rPr>
      <t>題目解答筆記</t>
    </r>
    <r>
      <rPr>
        <sz val="14"/>
        <color indexed="8"/>
        <rFont val="新細明體"/>
        <family val="1"/>
        <charset val="136"/>
        <scheme val="minor"/>
      </rPr>
      <t xml:space="preserve">至基金會
</t>
    </r>
    <r>
      <rPr>
        <b/>
        <sz val="14"/>
        <color indexed="10"/>
        <rFont val="新細明體"/>
        <family val="1"/>
        <charset val="136"/>
        <scheme val="minor"/>
      </rPr>
      <t>2.不願意分享及郵寄</t>
    </r>
    <r>
      <rPr>
        <u val="double"/>
        <sz val="14"/>
        <color indexed="8"/>
        <rFont val="新細明體"/>
        <family val="1"/>
        <charset val="136"/>
        <scheme val="minor"/>
      </rPr>
      <t>題目解答筆記</t>
    </r>
    <r>
      <rPr>
        <sz val="14"/>
        <color indexed="8"/>
        <rFont val="新細明體"/>
        <family val="1"/>
        <charset val="136"/>
        <scheme val="minor"/>
      </rPr>
      <t>至基金會</t>
    </r>
    <phoneticPr fontId="6" type="noConversion"/>
  </si>
  <si>
    <t>*帳戶戶名
account title</t>
  </si>
  <si>
    <t>助學獎學金
grant scholarship(NTD)</t>
  </si>
  <si>
    <t>自我專長獎學金
specialization scholarship(NTD)</t>
  </si>
  <si>
    <t>學業成績優秀獎學金
academic excellence scholarship
(NTD)</t>
  </si>
  <si>
    <t>特殊優良表現獎學金
excellent performance scholarship(NTD)</t>
  </si>
  <si>
    <t>考取技術士證照獎學金
certificate scholarship(NTD)</t>
  </si>
  <si>
    <t>良好學習習慣獎學金
good study habits  scholarship(NTD)</t>
  </si>
  <si>
    <t>課輔獎助金
supplementary scholarship(NTD)</t>
  </si>
  <si>
    <t>急難救助金
emergency subsidy
(NTD)</t>
  </si>
  <si>
    <t xml:space="preserve">其他 other
(NTD) </t>
  </si>
  <si>
    <t>合計
total
(NTD)</t>
  </si>
  <si>
    <t>*獎補助單位名稱
authority awarding the scholarship and grant</t>
  </si>
  <si>
    <t>*獎補助事項
items of scholarship and grant</t>
  </si>
  <si>
    <t>*獎補助金額
(新台幣)
amount of scholarship and grant</t>
  </si>
  <si>
    <t>*獎補助週期
cycle of scholarship and grant</t>
  </si>
  <si>
    <t>*獎補助起始時間
starting time of scholarship and grant</t>
  </si>
  <si>
    <t>*獎補助終止時間
finishing time of scholarship and grant</t>
  </si>
  <si>
    <t>*備註
remark</t>
  </si>
  <si>
    <t>嘉獎數量</t>
  </si>
  <si>
    <t>小功數量</t>
  </si>
  <si>
    <t>大功數量</t>
  </si>
  <si>
    <t>警告數量</t>
  </si>
  <si>
    <t>小過數量</t>
  </si>
  <si>
    <t>大過數量</t>
  </si>
  <si>
    <r>
      <t xml:space="preserve">*申請書
</t>
    </r>
    <r>
      <rPr>
        <b/>
        <sz val="11"/>
        <color rgb="FFFF0000"/>
        <rFont val="新細明體"/>
        <family val="1"/>
        <charset val="136"/>
        <scheme val="minor"/>
      </rPr>
      <t>正本</t>
    </r>
    <r>
      <rPr>
        <b/>
        <sz val="11"/>
        <color rgb="FF00B050"/>
        <rFont val="新細明體"/>
        <family val="1"/>
        <charset val="136"/>
        <scheme val="minor"/>
      </rPr>
      <t>掃描檔</t>
    </r>
    <r>
      <rPr>
        <b/>
        <sz val="11"/>
        <color rgb="FFFF0000"/>
        <rFont val="新細明體"/>
        <family val="1"/>
        <charset val="136"/>
        <scheme val="minor"/>
      </rPr>
      <t>(附件一)</t>
    </r>
    <r>
      <rPr>
        <b/>
        <sz val="11"/>
        <rFont val="新細明體"/>
        <family val="1"/>
        <charset val="136"/>
        <scheme val="minor"/>
      </rPr>
      <t>application</t>
    </r>
    <r>
      <rPr>
        <b/>
        <sz val="11"/>
        <color rgb="FFFF0000"/>
        <rFont val="新細明體"/>
        <family val="1"/>
        <charset val="136"/>
        <scheme val="minor"/>
      </rPr>
      <t xml:space="preserve">
(請點選)</t>
    </r>
    <r>
      <rPr>
        <b/>
        <sz val="11"/>
        <color indexed="8"/>
        <rFont val="新細明體"/>
        <family val="1"/>
        <charset val="136"/>
        <scheme val="minor"/>
      </rPr>
      <t xml:space="preserve">
</t>
    </r>
  </si>
  <si>
    <r>
      <t>*</t>
    </r>
    <r>
      <rPr>
        <b/>
        <u/>
        <sz val="11"/>
        <rFont val="新細明體"/>
        <family val="1"/>
        <charset val="136"/>
        <scheme val="minor"/>
      </rPr>
      <t>學生本人帳戶存摺封面影本</t>
    </r>
    <r>
      <rPr>
        <b/>
        <sz val="11"/>
        <rFont val="新細明體"/>
        <family val="1"/>
        <charset val="136"/>
        <scheme val="minor"/>
      </rPr>
      <t>黏貼於學生本人簽名確認之</t>
    </r>
    <r>
      <rPr>
        <b/>
        <u/>
        <sz val="11"/>
        <rFont val="新細明體"/>
        <family val="1"/>
        <charset val="136"/>
        <scheme val="minor"/>
      </rPr>
      <t>切結書</t>
    </r>
    <r>
      <rPr>
        <b/>
        <sz val="11"/>
        <color rgb="FFFF0000"/>
        <rFont val="新細明體"/>
        <family val="1"/>
        <charset val="136"/>
        <scheme val="minor"/>
      </rPr>
      <t>正本</t>
    </r>
    <r>
      <rPr>
        <b/>
        <sz val="11"/>
        <color rgb="FF00B050"/>
        <rFont val="新細明體"/>
        <family val="1"/>
        <charset val="136"/>
        <scheme val="minor"/>
      </rPr>
      <t>掃描檔</t>
    </r>
    <r>
      <rPr>
        <b/>
        <sz val="11"/>
        <color rgb="FFFF0000"/>
        <rFont val="新細明體"/>
        <family val="1"/>
        <charset val="136"/>
        <scheme val="minor"/>
      </rPr>
      <t>(附件二)</t>
    </r>
    <r>
      <rPr>
        <b/>
        <sz val="11"/>
        <rFont val="新細明體"/>
        <family val="1"/>
        <charset val="136"/>
        <scheme val="minor"/>
      </rPr>
      <t xml:space="preserve">
(記載有金融機構名稱、分行名稱、帳號、代號)
the title page of the bankbook of the student
</t>
    </r>
    <r>
      <rPr>
        <b/>
        <sz val="11"/>
        <color rgb="FFFF0000"/>
        <rFont val="新細明體"/>
        <family val="1"/>
        <charset val="136"/>
        <scheme val="minor"/>
      </rPr>
      <t>(請點選)</t>
    </r>
    <r>
      <rPr>
        <b/>
        <sz val="11"/>
        <rFont val="新細明體"/>
        <family val="1"/>
        <charset val="136"/>
        <scheme val="minor"/>
      </rPr>
      <t xml:space="preserve">
</t>
    </r>
  </si>
  <si>
    <r>
      <t>*『全戶』最近三個月內戶籍謄本</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 xml:space="preserve">
the authentic copy of the entire household registration in the last three months
</t>
    </r>
    <r>
      <rPr>
        <b/>
        <sz val="11"/>
        <color rgb="FFFF0000"/>
        <rFont val="新細明體"/>
        <family val="1"/>
        <charset val="136"/>
        <scheme val="minor"/>
      </rPr>
      <t>(請點選)</t>
    </r>
  </si>
  <si>
    <r>
      <t>*低收入戶證明</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 xml:space="preserve">
original certificate of low-income household
</t>
    </r>
  </si>
  <si>
    <r>
      <t>*特殊境遇家庭之子女證明</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 xml:space="preserve">
original certificate of children of Special circumstances family
</t>
    </r>
  </si>
  <si>
    <r>
      <t>*中低收入戶證明</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 xml:space="preserve">
original certificate of  low- and middle household</t>
    </r>
  </si>
  <si>
    <r>
      <t>*身心障礙生活補助證明</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 xml:space="preserve">
original certificate of medium income household, front and back copy of the physically and mentally handicapped manual
</t>
    </r>
  </si>
  <si>
    <r>
      <rPr>
        <b/>
        <u/>
        <sz val="11"/>
        <color indexed="8"/>
        <rFont val="新細明體"/>
        <family val="1"/>
        <charset val="136"/>
        <scheme val="minor"/>
      </rPr>
      <t>*身心障礙手冊</t>
    </r>
    <r>
      <rPr>
        <b/>
        <sz val="11"/>
        <color indexed="8"/>
        <rFont val="新細明體"/>
        <family val="1"/>
        <charset val="136"/>
        <scheme val="minor"/>
      </rPr>
      <t>正反面影本證明</t>
    </r>
    <r>
      <rPr>
        <b/>
        <sz val="11"/>
        <color rgb="FF00B050"/>
        <rFont val="新細明體"/>
        <family val="1"/>
        <charset val="136"/>
        <scheme val="minor"/>
      </rPr>
      <t>掃描檔</t>
    </r>
    <r>
      <rPr>
        <b/>
        <sz val="11"/>
        <color indexed="8"/>
        <rFont val="新細明體"/>
        <family val="1"/>
        <charset val="136"/>
        <scheme val="minor"/>
      </rPr>
      <t xml:space="preserve">
 front and back copy of the physically and mentally handicapped manual
</t>
    </r>
  </si>
  <si>
    <r>
      <t>*弱勢家庭兒少證明</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 xml:space="preserve">
original certificate of weak family
</t>
    </r>
  </si>
  <si>
    <r>
      <rPr>
        <b/>
        <sz val="11"/>
        <color rgb="FFFF0000"/>
        <rFont val="新細明體"/>
        <family val="1"/>
        <charset val="136"/>
        <scheme val="minor"/>
      </rPr>
      <t>*最近一年度</t>
    </r>
    <r>
      <rPr>
        <b/>
        <sz val="11"/>
        <color indexed="8"/>
        <rFont val="新細明體"/>
        <family val="1"/>
        <charset val="136"/>
        <scheme val="minor"/>
      </rPr>
      <t>『全戶』之「所得稅清單」</t>
    </r>
    <r>
      <rPr>
        <b/>
        <sz val="11"/>
        <color rgb="FFFF0000"/>
        <rFont val="新細明體"/>
        <family val="1"/>
        <charset val="136"/>
        <scheme val="minor"/>
      </rPr>
      <t>正本</t>
    </r>
    <r>
      <rPr>
        <b/>
        <sz val="11"/>
        <color rgb="FF00B050"/>
        <rFont val="新細明體"/>
        <family val="1"/>
        <charset val="136"/>
        <scheme val="minor"/>
      </rPr>
      <t xml:space="preserve">掃描檔 </t>
    </r>
    <r>
      <rPr>
        <b/>
        <sz val="11"/>
        <color indexed="8"/>
        <rFont val="新細明體"/>
        <family val="1"/>
        <charset val="136"/>
        <scheme val="minor"/>
      </rPr>
      <t xml:space="preserve">
original certificate of Income tax list for whole household in the recent year
</t>
    </r>
  </si>
  <si>
    <r>
      <rPr>
        <b/>
        <sz val="11"/>
        <color rgb="FFFF0000"/>
        <rFont val="新細明體"/>
        <family val="1"/>
        <charset val="136"/>
        <scheme val="minor"/>
      </rPr>
      <t>*最近一年度</t>
    </r>
    <r>
      <rPr>
        <b/>
        <sz val="11"/>
        <color indexed="8"/>
        <rFont val="新細明體"/>
        <family val="1"/>
        <charset val="136"/>
        <scheme val="minor"/>
      </rPr>
      <t>『全戶』之「財產清單」</t>
    </r>
    <r>
      <rPr>
        <b/>
        <sz val="11"/>
        <color rgb="FFFF0000"/>
        <rFont val="新細明體"/>
        <family val="1"/>
        <charset val="136"/>
        <scheme val="minor"/>
      </rPr>
      <t>正本</t>
    </r>
    <r>
      <rPr>
        <b/>
        <sz val="11"/>
        <color rgb="FF00B050"/>
        <rFont val="新細明體"/>
        <family val="1"/>
        <charset val="136"/>
        <scheme val="minor"/>
      </rPr>
      <t xml:space="preserve">掃描檔 </t>
    </r>
    <r>
      <rPr>
        <b/>
        <sz val="11"/>
        <color indexed="8"/>
        <rFont val="新細明體"/>
        <family val="1"/>
        <charset val="136"/>
        <scheme val="minor"/>
      </rPr>
      <t xml:space="preserve">
original certificate of property list for whole household in the recent year</t>
    </r>
  </si>
  <si>
    <r>
      <t>*提交</t>
    </r>
    <r>
      <rPr>
        <b/>
        <sz val="11"/>
        <color rgb="FFFF0000"/>
        <rFont val="新細明體"/>
        <family val="1"/>
        <charset val="136"/>
        <scheme val="minor"/>
      </rPr>
      <t>三選一之</t>
    </r>
    <r>
      <rPr>
        <b/>
        <u/>
        <sz val="11"/>
        <color rgb="FF00B050"/>
        <rFont val="新細明體"/>
        <family val="1"/>
        <charset val="136"/>
        <scheme val="minor"/>
      </rPr>
      <t>Excel電子檔</t>
    </r>
    <r>
      <rPr>
        <b/>
        <sz val="11"/>
        <color rgb="FFFF0000"/>
        <rFont val="新細明體"/>
        <family val="1"/>
        <charset val="136"/>
        <scheme val="minor"/>
      </rPr>
      <t xml:space="preserve">
</t>
    </r>
    <r>
      <rPr>
        <b/>
        <sz val="11"/>
        <rFont val="新細明體"/>
        <family val="1"/>
        <charset val="136"/>
        <scheme val="minor"/>
      </rPr>
      <t>·【愛的擁抱學習單excel電子檔】</t>
    </r>
    <r>
      <rPr>
        <b/>
        <sz val="11"/>
        <color rgb="FFFF0000"/>
        <rFont val="新細明體"/>
        <family val="1"/>
        <charset val="136"/>
        <scheme val="minor"/>
      </rPr>
      <t>(附件七)</t>
    </r>
    <r>
      <rPr>
        <b/>
        <sz val="11"/>
        <rFont val="新細明體"/>
        <family val="1"/>
        <charset val="136"/>
        <scheme val="minor"/>
      </rPr>
      <t xml:space="preserve">
·【感恩互助單excel電子檔】</t>
    </r>
    <r>
      <rPr>
        <b/>
        <sz val="11"/>
        <color rgb="FFFF0000"/>
        <rFont val="新細明體"/>
        <family val="1"/>
        <charset val="136"/>
        <scheme val="minor"/>
      </rPr>
      <t>(附件八)</t>
    </r>
    <r>
      <rPr>
        <b/>
        <sz val="11"/>
        <rFont val="新細明體"/>
        <family val="1"/>
        <charset val="136"/>
        <scheme val="minor"/>
      </rPr>
      <t xml:space="preserve">
·【期許改變單excel電子檔】</t>
    </r>
    <r>
      <rPr>
        <b/>
        <sz val="11"/>
        <color rgb="FFFF0000"/>
        <rFont val="新細明體"/>
        <family val="1"/>
        <charset val="136"/>
        <scheme val="minor"/>
      </rPr>
      <t>(附件九)</t>
    </r>
    <r>
      <rPr>
        <b/>
        <sz val="11"/>
        <rFont val="新細明體"/>
        <family val="1"/>
        <charset val="136"/>
        <scheme val="minor"/>
      </rPr>
      <t xml:space="preserve">
</t>
    </r>
    <r>
      <rPr>
        <b/>
        <sz val="11"/>
        <color rgb="FFFF0000"/>
        <rFont val="新細明體"/>
        <family val="1"/>
        <charset val="136"/>
        <scheme val="minor"/>
      </rPr>
      <t>(請下拉點選)</t>
    </r>
    <r>
      <rPr>
        <b/>
        <sz val="11"/>
        <rFont val="新細明體"/>
        <family val="1"/>
        <charset val="136"/>
        <scheme val="minor"/>
      </rPr>
      <t xml:space="preserve">submit electronic documents at the beginning of the period
</t>
    </r>
    <r>
      <rPr>
        <sz val="11"/>
        <rFont val="新細明體"/>
        <family val="1"/>
        <charset val="136"/>
        <scheme val="minor"/>
      </rPr>
      <t xml:space="preserve">
</t>
    </r>
    <phoneticPr fontId="67" type="noConversion"/>
  </si>
  <si>
    <r>
      <t>*提交</t>
    </r>
    <r>
      <rPr>
        <b/>
        <sz val="11"/>
        <color rgb="FFFF0000"/>
        <rFont val="新細明體"/>
        <family val="1"/>
        <charset val="136"/>
        <scheme val="minor"/>
      </rPr>
      <t>三選一之</t>
    </r>
    <r>
      <rPr>
        <b/>
        <u/>
        <sz val="11"/>
        <color rgb="FFFF0000"/>
        <rFont val="新細明體"/>
        <family val="1"/>
        <charset val="136"/>
        <scheme val="minor"/>
      </rPr>
      <t>同意</t>
    </r>
    <r>
      <rPr>
        <b/>
        <sz val="11"/>
        <color rgb="FFFF0000"/>
        <rFont val="新細明體"/>
        <family val="1"/>
        <charset val="136"/>
        <scheme val="minor"/>
      </rPr>
      <t>書正本</t>
    </r>
    <r>
      <rPr>
        <b/>
        <sz val="11"/>
        <color rgb="FF00B050"/>
        <rFont val="新細明體"/>
        <family val="1"/>
        <charset val="136"/>
        <scheme val="minor"/>
      </rPr>
      <t>掃描檔</t>
    </r>
    <r>
      <rPr>
        <b/>
        <sz val="11"/>
        <color rgb="FFFF0000"/>
        <rFont val="新細明體"/>
        <family val="1"/>
        <charset val="136"/>
        <scheme val="minor"/>
      </rPr>
      <t xml:space="preserve">
</t>
    </r>
    <r>
      <rPr>
        <b/>
        <sz val="11"/>
        <rFont val="新細明體"/>
        <family val="1"/>
        <charset val="136"/>
        <scheme val="minor"/>
      </rPr>
      <t>·【愛的擁抱學習單之"學生本人"及"被感謝人"之同意書】</t>
    </r>
    <r>
      <rPr>
        <b/>
        <sz val="11"/>
        <color rgb="FFFF0000"/>
        <rFont val="新細明體"/>
        <family val="1"/>
        <charset val="136"/>
        <scheme val="minor"/>
      </rPr>
      <t>(附件四)</t>
    </r>
    <r>
      <rPr>
        <b/>
        <sz val="11"/>
        <rFont val="新細明體"/>
        <family val="1"/>
        <charset val="136"/>
        <scheme val="minor"/>
      </rPr>
      <t xml:space="preserve">
·【恩互助單之"學生本人"同意書】</t>
    </r>
    <r>
      <rPr>
        <b/>
        <sz val="11"/>
        <color rgb="FFFF0000"/>
        <rFont val="新細明體"/>
        <family val="1"/>
        <charset val="136"/>
        <scheme val="minor"/>
      </rPr>
      <t>(附件四之一)</t>
    </r>
    <r>
      <rPr>
        <b/>
        <sz val="11"/>
        <rFont val="新細明體"/>
        <family val="1"/>
        <charset val="136"/>
        <scheme val="minor"/>
      </rPr>
      <t xml:space="preserve">
·附件十【期許改變單之"學生本人"同意書】</t>
    </r>
    <r>
      <rPr>
        <b/>
        <sz val="11"/>
        <color rgb="FFFF0000"/>
        <rFont val="新細明體"/>
        <family val="1"/>
        <charset val="136"/>
        <scheme val="minor"/>
      </rPr>
      <t>(附件四之二)</t>
    </r>
    <r>
      <rPr>
        <b/>
        <sz val="11"/>
        <rFont val="新細明體"/>
        <family val="1"/>
        <charset val="136"/>
        <scheme val="minor"/>
      </rPr>
      <t xml:space="preserve">
</t>
    </r>
    <r>
      <rPr>
        <b/>
        <sz val="11"/>
        <color rgb="FFFF0000"/>
        <rFont val="新細明體"/>
        <family val="1"/>
        <charset val="136"/>
        <scheme val="minor"/>
      </rPr>
      <t>(請點選)</t>
    </r>
    <r>
      <rPr>
        <b/>
        <sz val="11"/>
        <rFont val="新細明體"/>
        <family val="1"/>
        <charset val="136"/>
        <scheme val="minor"/>
      </rPr>
      <t xml:space="preserve"> Submit consent at the beginning of the period
</t>
    </r>
    <r>
      <rPr>
        <b/>
        <sz val="11"/>
        <color rgb="FFFF0000"/>
        <rFont val="新細明體"/>
        <family val="1"/>
        <charset val="136"/>
        <scheme val="minor"/>
      </rPr>
      <t xml:space="preserve">
</t>
    </r>
    <r>
      <rPr>
        <b/>
        <sz val="11"/>
        <rFont val="新細明體"/>
        <family val="1"/>
        <charset val="136"/>
        <scheme val="minor"/>
      </rPr>
      <t xml:space="preserve">
</t>
    </r>
    <phoneticPr fontId="67" type="noConversion"/>
  </si>
  <si>
    <r>
      <t xml:space="preserve">自我專長
</t>
    </r>
    <r>
      <rPr>
        <b/>
        <sz val="11"/>
        <color rgb="FF00B050"/>
        <rFont val="新細明體"/>
        <family val="1"/>
        <charset val="136"/>
        <scheme val="minor"/>
      </rPr>
      <t>動態影片檔</t>
    </r>
    <r>
      <rPr>
        <b/>
        <sz val="11"/>
        <rFont val="新細明體"/>
        <family val="1"/>
        <charset val="136"/>
        <scheme val="minor"/>
      </rPr>
      <t xml:space="preserve">
</t>
    </r>
    <r>
      <rPr>
        <sz val="11"/>
        <rFont val="新細明體"/>
        <family val="1"/>
        <charset val="136"/>
        <scheme val="minor"/>
      </rPr>
      <t>連同應備文件一起提交</t>
    </r>
    <r>
      <rPr>
        <b/>
        <sz val="11"/>
        <rFont val="新細明體"/>
        <family val="1"/>
        <charset val="136"/>
        <scheme val="minor"/>
      </rPr>
      <t xml:space="preserve">
</t>
    </r>
  </si>
  <si>
    <r>
      <t xml:space="preserve">自我專長
</t>
    </r>
    <r>
      <rPr>
        <b/>
        <sz val="11"/>
        <color rgb="FF00B050"/>
        <rFont val="新細明體"/>
        <family val="1"/>
        <charset val="136"/>
        <scheme val="minor"/>
      </rPr>
      <t>純聲音檔(mp3)</t>
    </r>
    <r>
      <rPr>
        <b/>
        <sz val="11"/>
        <rFont val="新細明體"/>
        <family val="1"/>
        <charset val="136"/>
        <scheme val="minor"/>
      </rPr>
      <t xml:space="preserve">光碟
</t>
    </r>
    <r>
      <rPr>
        <sz val="11"/>
        <rFont val="新細明體"/>
        <family val="1"/>
        <charset val="136"/>
        <scheme val="minor"/>
      </rPr>
      <t>連同應備文件一起提交</t>
    </r>
    <r>
      <rPr>
        <b/>
        <sz val="11"/>
        <rFont val="新細明體"/>
        <family val="1"/>
        <charset val="136"/>
        <scheme val="minor"/>
      </rPr>
      <t xml:space="preserve">
</t>
    </r>
  </si>
  <si>
    <r>
      <t xml:space="preserve">自我專長
</t>
    </r>
    <r>
      <rPr>
        <b/>
        <sz val="11"/>
        <color rgb="FF00B050"/>
        <rFont val="新細明體"/>
        <family val="1"/>
        <charset val="136"/>
        <scheme val="minor"/>
      </rPr>
      <t>靜態純文字圖片檔(word、ppt)</t>
    </r>
    <r>
      <rPr>
        <b/>
        <sz val="11"/>
        <rFont val="新細明體"/>
        <family val="1"/>
        <charset val="136"/>
        <scheme val="minor"/>
      </rPr>
      <t xml:space="preserve">光碟
</t>
    </r>
    <r>
      <rPr>
        <sz val="11"/>
        <rFont val="新細明體"/>
        <family val="1"/>
        <charset val="136"/>
        <scheme val="minor"/>
      </rPr>
      <t>連同應備文件一起提交</t>
    </r>
    <r>
      <rPr>
        <b/>
        <sz val="11"/>
        <rFont val="新細明體"/>
        <family val="1"/>
        <charset val="136"/>
        <scheme val="minor"/>
      </rPr>
      <t xml:space="preserve">
</t>
    </r>
  </si>
  <si>
    <r>
      <t>自我專長相關資料之</t>
    </r>
    <r>
      <rPr>
        <b/>
        <sz val="11"/>
        <color rgb="FFFF0000"/>
        <rFont val="新細明體"/>
        <family val="1"/>
        <charset val="136"/>
        <scheme val="minor"/>
      </rPr>
      <t>同意書正本</t>
    </r>
    <r>
      <rPr>
        <b/>
        <sz val="11"/>
        <color rgb="FF00B050"/>
        <rFont val="新細明體"/>
        <family val="1"/>
        <charset val="136"/>
        <scheme val="minor"/>
      </rPr>
      <t>掃描檔</t>
    </r>
    <r>
      <rPr>
        <b/>
        <sz val="11"/>
        <color rgb="FFFF0000"/>
        <rFont val="新細明體"/>
        <family val="1"/>
        <charset val="136"/>
        <scheme val="minor"/>
      </rPr>
      <t>(附件四之三)</t>
    </r>
    <r>
      <rPr>
        <b/>
        <sz val="11"/>
        <rFont val="新細明體"/>
        <family val="1"/>
        <charset val="136"/>
        <scheme val="minor"/>
      </rPr>
      <t xml:space="preserve">
</t>
    </r>
    <r>
      <rPr>
        <sz val="11"/>
        <rFont val="新細明體"/>
        <family val="1"/>
        <charset val="136"/>
        <scheme val="minor"/>
      </rPr>
      <t>連同應備文件一起提交</t>
    </r>
    <r>
      <rPr>
        <b/>
        <sz val="11"/>
        <rFont val="新細明體"/>
        <family val="1"/>
        <charset val="136"/>
        <scheme val="minor"/>
      </rPr>
      <t xml:space="preserve">
</t>
    </r>
  </si>
  <si>
    <r>
      <rPr>
        <b/>
        <sz val="11"/>
        <rFont val="新細明體"/>
        <family val="1"/>
        <charset val="136"/>
        <scheme val="minor"/>
      </rPr>
      <t>期末提交</t>
    </r>
    <r>
      <rPr>
        <b/>
        <sz val="11"/>
        <color indexed="8"/>
        <rFont val="新細明體"/>
        <family val="1"/>
        <charset val="136"/>
        <scheme val="minor"/>
      </rPr>
      <t>-</t>
    </r>
    <r>
      <rPr>
        <b/>
        <sz val="11"/>
        <color rgb="FF00B050"/>
        <rFont val="新細明體"/>
        <family val="1"/>
        <charset val="136"/>
        <scheme val="minor"/>
      </rPr>
      <t>題目解答筆記</t>
    </r>
    <r>
      <rPr>
        <b/>
        <u/>
        <sz val="11"/>
        <color rgb="FF00B050"/>
        <rFont val="新細明體"/>
        <family val="1"/>
        <charset val="136"/>
        <scheme val="minor"/>
      </rPr>
      <t>掃描檔</t>
    </r>
    <r>
      <rPr>
        <b/>
        <sz val="11"/>
        <color rgb="FF00B050"/>
        <rFont val="新細明體"/>
        <family val="1"/>
        <charset val="136"/>
        <scheme val="minor"/>
      </rPr>
      <t>或</t>
    </r>
    <r>
      <rPr>
        <b/>
        <u/>
        <sz val="11"/>
        <color rgb="FF00B050"/>
        <rFont val="新細明體"/>
        <family val="1"/>
        <charset val="136"/>
        <scheme val="minor"/>
      </rPr>
      <t>電子檔</t>
    </r>
    <r>
      <rPr>
        <sz val="11"/>
        <color rgb="FF006600"/>
        <rFont val="新細明體"/>
        <family val="1"/>
        <charset val="136"/>
        <scheme val="minor"/>
      </rPr>
      <t xml:space="preserve">
</t>
    </r>
    <r>
      <rPr>
        <sz val="11"/>
        <color indexed="8"/>
        <rFont val="新細明體"/>
        <family val="1"/>
        <charset val="136"/>
        <scheme val="minor"/>
      </rPr>
      <t xml:space="preserve">
</t>
    </r>
    <r>
      <rPr>
        <b/>
        <sz val="11"/>
        <color indexed="8"/>
        <rFont val="新細明體"/>
        <family val="1"/>
        <charset val="136"/>
        <scheme val="minor"/>
      </rPr>
      <t xml:space="preserve">
</t>
    </r>
  </si>
  <si>
    <r>
      <rPr>
        <b/>
        <sz val="11"/>
        <rFont val="新細明體"/>
        <family val="1"/>
        <charset val="136"/>
        <scheme val="minor"/>
      </rPr>
      <t>筆記歸納整理著作轉讓</t>
    </r>
    <r>
      <rPr>
        <b/>
        <sz val="11"/>
        <color rgb="FFFF0000"/>
        <rFont val="新細明體"/>
        <family val="1"/>
        <charset val="136"/>
        <scheme val="minor"/>
      </rPr>
      <t>同意書正本</t>
    </r>
    <r>
      <rPr>
        <b/>
        <sz val="11"/>
        <color rgb="FF00B050"/>
        <rFont val="新細明體"/>
        <family val="1"/>
        <charset val="136"/>
        <scheme val="minor"/>
      </rPr>
      <t>掃描檔</t>
    </r>
    <r>
      <rPr>
        <b/>
        <sz val="11"/>
        <color rgb="FFFF0000"/>
        <rFont val="新細明體"/>
        <family val="1"/>
        <charset val="136"/>
        <scheme val="minor"/>
      </rPr>
      <t>(附件四之四)</t>
    </r>
    <r>
      <rPr>
        <sz val="11"/>
        <color indexed="8"/>
        <rFont val="新細明體"/>
        <family val="1"/>
        <charset val="136"/>
        <scheme val="minor"/>
      </rPr>
      <t xml:space="preserve">
</t>
    </r>
    <r>
      <rPr>
        <b/>
        <sz val="11"/>
        <color indexed="8"/>
        <rFont val="新細明體"/>
        <family val="1"/>
        <charset val="136"/>
        <scheme val="minor"/>
      </rPr>
      <t xml:space="preserve">
</t>
    </r>
  </si>
  <si>
    <r>
      <t>良好學習習慣</t>
    </r>
    <r>
      <rPr>
        <b/>
        <sz val="11"/>
        <color rgb="FFFF0000"/>
        <rFont val="新細明體"/>
        <family val="1"/>
        <charset val="136"/>
        <scheme val="minor"/>
      </rPr>
      <t>評量表正本</t>
    </r>
    <r>
      <rPr>
        <b/>
        <sz val="11"/>
        <color rgb="FF00B050"/>
        <rFont val="新細明體"/>
        <family val="1"/>
        <charset val="136"/>
        <scheme val="minor"/>
      </rPr>
      <t>掃描檔</t>
    </r>
    <r>
      <rPr>
        <b/>
        <sz val="11"/>
        <color rgb="FFFF0000"/>
        <rFont val="新細明體"/>
        <family val="1"/>
        <charset val="136"/>
        <scheme val="minor"/>
      </rPr>
      <t>(附件五)</t>
    </r>
  </si>
  <si>
    <r>
      <rPr>
        <b/>
        <sz val="11"/>
        <color rgb="FFFF0000"/>
        <rFont val="新細明體"/>
        <family val="1"/>
        <charset val="136"/>
        <scheme val="minor"/>
      </rPr>
      <t>筆記副本</t>
    </r>
    <r>
      <rPr>
        <b/>
        <u/>
        <sz val="11"/>
        <color rgb="FF00B050"/>
        <rFont val="新細明體"/>
        <family val="1"/>
        <charset val="136"/>
        <scheme val="minor"/>
      </rPr>
      <t>掃描檔</t>
    </r>
    <r>
      <rPr>
        <b/>
        <sz val="11"/>
        <color rgb="FF00B050"/>
        <rFont val="新細明體"/>
        <family val="1"/>
        <charset val="136"/>
        <scheme val="minor"/>
      </rPr>
      <t>或</t>
    </r>
    <r>
      <rPr>
        <b/>
        <u/>
        <sz val="11"/>
        <color rgb="FF00B050"/>
        <rFont val="新細明體"/>
        <family val="1"/>
        <charset val="136"/>
        <scheme val="minor"/>
      </rPr>
      <t>電子檔</t>
    </r>
    <r>
      <rPr>
        <b/>
        <sz val="11"/>
        <rFont val="新細明體"/>
        <family val="1"/>
        <charset val="136"/>
        <scheme val="minor"/>
      </rPr>
      <t xml:space="preserve">
(國小1科、國中2科)
</t>
    </r>
  </si>
  <si>
    <r>
      <t>筆記歸納整理著作轉讓</t>
    </r>
    <r>
      <rPr>
        <b/>
        <sz val="11"/>
        <color rgb="FFFF0000"/>
        <rFont val="新細明體"/>
        <family val="1"/>
        <charset val="136"/>
        <scheme val="minor"/>
      </rPr>
      <t>同意書正本</t>
    </r>
    <r>
      <rPr>
        <b/>
        <sz val="11"/>
        <color rgb="FF00B050"/>
        <rFont val="新細明體"/>
        <family val="1"/>
        <charset val="136"/>
        <scheme val="minor"/>
      </rPr>
      <t>掃描檔</t>
    </r>
    <r>
      <rPr>
        <b/>
        <sz val="11"/>
        <color rgb="FFFF0000"/>
        <rFont val="新細明體"/>
        <family val="1"/>
        <charset val="136"/>
        <scheme val="minor"/>
      </rPr>
      <t>(附件四之四)</t>
    </r>
  </si>
  <si>
    <r>
      <rPr>
        <b/>
        <u/>
        <sz val="11"/>
        <color rgb="FFFF0000"/>
        <rFont val="新細明體"/>
        <family val="1"/>
        <charset val="136"/>
        <scheme val="minor"/>
      </rPr>
      <t>著作權及肖像權同意書</t>
    </r>
    <r>
      <rPr>
        <b/>
        <sz val="11"/>
        <color rgb="FFFF0000"/>
        <rFont val="新細明體"/>
        <family val="1"/>
        <charset val="136"/>
        <scheme val="minor"/>
      </rPr>
      <t>正本</t>
    </r>
    <r>
      <rPr>
        <b/>
        <sz val="11"/>
        <color rgb="FF00B050"/>
        <rFont val="新細明體"/>
        <family val="1"/>
        <charset val="136"/>
        <scheme val="minor"/>
      </rPr>
      <t>掃描檔</t>
    </r>
    <r>
      <rPr>
        <b/>
        <sz val="11"/>
        <color rgb="FFFF0000"/>
        <rFont val="新細明體"/>
        <family val="1"/>
        <charset val="136"/>
        <scheme val="minor"/>
      </rPr>
      <t>(附件四之五)</t>
    </r>
  </si>
  <si>
    <r>
      <t>課輔員提案計畫書</t>
    </r>
    <r>
      <rPr>
        <b/>
        <sz val="11"/>
        <color rgb="FFFF0000"/>
        <rFont val="新細明體"/>
        <family val="1"/>
        <charset val="136"/>
        <scheme val="minor"/>
      </rPr>
      <t>中英文版正本</t>
    </r>
    <r>
      <rPr>
        <b/>
        <sz val="11"/>
        <color rgb="FF00B050"/>
        <rFont val="新細明體"/>
        <family val="1"/>
        <charset val="136"/>
        <scheme val="minor"/>
      </rPr>
      <t>電子檔</t>
    </r>
    <r>
      <rPr>
        <b/>
        <sz val="11"/>
        <color rgb="FFFF0000"/>
        <rFont val="新細明體"/>
        <family val="1"/>
        <charset val="136"/>
        <scheme val="minor"/>
      </rPr>
      <t>(附件十)</t>
    </r>
  </si>
  <si>
    <r>
      <rPr>
        <b/>
        <u/>
        <sz val="11"/>
        <color rgb="FFFF0000"/>
        <rFont val="新細明體"/>
        <family val="1"/>
        <charset val="136"/>
        <scheme val="minor"/>
      </rPr>
      <t>課輔內容著作轉讓同意書</t>
    </r>
    <r>
      <rPr>
        <b/>
        <sz val="11"/>
        <color rgb="FFFF0000"/>
        <rFont val="新細明體"/>
        <family val="1"/>
        <charset val="136"/>
        <scheme val="minor"/>
      </rPr>
      <t>正本</t>
    </r>
    <r>
      <rPr>
        <b/>
        <sz val="11"/>
        <color rgb="FF00B050"/>
        <rFont val="新細明體"/>
        <family val="1"/>
        <charset val="136"/>
        <scheme val="minor"/>
      </rPr>
      <t>掃描檔</t>
    </r>
    <r>
      <rPr>
        <b/>
        <sz val="11"/>
        <color rgb="FFFF0000"/>
        <rFont val="新細明體"/>
        <family val="1"/>
        <charset val="136"/>
        <scheme val="minor"/>
      </rPr>
      <t>(附件四之六)</t>
    </r>
  </si>
  <si>
    <r>
      <t>教案範本</t>
    </r>
    <r>
      <rPr>
        <b/>
        <u/>
        <sz val="11"/>
        <color rgb="FF00B050"/>
        <rFont val="新細明體"/>
        <family val="1"/>
        <charset val="136"/>
        <scheme val="minor"/>
      </rPr>
      <t>電子檔</t>
    </r>
  </si>
  <si>
    <r>
      <t>學校公庫帳戶資料</t>
    </r>
    <r>
      <rPr>
        <b/>
        <sz val="11"/>
        <color rgb="FFFF0000"/>
        <rFont val="新細明體"/>
        <family val="1"/>
        <charset val="136"/>
        <scheme val="minor"/>
      </rPr>
      <t>正本</t>
    </r>
    <r>
      <rPr>
        <b/>
        <sz val="11"/>
        <color rgb="FF00B050"/>
        <rFont val="新細明體"/>
        <family val="1"/>
        <charset val="136"/>
        <scheme val="minor"/>
      </rPr>
      <t>掃描檔</t>
    </r>
    <r>
      <rPr>
        <b/>
        <sz val="11"/>
        <color rgb="FFFF0000"/>
        <rFont val="新細明體"/>
        <family val="1"/>
        <charset val="136"/>
        <scheme val="minor"/>
      </rPr>
      <t>(附件十一)</t>
    </r>
  </si>
  <si>
    <r>
      <t>課輔員出席表</t>
    </r>
    <r>
      <rPr>
        <b/>
        <sz val="11"/>
        <color rgb="FFFF0000"/>
        <rFont val="新細明體"/>
        <family val="1"/>
        <charset val="136"/>
        <scheme val="minor"/>
      </rPr>
      <t>正本</t>
    </r>
    <r>
      <rPr>
        <b/>
        <sz val="11"/>
        <color rgb="FF00B050"/>
        <rFont val="新細明體"/>
        <family val="1"/>
        <charset val="136"/>
        <scheme val="minor"/>
      </rPr>
      <t>掃描檔</t>
    </r>
    <r>
      <rPr>
        <b/>
        <sz val="11"/>
        <color rgb="FFFF0000"/>
        <rFont val="新細明體"/>
        <family val="1"/>
        <charset val="136"/>
        <scheme val="minor"/>
      </rPr>
      <t>(附件十二)</t>
    </r>
  </si>
  <si>
    <r>
      <t>受輔學生簽到表</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(請自製)</t>
    </r>
  </si>
  <si>
    <r>
      <t>課輔成果授課講義內容</t>
    </r>
    <r>
      <rPr>
        <b/>
        <u/>
        <sz val="11"/>
        <color rgb="FF00B050"/>
        <rFont val="新細明體"/>
        <family val="1"/>
        <charset val="136"/>
        <scheme val="minor"/>
      </rPr>
      <t>電子檔</t>
    </r>
  </si>
  <si>
    <r>
      <t>課輔過程之相片及影片</t>
    </r>
    <r>
      <rPr>
        <b/>
        <u/>
        <sz val="11"/>
        <color rgb="FF00B050"/>
        <rFont val="新細明體"/>
        <family val="1"/>
        <charset val="136"/>
        <scheme val="minor"/>
      </rPr>
      <t>電子檔</t>
    </r>
  </si>
  <si>
    <r>
      <rPr>
        <b/>
        <sz val="11"/>
        <rFont val="新細明體"/>
        <family val="1"/>
        <charset val="136"/>
        <scheme val="minor"/>
      </rPr>
      <t>印領清冊</t>
    </r>
    <r>
      <rPr>
        <b/>
        <sz val="11"/>
        <color rgb="FFFF0000"/>
        <rFont val="新細明體"/>
        <family val="1"/>
        <charset val="136"/>
        <scheme val="minor"/>
      </rPr>
      <t>正本
※郵寄至必基金會</t>
    </r>
  </si>
  <si>
    <r>
      <t>支出使用流程報告</t>
    </r>
    <r>
      <rPr>
        <b/>
        <sz val="11"/>
        <color rgb="FFFF0000"/>
        <rFont val="新細明體"/>
        <family val="1"/>
        <charset val="136"/>
        <scheme val="minor"/>
      </rPr>
      <t>中英文版正本</t>
    </r>
    <r>
      <rPr>
        <b/>
        <sz val="11"/>
        <color indexed="8"/>
        <rFont val="新細明體"/>
        <family val="1"/>
        <charset val="136"/>
        <scheme val="minor"/>
      </rPr>
      <t xml:space="preserve">
</t>
    </r>
    <r>
      <rPr>
        <b/>
        <sz val="11"/>
        <color rgb="FFFF0000"/>
        <rFont val="新細明體"/>
        <family val="1"/>
        <charset val="136"/>
        <scheme val="minor"/>
      </rPr>
      <t>※郵寄至必基金會</t>
    </r>
  </si>
  <si>
    <r>
      <t>「患重大傷病」:檢附公立或財團法人醫療院所之(1)診斷書</t>
    </r>
    <r>
      <rPr>
        <b/>
        <sz val="11"/>
        <color rgb="FFFF0000"/>
        <rFont val="新細明體"/>
        <family val="1"/>
        <charset val="136"/>
        <scheme val="minor"/>
      </rPr>
      <t>正本</t>
    </r>
    <r>
      <rPr>
        <b/>
        <sz val="11"/>
        <color indexed="8"/>
        <rFont val="新細明體"/>
        <family val="1"/>
        <charset val="136"/>
        <scheme val="minor"/>
      </rPr>
      <t>、(2)三個月內醫療費用收據或繳費證明</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 xml:space="preserve"> 
</t>
    </r>
  </si>
  <si>
    <r>
      <t>「家庭突遭重大變故」:檢附事故證明書</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(死亡、意外、天然災害)</t>
    </r>
  </si>
  <si>
    <r>
      <t>「學校帳戶資料」</t>
    </r>
    <r>
      <rPr>
        <b/>
        <sz val="11"/>
        <color rgb="FFFF0000"/>
        <rFont val="新細明體"/>
        <family val="1"/>
        <charset val="136"/>
        <scheme val="minor"/>
      </rPr>
      <t>正本</t>
    </r>
    <r>
      <rPr>
        <b/>
        <sz val="11"/>
        <color rgb="FF00B050"/>
        <rFont val="新細明體"/>
        <family val="1"/>
        <charset val="136"/>
        <scheme val="minor"/>
      </rPr>
      <t>掃描檔</t>
    </r>
    <r>
      <rPr>
        <b/>
        <sz val="11"/>
        <color rgb="FFFF0000"/>
        <rFont val="新細明體"/>
        <family val="1"/>
        <charset val="136"/>
        <scheme val="minor"/>
      </rPr>
      <t>(附件十一)</t>
    </r>
  </si>
  <si>
    <r>
      <t>「匯入公庫需求單」</t>
    </r>
    <r>
      <rPr>
        <b/>
        <sz val="11"/>
        <color rgb="FFFF0000"/>
        <rFont val="新細明體"/>
        <family val="1"/>
        <charset val="136"/>
        <scheme val="minor"/>
      </rPr>
      <t>正本</t>
    </r>
    <r>
      <rPr>
        <b/>
        <sz val="11"/>
        <color rgb="FF00B050"/>
        <rFont val="新細明體"/>
        <family val="1"/>
        <charset val="136"/>
        <scheme val="minor"/>
      </rPr>
      <t>掃描檔</t>
    </r>
    <r>
      <rPr>
        <b/>
        <sz val="11"/>
        <color rgb="FFFF0000"/>
        <rFont val="新細明體"/>
        <family val="1"/>
        <charset val="136"/>
        <scheme val="minor"/>
      </rPr>
      <t>(附件十二)</t>
    </r>
  </si>
  <si>
    <t>*薪資所得
(類別3；格式50)</t>
  </si>
  <si>
    <t>*利息所得
 (類別4；格式5A)</t>
  </si>
  <si>
    <t>*其他所得
(50和5A除外皆屬)</t>
  </si>
  <si>
    <t>*投資</t>
  </si>
  <si>
    <t>*不動產</t>
  </si>
  <si>
    <t>給付所得額總計
(薪資+利息+其他所得)</t>
  </si>
  <si>
    <t>動產
(本金+投資+利息所得)</t>
  </si>
  <si>
    <t>本金
(利息所得÷0.02095)</t>
  </si>
  <si>
    <t xml:space="preserve">平均每人每月所得
(給付所得額總計÷12個月÷全家總人口數)
</t>
  </si>
  <si>
    <t xml:space="preserve">平均每人動產標準金額
(動產金額÷全家總人口數)
</t>
  </si>
  <si>
    <t>全家人口不動產總值低於650萬元</t>
  </si>
  <si>
    <t xml:space="preserve">後背袋數量
Number of backpack </t>
  </si>
  <si>
    <t xml:space="preserve">鉛筆袋數量
Number of pencil bag
</t>
  </si>
  <si>
    <t xml:space="preserve">螢光筆數量
Number of highlighter
</t>
  </si>
  <si>
    <t>原子筆數量
Number of pens</t>
  </si>
  <si>
    <t>帽子數量
Number of hat</t>
  </si>
  <si>
    <t>書籍數量
Number of books</t>
  </si>
  <si>
    <t xml:space="preserve">耳機數量
Number of headset/headphones </t>
  </si>
  <si>
    <t xml:space="preserve">水瓶數量
Number of water bottles
</t>
  </si>
  <si>
    <t>文具用品數量
Number of stationery</t>
  </si>
  <si>
    <t>補助級別評分</t>
  </si>
  <si>
    <t>最高學歷學校名稱</t>
  </si>
  <si>
    <t>科別</t>
  </si>
  <si>
    <t>行業別</t>
  </si>
  <si>
    <t>公司名稱</t>
  </si>
  <si>
    <t>職稱</t>
  </si>
  <si>
    <t>經基金會人員連絡後，請填寫該生近況</t>
  </si>
  <si>
    <t>出席基金會回動次數</t>
  </si>
  <si>
    <t>出席基金會回動名稱</t>
  </si>
  <si>
    <t>無法聯繫到本人-電話空號</t>
  </si>
  <si>
    <t>無法聯繫到本人，需待家長轉告本人</t>
  </si>
  <si>
    <t>活動日期剛好不便參加</t>
  </si>
  <si>
    <t>工作地點在國外，不便回國參加</t>
  </si>
  <si>
    <t>工作地點偏遠，時間效益考量，不便參加</t>
  </si>
  <si>
    <t>工作地點偏遠，交通費考量，不便參加</t>
  </si>
  <si>
    <t>本人身體健康因素，無法參加</t>
  </si>
  <si>
    <t>不記得有領過廣源慈善基金會助獎學金</t>
  </si>
  <si>
    <t>其他
(請自填)</t>
  </si>
  <si>
    <t xml:space="preserve">ID帳號:
暱稱:
</t>
    <phoneticPr fontId="3" type="noConversion"/>
  </si>
  <si>
    <t xml:space="preserve">1.需要助學金之原因(必填)：
2.如何得知及判斷學生確實有需要(必填)：
3.請敘述學業成績未達標準之說明：(必填)
例：雖該生107學年度第1學期平均成績未達大學級別平均成績75分之標準，望廣源慈善基金會能給予申請機會，幫助該生高中(職)畢業後銜接就讀大學時，仍然可以獲得助(獎)學金補助，安心就學。該生在校學習表現之說明與推薦如下：
</t>
    <phoneticPr fontId="3" type="noConversion"/>
  </si>
  <si>
    <t>合計 total amount NT$</t>
    <phoneticPr fontId="6" type="noConversion"/>
  </si>
  <si>
    <t>計算各補助項目之人數 total number of students</t>
    <phoneticPr fontId="6" type="noConversion"/>
  </si>
  <si>
    <t>獎學金上限(新台幣)</t>
  </si>
  <si>
    <t>全國性/個人代表/第1名</t>
  </si>
  <si>
    <t>全國性/個人代表/第2名</t>
  </si>
  <si>
    <t>全國性/個人代表/第3名</t>
  </si>
  <si>
    <t>全國性/個人代表/第4名</t>
  </si>
  <si>
    <t>全國性/個人代表/第5名</t>
  </si>
  <si>
    <t>全國性/個人代表/第6名</t>
  </si>
  <si>
    <t>全國性/團體代表/第1名</t>
  </si>
  <si>
    <t>全國性/團體代表/第2名</t>
  </si>
  <si>
    <t>全國性/團體代表/第3名</t>
  </si>
  <si>
    <t>全國性/團體代表/第4名</t>
  </si>
  <si>
    <t>全國性/團體代表/第5名</t>
  </si>
  <si>
    <t>全國性/團體代表/第6名</t>
  </si>
  <si>
    <t>縣級及市級(直轄市)/個人代表/第1名</t>
  </si>
  <si>
    <t>縣級及市級(直轄市)/個人代表/第2名</t>
  </si>
  <si>
    <t>縣級及市級(直轄市)/個人代表/第3名</t>
  </si>
  <si>
    <t>縣級及市級(直轄市)/個人代表/第4名</t>
  </si>
  <si>
    <t>縣級及市級(直轄市)/個人代表/第5名</t>
  </si>
  <si>
    <t>縣級及市級(直轄市)/個人代表/第6名</t>
  </si>
  <si>
    <t>縣級及市級(直轄市)/團體代表/第1名</t>
  </si>
  <si>
    <t>縣級及市級(直轄市)/團體代表/第2名</t>
  </si>
  <si>
    <t>縣級及市級(直轄市)/團體代表/第3名</t>
  </si>
  <si>
    <t>縣級及市級(直轄市)/團體代表/第4名</t>
  </si>
  <si>
    <t>縣級及市級(直轄市)/團體代表/第5名</t>
  </si>
  <si>
    <t>縣級及市級(直轄市)/團體代表/第6名</t>
  </si>
  <si>
    <t>鄉、鎮、市(縣轄市)及區級/個人代表/第1名</t>
  </si>
  <si>
    <t>鄉、鎮、市(縣轄市)及區級/個人代表/第2名</t>
  </si>
  <si>
    <t>鄉、鎮、市(縣轄市)及區級/個人代表/第3名</t>
  </si>
  <si>
    <t>鄉、鎮、市(縣轄市)及區級/個人代表/第4名</t>
  </si>
  <si>
    <t>鄉、鎮、市(縣轄市)及區級/個人代表/第5名</t>
  </si>
  <si>
    <t>鄉、鎮、市(縣轄市)及區級/個人代表/第6名</t>
  </si>
  <si>
    <t>鄉、鎮、市(縣轄市)及區級/團體代表/第1名</t>
  </si>
  <si>
    <t>鄉、鎮、市(縣轄市)及區級/團體代表/第2名</t>
  </si>
  <si>
    <t>鄉、鎮、市(縣轄市)及區級/團體代表/第3名</t>
  </si>
  <si>
    <t>鄉、鎮、市(縣轄市)及區級/團體代表/第4名</t>
  </si>
  <si>
    <t>鄉、鎮、市(縣轄市)及區級/團體代表/第5名</t>
  </si>
  <si>
    <t>鄉、鎮、市(縣轄市)及區級/團體代表/第6名</t>
  </si>
  <si>
    <r>
      <t xml:space="preserve">財團法人廣源慈善基金會(Guang Yuan Charitable Foundation) </t>
    </r>
    <r>
      <rPr>
        <b/>
        <sz val="18"/>
        <color indexed="8"/>
        <rFont val="新細明體"/>
        <family val="1"/>
        <charset val="136"/>
        <scheme val="minor"/>
      </rPr>
      <t xml:space="preserve"> 助獎學金申請總表 the statistic files of all the application forms
</t>
    </r>
    <r>
      <rPr>
        <sz val="14"/>
        <color indexed="8"/>
        <rFont val="細明體"/>
        <family val="3"/>
        <charset val="136"/>
      </rPr>
      <t/>
    </r>
    <phoneticPr fontId="6" type="noConversion"/>
  </si>
  <si>
    <r>
      <t xml:space="preserve">*姓名
name of applicant
</t>
    </r>
    <r>
      <rPr>
        <b/>
        <sz val="12"/>
        <color rgb="FF7030A0"/>
        <rFont val="Arial"/>
        <family val="2"/>
      </rPr>
      <t/>
    </r>
    <phoneticPr fontId="67" type="noConversion"/>
  </si>
  <si>
    <r>
      <t xml:space="preserve">*學號
student number
</t>
    </r>
    <r>
      <rPr>
        <b/>
        <sz val="12"/>
        <color rgb="FF7030A0"/>
        <rFont val="Arial"/>
        <family val="2"/>
      </rPr>
      <t/>
    </r>
    <phoneticPr fontId="67" type="noConversion"/>
  </si>
  <si>
    <r>
      <t xml:space="preserve">*身份證字號ID number
</t>
    </r>
    <r>
      <rPr>
        <b/>
        <sz val="12"/>
        <color rgb="FF7030A0"/>
        <rFont val="Arial"/>
        <family val="2"/>
      </rPr>
      <t/>
    </r>
    <phoneticPr fontId="67" type="noConversion"/>
  </si>
  <si>
    <r>
      <t>*出生日期
date of birth
(</t>
    </r>
    <r>
      <rPr>
        <b/>
        <u/>
        <sz val="14"/>
        <color rgb="FFFF0000"/>
        <rFont val="新細明體"/>
        <family val="1"/>
        <charset val="136"/>
        <scheme val="minor"/>
      </rPr>
      <t>西元</t>
    </r>
    <r>
      <rPr>
        <b/>
        <sz val="14"/>
        <color indexed="8"/>
        <rFont val="新細明體"/>
        <family val="1"/>
        <charset val="136"/>
        <scheme val="minor"/>
      </rPr>
      <t xml:space="preserve">年月日)
</t>
    </r>
    <r>
      <rPr>
        <b/>
        <sz val="14"/>
        <color rgb="FFFF0000"/>
        <rFont val="新細明體"/>
        <family val="1"/>
        <charset val="136"/>
        <scheme val="minor"/>
      </rPr>
      <t>★民國年</t>
    </r>
    <r>
      <rPr>
        <b/>
        <sz val="14"/>
        <color rgb="FF0000FF"/>
        <rFont val="新細明體"/>
        <family val="1"/>
        <charset val="136"/>
        <scheme val="minor"/>
      </rPr>
      <t>加1911</t>
    </r>
    <r>
      <rPr>
        <b/>
        <sz val="14"/>
        <color rgb="FFFF0000"/>
        <rFont val="新細明體"/>
        <family val="1"/>
        <charset val="136"/>
        <scheme val="minor"/>
      </rPr>
      <t>即轉換為西元年。</t>
    </r>
    <phoneticPr fontId="67" type="noConversion"/>
  </si>
  <si>
    <r>
      <t xml:space="preserve">*身份別
identity
</t>
    </r>
    <r>
      <rPr>
        <b/>
        <sz val="14"/>
        <color rgb="FFFF0000"/>
        <rFont val="新細明體"/>
        <family val="1"/>
        <charset val="136"/>
        <scheme val="minor"/>
      </rPr>
      <t>(請下拉點選)
★不接受村里長清寒證明!</t>
    </r>
  </si>
  <si>
    <r>
      <t xml:space="preserve">*學生戶籍地址
home address of student
</t>
    </r>
    <r>
      <rPr>
        <b/>
        <sz val="14"/>
        <color rgb="FFFF0000"/>
        <rFont val="新細明體"/>
        <family val="1"/>
        <charset val="136"/>
        <scheme val="minor"/>
      </rPr>
      <t>★縣市鄉鎮區里鄰路街號等皆須填列。</t>
    </r>
    <phoneticPr fontId="3" type="noConversion"/>
  </si>
  <si>
    <r>
      <t xml:space="preserve">*學生本人郵局帳戶資料
student account information
</t>
    </r>
    <r>
      <rPr>
        <b/>
        <sz val="14"/>
        <color rgb="FFFF0000"/>
        <rFont val="新細明體"/>
        <family val="1"/>
        <charset val="136"/>
        <scheme val="minor"/>
      </rPr>
      <t>★請提供「郵局」帳戶</t>
    </r>
    <phoneticPr fontId="67" type="noConversion"/>
  </si>
  <si>
    <r>
      <t xml:space="preserve">*學生電子信箱
student's e-mail
</t>
    </r>
    <r>
      <rPr>
        <b/>
        <sz val="12"/>
        <color rgb="FF7030A0"/>
        <rFont val="Arial"/>
        <family val="2"/>
      </rPr>
      <t/>
    </r>
    <phoneticPr fontId="67" type="noConversion"/>
  </si>
  <si>
    <r>
      <t xml:space="preserve">*學生行動電話
cellphone number of student
</t>
    </r>
    <r>
      <rPr>
        <b/>
        <sz val="12"/>
        <color rgb="FF7030A0"/>
        <rFont val="Arial"/>
        <family val="2"/>
      </rPr>
      <t/>
    </r>
    <phoneticPr fontId="67" type="noConversion"/>
  </si>
  <si>
    <r>
      <t xml:space="preserve">*學生line之ID帳號/暱稱
</t>
    </r>
    <r>
      <rPr>
        <b/>
        <sz val="12"/>
        <color rgb="FF7030A0"/>
        <rFont val="Arial"/>
        <family val="2"/>
      </rPr>
      <t/>
    </r>
    <phoneticPr fontId="67" type="noConversion"/>
  </si>
  <si>
    <r>
      <t xml:space="preserve">*FB暱稱
</t>
    </r>
    <r>
      <rPr>
        <b/>
        <sz val="12"/>
        <color rgb="FF7030A0"/>
        <rFont val="Arial"/>
        <family val="2"/>
      </rPr>
      <t/>
    </r>
    <phoneticPr fontId="67" type="noConversion"/>
  </si>
  <si>
    <r>
      <rPr>
        <b/>
        <sz val="14"/>
        <rFont val="新細明體"/>
        <family val="1"/>
        <charset val="136"/>
        <scheme val="minor"/>
      </rPr>
      <t>*目前有接受其他私人單位獎補助之情形</t>
    </r>
    <r>
      <rPr>
        <b/>
        <sz val="14"/>
        <color rgb="FFFF0000"/>
        <rFont val="新細明體"/>
        <family val="1"/>
        <charset val="136"/>
        <scheme val="minor"/>
      </rPr>
      <t xml:space="preserve">
(如無任何獎補助則無需填寫)
</t>
    </r>
  </si>
  <si>
    <r>
      <t xml:space="preserve">*學生家庭狀況
family condition
</t>
    </r>
    <r>
      <rPr>
        <b/>
        <sz val="14"/>
        <color rgb="FFFF0000"/>
        <rFont val="新細明體"/>
        <family val="1"/>
        <charset val="136"/>
        <scheme val="minor"/>
      </rPr>
      <t>(請填寫)</t>
    </r>
    <r>
      <rPr>
        <b/>
        <sz val="14"/>
        <color indexed="8"/>
        <rFont val="新細明體"/>
        <family val="1"/>
        <charset val="136"/>
        <scheme val="minor"/>
      </rPr>
      <t xml:space="preserve">
</t>
    </r>
  </si>
  <si>
    <r>
      <t xml:space="preserve">*導師意見及評語
tutor’s comments
</t>
    </r>
    <r>
      <rPr>
        <b/>
        <sz val="14"/>
        <color rgb="FFFF0000"/>
        <rFont val="新細明體"/>
        <family val="1"/>
        <charset val="136"/>
        <scheme val="minor"/>
      </rPr>
      <t>(請填寫)</t>
    </r>
    <r>
      <rPr>
        <b/>
        <sz val="14"/>
        <color indexed="8"/>
        <rFont val="新細明體"/>
        <family val="1"/>
        <charset val="136"/>
        <scheme val="minor"/>
      </rPr>
      <t xml:space="preserve">
</t>
    </r>
  </si>
  <si>
    <r>
      <t xml:space="preserve">導師交代事項及備註
tutor's account of matters and notes
</t>
    </r>
    <r>
      <rPr>
        <b/>
        <sz val="14"/>
        <color rgb="FFFF0000"/>
        <rFont val="新細明體"/>
        <family val="1"/>
        <charset val="136"/>
        <scheme val="minor"/>
      </rPr>
      <t>(如無，則無需填寫)</t>
    </r>
    <r>
      <rPr>
        <b/>
        <sz val="14"/>
        <color indexed="8"/>
        <rFont val="新細明體"/>
        <family val="1"/>
        <charset val="136"/>
        <scheme val="minor"/>
      </rPr>
      <t xml:space="preserve">
</t>
    </r>
  </si>
  <si>
    <r>
      <t xml:space="preserve">學生特殊表現或媒體新聞報導
</t>
    </r>
    <r>
      <rPr>
        <b/>
        <sz val="14"/>
        <color rgb="FFFF0000"/>
        <rFont val="新細明體"/>
        <family val="1"/>
        <charset val="136"/>
        <scheme val="minor"/>
      </rPr>
      <t>(如無，則無需填寫)</t>
    </r>
  </si>
  <si>
    <r>
      <t xml:space="preserve">*金融機構名稱
bank name
</t>
    </r>
    <r>
      <rPr>
        <b/>
        <sz val="14"/>
        <color rgb="FFFF0000"/>
        <rFont val="新細明體"/>
        <family val="1"/>
        <charset val="136"/>
        <scheme val="minor"/>
      </rPr>
      <t>例:郵政存簿</t>
    </r>
  </si>
  <si>
    <r>
      <t xml:space="preserve">*分行名稱
branch name
</t>
    </r>
    <r>
      <rPr>
        <b/>
        <sz val="14"/>
        <color rgb="FFFF0000"/>
        <rFont val="新細明體"/>
        <family val="1"/>
        <charset val="136"/>
        <scheme val="minor"/>
      </rPr>
      <t>例:竹北郵局</t>
    </r>
  </si>
  <si>
    <r>
      <t>*代號
bank code
(郵局代號是</t>
    </r>
    <r>
      <rPr>
        <b/>
        <sz val="14"/>
        <color rgb="FFFF0000"/>
        <rFont val="新細明體"/>
        <family val="1"/>
        <charset val="136"/>
        <scheme val="minor"/>
      </rPr>
      <t>7000021</t>
    </r>
    <r>
      <rPr>
        <b/>
        <sz val="14"/>
        <rFont val="新細明體"/>
        <family val="1"/>
        <charset val="136"/>
        <scheme val="minor"/>
      </rPr>
      <t>)</t>
    </r>
  </si>
  <si>
    <r>
      <t xml:space="preserve">*帳號
account number
</t>
    </r>
    <r>
      <rPr>
        <b/>
        <sz val="14"/>
        <color rgb="FFFF0000"/>
        <rFont val="新細明體"/>
        <family val="1"/>
        <charset val="136"/>
        <scheme val="minor"/>
      </rPr>
      <t>例:郵局帳號14碼</t>
    </r>
    <phoneticPr fontId="3" type="noConversion"/>
  </si>
  <si>
    <r>
      <t>*</t>
    </r>
    <r>
      <rPr>
        <b/>
        <sz val="14"/>
        <color rgb="FFFF0000"/>
        <rFont val="新細明體"/>
        <family val="1"/>
        <charset val="136"/>
        <scheme val="minor"/>
      </rPr>
      <t>(請點選)</t>
    </r>
    <r>
      <rPr>
        <b/>
        <sz val="14"/>
        <color indexed="8"/>
        <rFont val="新細明體"/>
        <family val="1"/>
        <charset val="136"/>
        <scheme val="minor"/>
      </rPr>
      <t xml:space="preserve">
1:租屋
2:自有房屋
3:借住親友家</t>
    </r>
  </si>
  <si>
    <r>
      <t>*</t>
    </r>
    <r>
      <rPr>
        <b/>
        <sz val="14"/>
        <color rgb="FFFF0000"/>
        <rFont val="新細明體"/>
        <family val="1"/>
        <charset val="136"/>
        <scheme val="minor"/>
      </rPr>
      <t>(請自填)</t>
    </r>
    <r>
      <rPr>
        <b/>
        <sz val="14"/>
        <color indexed="8"/>
        <rFont val="新細明體"/>
        <family val="1"/>
        <charset val="136"/>
        <scheme val="minor"/>
      </rPr>
      <t xml:space="preserve">
1.租屋月租NTD
2.自有房屋貸款每月NTD
3.借住親友家月租NTD</t>
    </r>
  </si>
  <si>
    <r>
      <t xml:space="preserve">最高科目名稱
</t>
    </r>
    <r>
      <rPr>
        <b/>
        <sz val="14"/>
        <color rgb="FFFF0000"/>
        <rFont val="新細明體"/>
        <family val="1"/>
        <charset val="136"/>
        <scheme val="minor"/>
      </rPr>
      <t>(請自填)</t>
    </r>
  </si>
  <si>
    <r>
      <t xml:space="preserve">最高分數
</t>
    </r>
    <r>
      <rPr>
        <b/>
        <sz val="14"/>
        <color rgb="FFFF0000"/>
        <rFont val="新細明體"/>
        <family val="1"/>
        <charset val="136"/>
        <scheme val="minor"/>
      </rPr>
      <t>(請自填)</t>
    </r>
  </si>
  <si>
    <r>
      <t xml:space="preserve">最低科目名稱
</t>
    </r>
    <r>
      <rPr>
        <b/>
        <sz val="14"/>
        <color rgb="FFFF0000"/>
        <rFont val="新細明體"/>
        <family val="1"/>
        <charset val="136"/>
        <scheme val="minor"/>
      </rPr>
      <t>(請自填)</t>
    </r>
  </si>
  <si>
    <r>
      <t xml:space="preserve">最低分數
</t>
    </r>
    <r>
      <rPr>
        <b/>
        <sz val="14"/>
        <color rgb="FFFF0000"/>
        <rFont val="新細明體"/>
        <family val="1"/>
        <charset val="136"/>
        <scheme val="minor"/>
      </rPr>
      <t>(請自填)</t>
    </r>
  </si>
  <si>
    <r>
      <t xml:space="preserve">平均分數
</t>
    </r>
    <r>
      <rPr>
        <b/>
        <sz val="14"/>
        <color rgb="FFFF0000"/>
        <rFont val="新細明體"/>
        <family val="1"/>
        <charset val="136"/>
        <scheme val="minor"/>
      </rPr>
      <t>(請自填，成績單內之總科目平均分數)</t>
    </r>
  </si>
  <si>
    <r>
      <t xml:space="preserve">競賽級別/競賽代表/競賽名次
</t>
    </r>
    <r>
      <rPr>
        <b/>
        <sz val="14"/>
        <color rgb="FFFF0000"/>
        <rFont val="新細明體"/>
        <family val="1"/>
        <charset val="136"/>
        <scheme val="minor"/>
      </rPr>
      <t>(請點選)</t>
    </r>
    <r>
      <rPr>
        <b/>
        <sz val="14"/>
        <color theme="1"/>
        <rFont val="新細明體"/>
        <family val="1"/>
        <charset val="136"/>
        <scheme val="minor"/>
      </rPr>
      <t xml:space="preserve">
</t>
    </r>
  </si>
  <si>
    <r>
      <t xml:space="preserve">競賽得獎項目
</t>
    </r>
    <r>
      <rPr>
        <b/>
        <sz val="14"/>
        <color rgb="FFFF0000"/>
        <rFont val="新細明體"/>
        <family val="1"/>
        <charset val="136"/>
        <scheme val="minor"/>
      </rPr>
      <t>(請自填)</t>
    </r>
  </si>
  <si>
    <r>
      <t xml:space="preserve">職類(項)名稱
</t>
    </r>
    <r>
      <rPr>
        <b/>
        <sz val="14"/>
        <color rgb="FFFF0000"/>
        <rFont val="新細明體"/>
        <family val="1"/>
        <charset val="136"/>
        <scheme val="minor"/>
      </rPr>
      <t>(請自填)</t>
    </r>
  </si>
  <si>
    <r>
      <t xml:space="preserve">技術士證總編號
</t>
    </r>
    <r>
      <rPr>
        <b/>
        <sz val="14"/>
        <color rgb="FFFF0000"/>
        <rFont val="新細明體"/>
        <family val="1"/>
        <charset val="136"/>
        <scheme val="minor"/>
      </rPr>
      <t>(請自填)</t>
    </r>
  </si>
  <si>
    <r>
      <t xml:space="preserve">級別
</t>
    </r>
    <r>
      <rPr>
        <b/>
        <sz val="14"/>
        <color rgb="FFFF0000"/>
        <rFont val="新細明體"/>
        <family val="1"/>
        <charset val="136"/>
        <scheme val="minor"/>
      </rPr>
      <t>(請點選)</t>
    </r>
  </si>
  <si>
    <r>
      <t xml:space="preserve">生效日期
</t>
    </r>
    <r>
      <rPr>
        <b/>
        <sz val="14"/>
        <color rgb="FFFF0000"/>
        <rFont val="新細明體"/>
        <family val="1"/>
        <charset val="136"/>
        <scheme val="minor"/>
      </rPr>
      <t>(請自填)</t>
    </r>
  </si>
  <si>
    <r>
      <rPr>
        <b/>
        <sz val="18"/>
        <color rgb="FF0000FF"/>
        <rFont val="新細明體"/>
        <family val="1"/>
        <charset val="136"/>
        <scheme val="minor"/>
      </rPr>
      <t>高中、高職、大學學生</t>
    </r>
    <r>
      <rPr>
        <sz val="18"/>
        <color theme="1"/>
        <rFont val="新細明體"/>
        <family val="1"/>
        <charset val="136"/>
        <scheme val="minor"/>
      </rPr>
      <t xml:space="preserve">請擇一填列 </t>
    </r>
    <r>
      <rPr>
        <b/>
        <sz val="18"/>
        <color rgb="FFFF0000"/>
        <rFont val="新細明體"/>
        <family val="1"/>
        <charset val="136"/>
        <scheme val="minor"/>
      </rPr>
      <t>附件七or八or九</t>
    </r>
    <phoneticPr fontId="3" type="noConversion"/>
  </si>
  <si>
    <r>
      <t>七、</t>
    </r>
    <r>
      <rPr>
        <b/>
        <sz val="14"/>
        <color rgb="FF0000FF"/>
        <rFont val="新細明體"/>
        <family val="1"/>
        <charset val="136"/>
        <scheme val="minor"/>
      </rPr>
      <t>110學年度第2學期</t>
    </r>
    <r>
      <rPr>
        <b/>
        <sz val="14"/>
        <color indexed="8"/>
        <rFont val="新細明體"/>
        <family val="1"/>
        <charset val="136"/>
        <scheme val="minor"/>
      </rPr>
      <t>如有設定自我期許之學習目標，其內容為何</t>
    </r>
    <r>
      <rPr>
        <sz val="14"/>
        <color indexed="8"/>
        <rFont val="新細明體"/>
        <family val="1"/>
        <charset val="136"/>
        <scheme val="minor"/>
      </rPr>
      <t xml:space="preserve">?
</t>
    </r>
    <r>
      <rPr>
        <sz val="14"/>
        <color indexed="12"/>
        <rFont val="新細明體"/>
        <family val="1"/>
        <charset val="136"/>
        <scheme val="minor"/>
      </rPr>
      <t>(例1.</t>
    </r>
    <r>
      <rPr>
        <b/>
        <sz val="14"/>
        <color indexed="12"/>
        <rFont val="新細明體"/>
        <family val="1"/>
        <charset val="136"/>
        <scheme val="minor"/>
      </rPr>
      <t>自我期許之學習目標內容:</t>
    </r>
    <r>
      <rPr>
        <sz val="14"/>
        <color indexed="12"/>
        <rFont val="新細明體"/>
        <family val="1"/>
        <charset val="136"/>
        <scheme val="minor"/>
      </rPr>
      <t>將英文之所有子句結構熟悉並活用。
例2</t>
    </r>
    <r>
      <rPr>
        <b/>
        <sz val="14"/>
        <color indexed="12"/>
        <rFont val="新細明體"/>
        <family val="1"/>
        <charset val="136"/>
        <scheme val="minor"/>
      </rPr>
      <t>.無設定自我期許之學習目標</t>
    </r>
    <r>
      <rPr>
        <sz val="14"/>
        <color indexed="12"/>
        <rFont val="新細明體"/>
        <family val="1"/>
        <charset val="136"/>
        <scheme val="minor"/>
      </rPr>
      <t>)</t>
    </r>
    <phoneticPr fontId="6" type="noConversion"/>
  </si>
  <si>
    <r>
      <t>六、</t>
    </r>
    <r>
      <rPr>
        <b/>
        <sz val="14"/>
        <color rgb="FF0000FF"/>
        <rFont val="新細明體"/>
        <family val="1"/>
        <charset val="136"/>
        <scheme val="minor"/>
      </rPr>
      <t>110學年度第2學期</t>
    </r>
    <r>
      <rPr>
        <sz val="14"/>
        <color theme="1"/>
        <rFont val="新細明體"/>
        <family val="1"/>
        <charset val="136"/>
        <scheme val="minor"/>
      </rPr>
      <t>有什麼</t>
    </r>
    <r>
      <rPr>
        <b/>
        <sz val="14"/>
        <color indexed="8"/>
        <rFont val="新細明體"/>
        <family val="1"/>
        <charset val="136"/>
        <scheme val="minor"/>
      </rPr>
      <t>開心</t>
    </r>
    <r>
      <rPr>
        <sz val="14"/>
        <color indexed="8"/>
        <rFont val="新細明體"/>
        <family val="1"/>
        <charset val="136"/>
        <scheme val="minor"/>
      </rPr>
      <t>或</t>
    </r>
    <r>
      <rPr>
        <b/>
        <sz val="14"/>
        <color indexed="8"/>
        <rFont val="新細明體"/>
        <family val="1"/>
        <charset val="136"/>
        <scheme val="minor"/>
      </rPr>
      <t>不開心</t>
    </r>
    <r>
      <rPr>
        <sz val="14"/>
        <color indexed="8"/>
        <rFont val="新細明體"/>
        <family val="1"/>
        <charset val="136"/>
        <scheme val="minor"/>
      </rPr>
      <t xml:space="preserve">的事嗎?
</t>
    </r>
    <r>
      <rPr>
        <sz val="14"/>
        <color indexed="12"/>
        <rFont val="新細明體"/>
        <family val="1"/>
        <charset val="136"/>
        <scheme val="minor"/>
      </rPr>
      <t>(例1.</t>
    </r>
    <r>
      <rPr>
        <b/>
        <sz val="14"/>
        <color indexed="12"/>
        <rFont val="新細明體"/>
        <family val="1"/>
        <charset val="136"/>
        <scheme val="minor"/>
      </rPr>
      <t>開心的事:</t>
    </r>
    <r>
      <rPr>
        <sz val="14"/>
        <color indexed="12"/>
        <rFont val="新細明體"/>
        <family val="1"/>
        <charset val="136"/>
        <scheme val="minor"/>
      </rPr>
      <t xml:space="preserve">幫家人分擔家事，減輕辛勞。
或
</t>
    </r>
    <r>
      <rPr>
        <b/>
        <sz val="14"/>
        <color indexed="12"/>
        <rFont val="新細明體"/>
        <family val="1"/>
        <charset val="136"/>
        <scheme val="minor"/>
      </rPr>
      <t>不開心的事:</t>
    </r>
    <r>
      <rPr>
        <sz val="14"/>
        <color indexed="12"/>
        <rFont val="新細明體"/>
        <family val="1"/>
        <charset val="136"/>
        <scheme val="minor"/>
      </rPr>
      <t>買了教科書卻不知如何有效學習，有看沒有懂。
例2.</t>
    </r>
    <r>
      <rPr>
        <b/>
        <sz val="14"/>
        <color indexed="12"/>
        <rFont val="新細明體"/>
        <family val="1"/>
        <charset val="136"/>
        <scheme val="minor"/>
      </rPr>
      <t>無開心或不開心的事</t>
    </r>
    <r>
      <rPr>
        <sz val="14"/>
        <color indexed="12"/>
        <rFont val="新細明體"/>
        <family val="1"/>
        <charset val="136"/>
        <scheme val="minor"/>
      </rPr>
      <t>)</t>
    </r>
    <phoneticPr fontId="6" type="noConversion"/>
  </si>
  <si>
    <r>
      <t>五、</t>
    </r>
    <r>
      <rPr>
        <b/>
        <sz val="14"/>
        <color rgb="FF0000FF"/>
        <rFont val="新細明體"/>
        <family val="1"/>
        <charset val="136"/>
        <scheme val="minor"/>
      </rPr>
      <t>110學年度第2學期</t>
    </r>
    <r>
      <rPr>
        <b/>
        <sz val="14"/>
        <color indexed="8"/>
        <rFont val="新細明體"/>
        <family val="1"/>
        <charset val="136"/>
        <scheme val="minor"/>
      </rPr>
      <t>有參加什麼校內社團或活動</t>
    </r>
    <r>
      <rPr>
        <sz val="14"/>
        <color indexed="8"/>
        <rFont val="新細明體"/>
        <family val="1"/>
        <charset val="136"/>
        <scheme val="minor"/>
      </rPr>
      <t xml:space="preserve">？
</t>
    </r>
    <r>
      <rPr>
        <b/>
        <sz val="14"/>
        <color rgb="FFFF0000"/>
        <rFont val="新細明體"/>
        <family val="1"/>
        <charset val="136"/>
        <scheme val="minor"/>
      </rPr>
      <t>(請點選下拉式選單/填列社團或活動:)</t>
    </r>
    <r>
      <rPr>
        <sz val="14"/>
        <color indexed="8"/>
        <rFont val="新細明體"/>
        <family val="1"/>
        <charset val="136"/>
        <scheme val="minor"/>
      </rPr>
      <t xml:space="preserve">
</t>
    </r>
    <r>
      <rPr>
        <sz val="14"/>
        <color indexed="12"/>
        <rFont val="新細明體"/>
        <family val="1"/>
        <charset val="136"/>
        <scheme val="minor"/>
      </rPr>
      <t>(例1.</t>
    </r>
    <r>
      <rPr>
        <b/>
        <sz val="14"/>
        <color indexed="12"/>
        <rFont val="新細明體"/>
        <family val="1"/>
        <charset val="136"/>
        <scheme val="minor"/>
      </rPr>
      <t>有參加:</t>
    </r>
    <r>
      <rPr>
        <sz val="14"/>
        <color indexed="12"/>
        <rFont val="新細明體"/>
        <family val="1"/>
        <charset val="136"/>
        <scheme val="minor"/>
      </rPr>
      <t>藍球社、至老人院關懷老人
 例2</t>
    </r>
    <r>
      <rPr>
        <b/>
        <sz val="14"/>
        <color indexed="12"/>
        <rFont val="新細明體"/>
        <family val="1"/>
        <charset val="136"/>
        <scheme val="minor"/>
      </rPr>
      <t>.無參加</t>
    </r>
    <r>
      <rPr>
        <sz val="14"/>
        <color indexed="12"/>
        <rFont val="新細明體"/>
        <family val="1"/>
        <charset val="136"/>
        <scheme val="minor"/>
      </rPr>
      <t>)</t>
    </r>
    <phoneticPr fontId="6" type="noConversion"/>
  </si>
  <si>
    <r>
      <t>三、</t>
    </r>
    <r>
      <rPr>
        <b/>
        <sz val="14"/>
        <color rgb="FF0000FF"/>
        <rFont val="新細明體"/>
        <family val="1"/>
        <charset val="136"/>
        <scheme val="minor"/>
      </rPr>
      <t>110學年度第2學期</t>
    </r>
    <r>
      <rPr>
        <u/>
        <sz val="14"/>
        <color indexed="8"/>
        <rFont val="新細明體"/>
        <family val="1"/>
        <charset val="136"/>
        <scheme val="minor"/>
      </rPr>
      <t>弱項不擅長</t>
    </r>
    <r>
      <rPr>
        <sz val="14"/>
        <color indexed="8"/>
        <rFont val="新細明體"/>
        <family val="1"/>
        <charset val="136"/>
        <scheme val="minor"/>
      </rPr>
      <t>之「</t>
    </r>
    <r>
      <rPr>
        <b/>
        <sz val="14"/>
        <color indexed="8"/>
        <rFont val="新細明體"/>
        <family val="1"/>
        <charset val="136"/>
        <scheme val="minor"/>
      </rPr>
      <t>學科</t>
    </r>
    <r>
      <rPr>
        <sz val="14"/>
        <color indexed="8"/>
        <rFont val="新細明體"/>
        <family val="1"/>
        <charset val="136"/>
        <scheme val="minor"/>
      </rPr>
      <t>」及「</t>
    </r>
    <r>
      <rPr>
        <b/>
        <sz val="14"/>
        <color indexed="8"/>
        <rFont val="新細明體"/>
        <family val="1"/>
        <charset val="136"/>
        <scheme val="minor"/>
      </rPr>
      <t>題型</t>
    </r>
    <r>
      <rPr>
        <sz val="14"/>
        <color indexed="8"/>
        <rFont val="新細明體"/>
        <family val="1"/>
        <charset val="136"/>
        <scheme val="minor"/>
      </rPr>
      <t xml:space="preserve">」為何? 
</t>
    </r>
    <r>
      <rPr>
        <sz val="14"/>
        <color indexed="12"/>
        <rFont val="新細明體"/>
        <family val="1"/>
        <charset val="136"/>
        <scheme val="minor"/>
      </rPr>
      <t>(例.</t>
    </r>
    <r>
      <rPr>
        <b/>
        <sz val="14"/>
        <color indexed="12"/>
        <rFont val="新細明體"/>
        <family val="1"/>
        <charset val="136"/>
        <scheme val="minor"/>
      </rPr>
      <t>學科</t>
    </r>
    <r>
      <rPr>
        <sz val="14"/>
        <color indexed="12"/>
        <rFont val="新細明體"/>
        <family val="1"/>
        <charset val="136"/>
        <scheme val="minor"/>
      </rPr>
      <t>:有機化學。</t>
    </r>
    <r>
      <rPr>
        <b/>
        <sz val="14"/>
        <color indexed="12"/>
        <rFont val="新細明體"/>
        <family val="1"/>
        <charset val="136"/>
        <scheme val="minor"/>
      </rPr>
      <t>題型</t>
    </r>
    <r>
      <rPr>
        <sz val="14"/>
        <color indexed="12"/>
        <rFont val="新細明體"/>
        <family val="1"/>
        <charset val="136"/>
        <scheme val="minor"/>
      </rPr>
      <t>:能量計算)</t>
    </r>
    <phoneticPr fontId="6" type="noConversion"/>
  </si>
  <si>
    <r>
      <t>五、提供1張照片</t>
    </r>
    <r>
      <rPr>
        <sz val="14"/>
        <color indexed="8"/>
        <rFont val="新細明體"/>
        <family val="1"/>
        <charset val="136"/>
        <scheme val="minor"/>
      </rPr>
      <t>或</t>
    </r>
    <r>
      <rPr>
        <b/>
        <sz val="14"/>
        <color indexed="8"/>
        <rFont val="新細明體"/>
        <family val="1"/>
        <charset val="136"/>
        <scheme val="minor"/>
      </rPr>
      <t>1份短片(皆需內含</t>
    </r>
    <r>
      <rPr>
        <b/>
        <u/>
        <sz val="14"/>
        <color indexed="8"/>
        <rFont val="新細明體"/>
        <family val="1"/>
        <charset val="136"/>
        <scheme val="minor"/>
      </rPr>
      <t>學生本人</t>
    </r>
    <r>
      <rPr>
        <sz val="14"/>
        <color indexed="8"/>
        <rFont val="新細明體"/>
        <family val="1"/>
        <charset val="136"/>
        <scheme val="minor"/>
      </rPr>
      <t>及</t>
    </r>
    <r>
      <rPr>
        <b/>
        <u/>
        <sz val="14"/>
        <color indexed="8"/>
        <rFont val="新細明體"/>
        <family val="1"/>
        <charset val="136"/>
        <scheme val="minor"/>
      </rPr>
      <t>被感謝人</t>
    </r>
    <r>
      <rPr>
        <b/>
        <sz val="14"/>
        <color indexed="8"/>
        <rFont val="新細明體"/>
        <family val="1"/>
        <charset val="136"/>
        <scheme val="minor"/>
      </rPr>
      <t>)。</t>
    </r>
    <r>
      <rPr>
        <sz val="14"/>
        <color indexed="8"/>
        <rFont val="新細明體"/>
        <family val="1"/>
        <charset val="136"/>
        <scheme val="minor"/>
      </rPr>
      <t xml:space="preserve">
插入照片步驟如下:
插入→圖片→檔案名稱→即可插入圖片。
</t>
    </r>
    <r>
      <rPr>
        <b/>
        <sz val="14"/>
        <color indexed="10"/>
        <rFont val="新細明體"/>
        <family val="1"/>
        <charset val="136"/>
        <scheme val="minor"/>
      </rPr>
      <t>※</t>
    </r>
    <r>
      <rPr>
        <b/>
        <u/>
        <sz val="14"/>
        <color rgb="FFFF00FF"/>
        <rFont val="新細明體"/>
        <family val="1"/>
        <charset val="136"/>
        <scheme val="minor"/>
      </rPr>
      <t>學生本人</t>
    </r>
    <r>
      <rPr>
        <b/>
        <sz val="14"/>
        <color indexed="10"/>
        <rFont val="新細明體"/>
        <family val="1"/>
        <charset val="136"/>
        <scheme val="minor"/>
      </rPr>
      <t>及</t>
    </r>
    <r>
      <rPr>
        <b/>
        <u/>
        <sz val="14"/>
        <color rgb="FFFF00FF"/>
        <rFont val="新細明體"/>
        <family val="1"/>
        <charset val="136"/>
        <scheme val="minor"/>
      </rPr>
      <t>被感謝人</t>
    </r>
    <r>
      <rPr>
        <b/>
        <sz val="14"/>
        <color indexed="10"/>
        <rFont val="新細明體"/>
        <family val="1"/>
        <charset val="136"/>
        <scheme val="minor"/>
      </rPr>
      <t>皆要附「同意書(附件四)」，</t>
    </r>
    <r>
      <rPr>
        <b/>
        <sz val="14"/>
        <color rgb="FFFF00FF"/>
        <rFont val="新細明體"/>
        <family val="1"/>
        <charset val="136"/>
        <scheme val="minor"/>
      </rPr>
      <t>共2張</t>
    </r>
    <r>
      <rPr>
        <b/>
        <sz val="14"/>
        <color indexed="10"/>
        <rFont val="新細明體"/>
        <family val="1"/>
        <charset val="136"/>
        <scheme val="minor"/>
      </rPr>
      <t>。
※如有提交短片，有勞請</t>
    </r>
    <r>
      <rPr>
        <b/>
        <u/>
        <sz val="14"/>
        <color indexed="10"/>
        <rFont val="新細明體"/>
        <family val="1"/>
        <charset val="136"/>
        <scheme val="minor"/>
      </rPr>
      <t>師長承辦人</t>
    </r>
    <r>
      <rPr>
        <b/>
        <sz val="14"/>
        <color indexed="10"/>
        <rFont val="新細明體"/>
        <family val="1"/>
        <charset val="136"/>
        <scheme val="minor"/>
      </rPr>
      <t>協助上傳至基金會雲端</t>
    </r>
    <phoneticPr fontId="3" type="noConversion"/>
  </si>
  <si>
    <r>
      <t xml:space="preserve">愛的擁抱學習單(附件七)
</t>
    </r>
    <r>
      <rPr>
        <b/>
        <sz val="16"/>
        <color rgb="FFFF0000"/>
        <rFont val="新細明體"/>
        <family val="1"/>
        <charset val="136"/>
      </rPr>
      <t>※ 請記得加附</t>
    </r>
    <r>
      <rPr>
        <b/>
        <sz val="16"/>
        <color rgb="FFFF00FF"/>
        <rFont val="新細明體"/>
        <family val="1"/>
        <charset val="136"/>
      </rPr>
      <t>「愛的擁抱學習單同意書正本掃描檔」</t>
    </r>
    <r>
      <rPr>
        <b/>
        <sz val="16"/>
        <color rgb="FFFF0000"/>
        <rFont val="新細明體"/>
        <family val="1"/>
        <charset val="136"/>
      </rPr>
      <t>(附件四，</t>
    </r>
    <r>
      <rPr>
        <b/>
        <sz val="16"/>
        <color rgb="FFFF00FF"/>
        <rFont val="新細明體"/>
        <family val="1"/>
        <charset val="136"/>
      </rPr>
      <t>學生本人</t>
    </r>
    <r>
      <rPr>
        <b/>
        <sz val="16"/>
        <color rgb="FFFF0000"/>
        <rFont val="新細明體"/>
        <family val="1"/>
        <charset val="136"/>
      </rPr>
      <t>及</t>
    </r>
    <r>
      <rPr>
        <b/>
        <u/>
        <sz val="16"/>
        <color rgb="FFFF00FF"/>
        <rFont val="新細明體"/>
        <family val="1"/>
        <charset val="136"/>
      </rPr>
      <t>被感謝人</t>
    </r>
    <r>
      <rPr>
        <sz val="16"/>
        <color rgb="FFFF0000"/>
        <rFont val="新細明體"/>
        <family val="1"/>
        <charset val="136"/>
      </rPr>
      <t>(例爸爸或媽媽或其他人)</t>
    </r>
    <r>
      <rPr>
        <b/>
        <sz val="16"/>
        <color rgb="FFFF0000"/>
        <rFont val="新細明體"/>
        <family val="1"/>
        <charset val="136"/>
      </rPr>
      <t>皆要附同意書)，</t>
    </r>
    <r>
      <rPr>
        <b/>
        <sz val="16"/>
        <color rgb="FFFF00FF"/>
        <rFont val="新細明體"/>
        <family val="1"/>
        <charset val="136"/>
      </rPr>
      <t>共2張</t>
    </r>
    <r>
      <rPr>
        <b/>
        <sz val="16"/>
        <color rgb="FFFF0000"/>
        <rFont val="新細明體"/>
        <family val="1"/>
        <charset val="136"/>
      </rPr>
      <t>。</t>
    </r>
    <phoneticPr fontId="3" type="noConversion"/>
  </si>
  <si>
    <r>
      <t xml:space="preserve">感恩互助單(附件八)
</t>
    </r>
    <r>
      <rPr>
        <b/>
        <sz val="16"/>
        <color rgb="FFFF0000"/>
        <rFont val="新細明體"/>
        <family val="1"/>
        <charset val="136"/>
        <scheme val="minor"/>
      </rPr>
      <t>※ 請記得加附</t>
    </r>
    <r>
      <rPr>
        <b/>
        <sz val="16"/>
        <color rgb="FFFF00FF"/>
        <rFont val="新細明體"/>
        <family val="1"/>
        <charset val="136"/>
        <scheme val="minor"/>
      </rPr>
      <t>「感恩互助單同意書正本掃描檔」</t>
    </r>
    <r>
      <rPr>
        <b/>
        <sz val="16"/>
        <color rgb="FFFF0000"/>
        <rFont val="新細明體"/>
        <family val="1"/>
        <charset val="136"/>
        <scheme val="minor"/>
      </rPr>
      <t>(附件四之一)</t>
    </r>
    <phoneticPr fontId="3" type="noConversion"/>
  </si>
  <si>
    <r>
      <t xml:space="preserve">期許改變單(附件九)
</t>
    </r>
    <r>
      <rPr>
        <b/>
        <sz val="16"/>
        <color rgb="FFFF0000"/>
        <rFont val="新細明體"/>
        <family val="1"/>
        <charset val="136"/>
        <scheme val="minor"/>
      </rPr>
      <t>※ 請記得加附</t>
    </r>
    <r>
      <rPr>
        <b/>
        <sz val="16"/>
        <color rgb="FFFF00FF"/>
        <rFont val="新細明體"/>
        <family val="1"/>
        <charset val="136"/>
        <scheme val="minor"/>
      </rPr>
      <t>「期許改變單同意書正本掃描檔</t>
    </r>
    <r>
      <rPr>
        <b/>
        <sz val="16"/>
        <color rgb="FFFF0000"/>
        <rFont val="新細明體"/>
        <family val="1"/>
        <charset val="136"/>
        <scheme val="minor"/>
      </rPr>
      <t>」(附件四之二)</t>
    </r>
    <phoneticPr fontId="3" type="noConversion"/>
  </si>
  <si>
    <t>32G隨身碟數量
Number of USB flash drive</t>
    <phoneticPr fontId="3" type="noConversion"/>
  </si>
  <si>
    <t>自動鉛筆(含橡皮擦)數量
Number of mechanical pencils (including eraser)</t>
    <phoneticPr fontId="3" type="noConversion"/>
  </si>
  <si>
    <r>
      <t>一、 感謝的人是誰？</t>
    </r>
    <r>
      <rPr>
        <sz val="14"/>
        <color indexed="8"/>
        <rFont val="新細明體"/>
        <family val="1"/>
        <charset val="136"/>
        <scheme val="minor"/>
      </rPr>
      <t xml:space="preserve">
(</t>
    </r>
    <r>
      <rPr>
        <sz val="14"/>
        <color indexed="10"/>
        <rFont val="新細明體"/>
        <family val="1"/>
        <charset val="136"/>
        <scheme val="minor"/>
      </rPr>
      <t>請填列編號</t>
    </r>
    <r>
      <rPr>
        <sz val="14"/>
        <color indexed="8"/>
        <rFont val="新細明體"/>
        <family val="1"/>
        <charset val="136"/>
        <scheme val="minor"/>
      </rPr>
      <t xml:space="preserve">)
1.父、 2.母、3兄、 4.弟、 5.姊、 6.妹、 7.祖父、 8祖母、 9.配偶、10.公公、11.婆婆、12.外祖父、13.外祖母、14.伯伯、15.伯母、16.叔叔、17.嬸嬸、18.姑姑、19.姑丈、20.舅舅、21.舅媽、22.阿姨、 23.姨丈、24.姨婆、25.叔公、 26.社工、27.社福機構、28.同學、29.師長、30.其他(請自填)
</t>
    </r>
    <phoneticPr fontId="3" type="noConversion"/>
  </si>
  <si>
    <r>
      <t>111</t>
    </r>
    <r>
      <rPr>
        <b/>
        <sz val="16"/>
        <color rgb="FF000000"/>
        <rFont val="細明體"/>
        <family val="3"/>
        <charset val="136"/>
      </rPr>
      <t>學年度第</t>
    </r>
    <r>
      <rPr>
        <b/>
        <sz val="16"/>
        <color rgb="FFFF0000"/>
        <rFont val="細明體"/>
        <family val="3"/>
        <charset val="136"/>
      </rPr>
      <t>二</t>
    </r>
    <r>
      <rPr>
        <b/>
        <sz val="16"/>
        <color rgb="FF000000"/>
        <rFont val="細明體"/>
        <family val="3"/>
        <charset val="136"/>
      </rPr>
      <t>學期</t>
    </r>
    <r>
      <rPr>
        <b/>
        <sz val="16"/>
        <color rgb="FF000000"/>
        <rFont val="Arial"/>
        <family val="2"/>
      </rPr>
      <t>(111</t>
    </r>
    <r>
      <rPr>
        <b/>
        <sz val="16"/>
        <color rgb="FFFF0000"/>
        <rFont val="細明體"/>
        <family val="3"/>
        <charset val="136"/>
      </rPr>
      <t>下</t>
    </r>
    <r>
      <rPr>
        <b/>
        <sz val="16"/>
        <color rgb="FF000000"/>
        <rFont val="Arial"/>
        <family val="2"/>
      </rPr>
      <t>)  (</t>
    </r>
    <r>
      <rPr>
        <b/>
        <sz val="16"/>
        <color rgb="FFFF0000"/>
        <rFont val="Arial"/>
        <family val="2"/>
      </rPr>
      <t>Second</t>
    </r>
    <r>
      <rPr>
        <b/>
        <sz val="16"/>
        <color rgb="FF000000"/>
        <rFont val="Arial"/>
        <family val="2"/>
      </rPr>
      <t xml:space="preserve"> Semester,</t>
    </r>
    <r>
      <rPr>
        <b/>
        <sz val="16"/>
        <color rgb="FFFF0000"/>
        <rFont val="Arial"/>
        <family val="2"/>
      </rPr>
      <t>February 2023</t>
    </r>
    <r>
      <rPr>
        <b/>
        <sz val="16"/>
        <color rgb="FF000000"/>
        <rFont val="Arial"/>
        <family val="2"/>
      </rPr>
      <t xml:space="preserve">) </t>
    </r>
    <phoneticPr fontId="3" type="noConversion"/>
  </si>
  <si>
    <r>
      <t>111</t>
    </r>
    <r>
      <rPr>
        <sz val="12"/>
        <color indexed="8"/>
        <rFont val="細明體"/>
        <family val="3"/>
        <charset val="136"/>
      </rPr>
      <t>學年度第</t>
    </r>
    <r>
      <rPr>
        <sz val="12"/>
        <color rgb="FFFF0000"/>
        <rFont val="細明體"/>
        <family val="3"/>
        <charset val="136"/>
      </rPr>
      <t>二</t>
    </r>
    <r>
      <rPr>
        <sz val="12"/>
        <color indexed="8"/>
        <rFont val="細明體"/>
        <family val="3"/>
        <charset val="136"/>
      </rPr>
      <t>學期</t>
    </r>
    <phoneticPr fontId="3" type="noConversion"/>
  </si>
  <si>
    <r>
      <t>112學年度第一學期(</t>
    </r>
    <r>
      <rPr>
        <b/>
        <sz val="18"/>
        <color rgb="FFFF0000"/>
        <rFont val="新細明體"/>
        <family val="1"/>
        <charset val="136"/>
        <scheme val="minor"/>
      </rPr>
      <t>112上</t>
    </r>
    <r>
      <rPr>
        <sz val="18"/>
        <color indexed="8"/>
        <rFont val="新細明體"/>
        <family val="1"/>
        <charset val="136"/>
        <scheme val="minor"/>
      </rPr>
      <t>)  (First Semester,September</t>
    </r>
    <r>
      <rPr>
        <b/>
        <sz val="18"/>
        <color rgb="FFFF0000"/>
        <rFont val="新細明體"/>
        <family val="1"/>
        <charset val="136"/>
        <scheme val="minor"/>
      </rPr>
      <t xml:space="preserve"> 2023</t>
    </r>
    <r>
      <rPr>
        <sz val="18"/>
        <color indexed="8"/>
        <rFont val="新細明體"/>
        <family val="1"/>
        <charset val="136"/>
        <scheme val="minor"/>
      </rPr>
      <t xml:space="preserve">) </t>
    </r>
    <phoneticPr fontId="3" type="noConversion"/>
  </si>
  <si>
    <t>112學年度第一學期</t>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</si>
  <si>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</si>
  <si>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t>舊生</t>
  </si>
  <si>
    <t>舊生</t>
    <phoneticPr fontId="3" type="noConversion"/>
  </si>
  <si>
    <r>
      <t xml:space="preserve">*科別/系別
department
</t>
    </r>
    <r>
      <rPr>
        <b/>
        <sz val="14"/>
        <color rgb="FFFF0000"/>
        <rFont val="新細明體"/>
        <family val="1"/>
        <charset val="136"/>
        <scheme val="minor"/>
      </rPr>
      <t>(請填</t>
    </r>
    <r>
      <rPr>
        <b/>
        <sz val="14"/>
        <color rgb="FF0000FF"/>
        <rFont val="新細明體"/>
        <family val="1"/>
        <charset val="136"/>
        <scheme val="minor"/>
      </rPr>
      <t>111-1</t>
    </r>
    <r>
      <rPr>
        <b/>
        <sz val="14"/>
        <color rgb="FFFF0000"/>
        <rFont val="新細明體"/>
        <family val="1"/>
        <charset val="136"/>
        <scheme val="minor"/>
      </rPr>
      <t>之正確科別/系別</t>
    </r>
    <r>
      <rPr>
        <b/>
        <sz val="14"/>
        <rFont val="新細明體"/>
        <family val="1"/>
        <charset val="136"/>
        <scheme val="minor"/>
      </rPr>
      <t>，如無分科，則填</t>
    </r>
    <r>
      <rPr>
        <b/>
        <sz val="14"/>
        <color rgb="FFFF0000"/>
        <rFont val="新細明體"/>
        <family val="1"/>
        <charset val="136"/>
        <scheme val="minor"/>
      </rPr>
      <t>「無分科」)</t>
    </r>
    <phoneticPr fontId="67" type="noConversion"/>
  </si>
  <si>
    <r>
      <t xml:space="preserve">新舊生
new/old student
</t>
    </r>
    <r>
      <rPr>
        <b/>
        <sz val="14"/>
        <color rgb="FFFF0000"/>
        <rFont val="新細明體"/>
        <family val="1"/>
        <charset val="136"/>
        <scheme val="minor"/>
      </rPr>
      <t>★上一個學期(</t>
    </r>
    <r>
      <rPr>
        <b/>
        <sz val="14"/>
        <color rgb="FF0000FF"/>
        <rFont val="新細明體"/>
        <family val="1"/>
        <charset val="136"/>
        <scheme val="minor"/>
      </rPr>
      <t>111-2</t>
    </r>
    <r>
      <rPr>
        <b/>
        <sz val="14"/>
        <color rgb="FFFF0000"/>
        <rFont val="新細明體"/>
        <family val="1"/>
        <charset val="136"/>
        <scheme val="minor"/>
      </rPr>
      <t>)有申請過者，視為「舊生」。</t>
    </r>
    <phoneticPr fontId="67" type="noConversion"/>
  </si>
  <si>
    <r>
      <t xml:space="preserve">*科別/系別
department
</t>
    </r>
    <r>
      <rPr>
        <b/>
        <sz val="14"/>
        <color rgb="FFFF0000"/>
        <rFont val="新細明體"/>
        <family val="1"/>
        <charset val="136"/>
        <scheme val="minor"/>
      </rPr>
      <t>(請填</t>
    </r>
    <r>
      <rPr>
        <b/>
        <sz val="14"/>
        <color rgb="FF0000FF"/>
        <rFont val="新細明體"/>
        <family val="1"/>
        <charset val="136"/>
        <scheme val="minor"/>
      </rPr>
      <t>112-1</t>
    </r>
    <r>
      <rPr>
        <b/>
        <sz val="14"/>
        <color rgb="FFFF0000"/>
        <rFont val="新細明體"/>
        <family val="1"/>
        <charset val="136"/>
        <scheme val="minor"/>
      </rPr>
      <t>之正確科別/系別</t>
    </r>
    <r>
      <rPr>
        <b/>
        <sz val="14"/>
        <rFont val="新細明體"/>
        <family val="1"/>
        <charset val="136"/>
        <scheme val="minor"/>
      </rPr>
      <t>，如無分科，則填</t>
    </r>
    <r>
      <rPr>
        <b/>
        <sz val="14"/>
        <color rgb="FFFF0000"/>
        <rFont val="新細明體"/>
        <family val="1"/>
        <charset val="136"/>
        <scheme val="minor"/>
      </rPr>
      <t>「無分科」)</t>
    </r>
    <phoneticPr fontId="67" type="noConversion"/>
  </si>
  <si>
    <r>
      <t xml:space="preserve">*年級
grade
</t>
    </r>
    <r>
      <rPr>
        <b/>
        <sz val="14"/>
        <color rgb="FFFF0000"/>
        <rFont val="新細明體"/>
        <family val="1"/>
        <charset val="136"/>
        <scheme val="minor"/>
      </rPr>
      <t>(請填</t>
    </r>
    <r>
      <rPr>
        <b/>
        <sz val="14"/>
        <color rgb="FF0000FF"/>
        <rFont val="新細明體"/>
        <family val="1"/>
        <charset val="136"/>
        <scheme val="minor"/>
      </rPr>
      <t>112-1</t>
    </r>
    <r>
      <rPr>
        <b/>
        <sz val="14"/>
        <color rgb="FFFF0000"/>
        <rFont val="新細明體"/>
        <family val="1"/>
        <charset val="136"/>
        <scheme val="minor"/>
      </rPr>
      <t>之正確年級)
★</t>
    </r>
    <r>
      <rPr>
        <b/>
        <sz val="14"/>
        <color rgb="FF00B050"/>
        <rFont val="新細明體"/>
        <family val="1"/>
        <charset val="136"/>
        <scheme val="minor"/>
      </rPr>
      <t>7</t>
    </r>
    <r>
      <rPr>
        <b/>
        <sz val="14"/>
        <color rgb="FFFF0000"/>
        <rFont val="新細明體"/>
        <family val="1"/>
        <charset val="136"/>
        <scheme val="minor"/>
      </rPr>
      <t>、</t>
    </r>
    <r>
      <rPr>
        <b/>
        <sz val="14"/>
        <color rgb="FF0000FF"/>
        <rFont val="新細明體"/>
        <family val="1"/>
        <charset val="136"/>
        <scheme val="minor"/>
      </rPr>
      <t>8</t>
    </r>
    <r>
      <rPr>
        <b/>
        <sz val="14"/>
        <color rgb="FFFF0000"/>
        <rFont val="新細明體"/>
        <family val="1"/>
        <charset val="136"/>
        <scheme val="minor"/>
      </rPr>
      <t>、</t>
    </r>
    <r>
      <rPr>
        <b/>
        <sz val="14"/>
        <color rgb="FFFF00FF"/>
        <rFont val="新細明體"/>
        <family val="1"/>
        <charset val="136"/>
        <scheme val="minor"/>
      </rPr>
      <t>9</t>
    </r>
    <r>
      <rPr>
        <b/>
        <sz val="14"/>
        <color rgb="FFFF0000"/>
        <rFont val="新細明體"/>
        <family val="1"/>
        <charset val="136"/>
        <scheme val="minor"/>
      </rPr>
      <t>年級，請依序改成</t>
    </r>
    <r>
      <rPr>
        <b/>
        <sz val="14"/>
        <color rgb="FF00B050"/>
        <rFont val="新細明體"/>
        <family val="1"/>
        <charset val="136"/>
        <scheme val="minor"/>
      </rPr>
      <t>1</t>
    </r>
    <r>
      <rPr>
        <b/>
        <sz val="14"/>
        <color rgb="FFFF0000"/>
        <rFont val="新細明體"/>
        <family val="1"/>
        <charset val="136"/>
        <scheme val="minor"/>
      </rPr>
      <t>、</t>
    </r>
    <r>
      <rPr>
        <b/>
        <sz val="14"/>
        <color rgb="FF0000FF"/>
        <rFont val="新細明體"/>
        <family val="1"/>
        <charset val="136"/>
        <scheme val="minor"/>
      </rPr>
      <t>2</t>
    </r>
    <r>
      <rPr>
        <b/>
        <sz val="14"/>
        <color rgb="FFFF0000"/>
        <rFont val="新細明體"/>
        <family val="1"/>
        <charset val="136"/>
        <scheme val="minor"/>
      </rPr>
      <t>、</t>
    </r>
    <r>
      <rPr>
        <b/>
        <sz val="14"/>
        <color rgb="FFFF00FF"/>
        <rFont val="新細明體"/>
        <family val="1"/>
        <charset val="136"/>
        <scheme val="minor"/>
      </rPr>
      <t>3</t>
    </r>
    <r>
      <rPr>
        <b/>
        <sz val="14"/>
        <color rgb="FFFF0000"/>
        <rFont val="新細明體"/>
        <family val="1"/>
        <charset val="136"/>
        <scheme val="minor"/>
      </rPr>
      <t>年級，方便一眼得知為國中幾年級。</t>
    </r>
    <phoneticPr fontId="67" type="noConversion"/>
  </si>
  <si>
    <r>
      <t xml:space="preserve">*班級/班別
class
</t>
    </r>
    <r>
      <rPr>
        <b/>
        <sz val="14"/>
        <color rgb="FFFF0000"/>
        <rFont val="新細明體"/>
        <family val="1"/>
        <charset val="136"/>
        <scheme val="minor"/>
      </rPr>
      <t>(請填</t>
    </r>
    <r>
      <rPr>
        <b/>
        <sz val="14"/>
        <color rgb="FF0000FF"/>
        <rFont val="新細明體"/>
        <family val="1"/>
        <charset val="136"/>
        <scheme val="minor"/>
      </rPr>
      <t>112-1</t>
    </r>
    <r>
      <rPr>
        <b/>
        <sz val="14"/>
        <color rgb="FFFF0000"/>
        <rFont val="新細明體"/>
        <family val="1"/>
        <charset val="136"/>
        <scheme val="minor"/>
      </rPr>
      <t>之正確班級/班別)</t>
    </r>
    <phoneticPr fontId="67" type="noConversion"/>
  </si>
  <si>
    <r>
      <rPr>
        <b/>
        <sz val="14"/>
        <color rgb="FF0000FF"/>
        <rFont val="新細明體"/>
        <family val="1"/>
        <charset val="136"/>
        <scheme val="minor"/>
      </rPr>
      <t>*111學年度上學期</t>
    </r>
    <r>
      <rPr>
        <b/>
        <u/>
        <sz val="14"/>
        <color indexed="8"/>
        <rFont val="新細明體"/>
        <family val="1"/>
        <charset val="136"/>
        <scheme val="minor"/>
      </rPr>
      <t>獎懲紀錄表</t>
    </r>
    <r>
      <rPr>
        <b/>
        <sz val="14"/>
        <color indexed="8"/>
        <rFont val="新細明體"/>
        <family val="1"/>
        <charset val="136"/>
        <scheme val="minor"/>
      </rPr>
      <t xml:space="preserve">
(請學校承辦人自行輸入BD~BI欄獎懲紀錄，</t>
    </r>
    <r>
      <rPr>
        <b/>
        <sz val="14"/>
        <color rgb="FFFF0000"/>
        <rFont val="新細明體"/>
        <family val="1"/>
        <charset val="136"/>
        <scheme val="minor"/>
      </rPr>
      <t>如無任何獎懲紀錄則無需填寫</t>
    </r>
    <r>
      <rPr>
        <b/>
        <sz val="14"/>
        <rFont val="新細明體"/>
        <family val="1"/>
        <charset val="136"/>
        <scheme val="minor"/>
      </rPr>
      <t>)</t>
    </r>
    <r>
      <rPr>
        <b/>
        <sz val="14"/>
        <color indexed="8"/>
        <rFont val="新細明體"/>
        <family val="1"/>
        <charset val="136"/>
        <scheme val="minor"/>
      </rPr>
      <t xml:space="preserve">
</t>
    </r>
    <phoneticPr fontId="67" type="noConversion"/>
  </si>
  <si>
    <r>
      <rPr>
        <b/>
        <sz val="14"/>
        <color rgb="FF0000FF"/>
        <rFont val="新細明體"/>
        <family val="1"/>
        <charset val="136"/>
        <scheme val="minor"/>
      </rPr>
      <t>*111學年度上學期</t>
    </r>
    <r>
      <rPr>
        <b/>
        <u/>
        <sz val="14"/>
        <rFont val="新細明體"/>
        <family val="1"/>
        <charset val="136"/>
        <scheme val="minor"/>
      </rPr>
      <t xml:space="preserve">成績
</t>
    </r>
    <r>
      <rPr>
        <b/>
        <sz val="14"/>
        <rFont val="新細明體"/>
        <family val="1"/>
        <charset val="136"/>
        <scheme val="minor"/>
      </rPr>
      <t>(請學校承辦人自行輸入BJ~BN欄，</t>
    </r>
    <r>
      <rPr>
        <b/>
        <sz val="14"/>
        <color rgb="FFFF0000"/>
        <rFont val="新細明體"/>
        <family val="1"/>
        <charset val="136"/>
        <scheme val="minor"/>
      </rPr>
      <t>如2科以上同分，請依序頓號、填寫</t>
    </r>
    <r>
      <rPr>
        <b/>
        <sz val="14"/>
        <rFont val="新細明體"/>
        <family val="1"/>
        <charset val="136"/>
        <scheme val="minor"/>
      </rPr>
      <t>)</t>
    </r>
    <r>
      <rPr>
        <b/>
        <sz val="14"/>
        <color indexed="8"/>
        <rFont val="新細明體"/>
        <family val="1"/>
        <charset val="136"/>
        <scheme val="minor"/>
      </rPr>
      <t xml:space="preserve">
</t>
    </r>
    <phoneticPr fontId="67" type="noConversion"/>
  </si>
  <si>
    <r>
      <rPr>
        <b/>
        <sz val="14"/>
        <color rgb="FF0000FF"/>
        <rFont val="新細明體"/>
        <family val="1"/>
        <charset val="136"/>
        <scheme val="minor"/>
      </rPr>
      <t>111學年度上學期</t>
    </r>
    <r>
      <rPr>
        <b/>
        <u/>
        <sz val="14"/>
        <rFont val="新細明體"/>
        <family val="1"/>
        <charset val="136"/>
        <scheme val="minor"/>
      </rPr>
      <t xml:space="preserve">競賽紀錄
</t>
    </r>
    <r>
      <rPr>
        <b/>
        <sz val="14"/>
        <rFont val="新細明體"/>
        <family val="1"/>
        <charset val="136"/>
        <scheme val="minor"/>
      </rPr>
      <t>(請學校承辦人自行輸入BO~BR欄比賽紀錄，</t>
    </r>
    <r>
      <rPr>
        <b/>
        <sz val="14"/>
        <color rgb="FFFF0000"/>
        <rFont val="新細明體"/>
        <family val="1"/>
        <charset val="136"/>
        <scheme val="minor"/>
      </rPr>
      <t>如無競賽紀錄資料則無需填寫)</t>
    </r>
    <r>
      <rPr>
        <b/>
        <sz val="14"/>
        <color indexed="8"/>
        <rFont val="新細明體"/>
        <family val="1"/>
        <charset val="136"/>
        <scheme val="minor"/>
      </rPr>
      <t xml:space="preserve">
</t>
    </r>
    <phoneticPr fontId="67" type="noConversion"/>
  </si>
  <si>
    <r>
      <rPr>
        <b/>
        <sz val="14"/>
        <color rgb="FF0000FF"/>
        <rFont val="新細明體"/>
        <family val="1"/>
        <charset val="136"/>
        <scheme val="minor"/>
      </rPr>
      <t>111學年度上學期</t>
    </r>
    <r>
      <rPr>
        <b/>
        <u/>
        <sz val="14"/>
        <color theme="1"/>
        <rFont val="新細明體"/>
        <family val="1"/>
        <charset val="136"/>
        <scheme val="minor"/>
      </rPr>
      <t>技術士</t>
    </r>
    <r>
      <rPr>
        <b/>
        <u/>
        <sz val="14"/>
        <color indexed="8"/>
        <rFont val="新細明體"/>
        <family val="1"/>
        <charset val="136"/>
        <scheme val="minor"/>
      </rPr>
      <t xml:space="preserve">證照紀錄
</t>
    </r>
    <r>
      <rPr>
        <b/>
        <sz val="14"/>
        <color indexed="8"/>
        <rFont val="新細明體"/>
        <family val="1"/>
        <charset val="136"/>
        <scheme val="minor"/>
      </rPr>
      <t>(</t>
    </r>
    <r>
      <rPr>
        <b/>
        <sz val="14"/>
        <rFont val="新細明體"/>
        <family val="1"/>
        <charset val="136"/>
        <scheme val="minor"/>
      </rPr>
      <t>請學校承辦人自行輸入BS~BV欄證照紀錄，</t>
    </r>
    <r>
      <rPr>
        <b/>
        <sz val="14"/>
        <color rgb="FFFF0000"/>
        <rFont val="新細明體"/>
        <family val="1"/>
        <charset val="136"/>
        <scheme val="minor"/>
      </rPr>
      <t xml:space="preserve">如無證照紀錄資料則無需填寫)
</t>
    </r>
    <r>
      <rPr>
        <sz val="14"/>
        <color theme="1"/>
        <rFont val="新細明體"/>
        <family val="1"/>
        <charset val="136"/>
        <scheme val="minor"/>
      </rPr>
      <t xml:space="preserve">
</t>
    </r>
    <phoneticPr fontId="67" type="noConversion"/>
  </si>
  <si>
    <r>
      <rPr>
        <b/>
        <sz val="11"/>
        <color rgb="FFFF0000"/>
        <rFont val="新細明體"/>
        <family val="1"/>
        <charset val="136"/>
        <scheme val="minor"/>
      </rPr>
      <t>*上一學期</t>
    </r>
    <r>
      <rPr>
        <b/>
        <sz val="11"/>
        <color rgb="FF0000FF"/>
        <rFont val="新細明體"/>
        <family val="1"/>
        <charset val="136"/>
        <scheme val="minor"/>
      </rPr>
      <t>(111下)</t>
    </r>
    <r>
      <rPr>
        <b/>
        <sz val="11"/>
        <color indexed="8"/>
        <rFont val="新細明體"/>
        <family val="1"/>
        <charset val="136"/>
        <scheme val="minor"/>
      </rPr>
      <t>學習心得</t>
    </r>
    <r>
      <rPr>
        <b/>
        <u/>
        <sz val="11"/>
        <color rgb="FF00B050"/>
        <rFont val="新細明體"/>
        <family val="1"/>
        <charset val="136"/>
        <scheme val="minor"/>
      </rPr>
      <t>excel電子檔</t>
    </r>
    <r>
      <rPr>
        <b/>
        <sz val="11"/>
        <color rgb="FFFF0000"/>
        <rFont val="新細明體"/>
        <family val="1"/>
        <charset val="136"/>
        <scheme val="minor"/>
      </rPr>
      <t>(附件三)</t>
    </r>
    <r>
      <rPr>
        <b/>
        <sz val="11"/>
        <color indexed="8"/>
        <rFont val="新細明體"/>
        <family val="1"/>
        <charset val="136"/>
        <scheme val="minor"/>
      </rPr>
      <t xml:space="preserve">
</t>
    </r>
    <r>
      <rPr>
        <b/>
        <sz val="11"/>
        <color rgb="FFFF0000"/>
        <rFont val="新細明體"/>
        <family val="1"/>
        <charset val="136"/>
        <scheme val="minor"/>
      </rPr>
      <t>(請點選)</t>
    </r>
    <r>
      <rPr>
        <b/>
        <sz val="11"/>
        <color indexed="8"/>
        <rFont val="新細明體"/>
        <family val="1"/>
        <charset val="136"/>
        <scheme val="minor"/>
      </rPr>
      <t xml:space="preserve">
</t>
    </r>
    <phoneticPr fontId="67" type="noConversion"/>
  </si>
  <si>
    <r>
      <rPr>
        <b/>
        <sz val="11"/>
        <color rgb="FFFF0000"/>
        <rFont val="新細明體"/>
        <family val="1"/>
        <charset val="136"/>
        <scheme val="minor"/>
      </rPr>
      <t>*上上一學期</t>
    </r>
    <r>
      <rPr>
        <b/>
        <sz val="11"/>
        <color rgb="FF0000FF"/>
        <rFont val="新細明體"/>
        <family val="1"/>
        <charset val="136"/>
        <scheme val="minor"/>
      </rPr>
      <t>(111上)</t>
    </r>
    <r>
      <rPr>
        <b/>
        <sz val="11"/>
        <color theme="1"/>
        <rFont val="新細明體"/>
        <family val="1"/>
        <charset val="136"/>
        <scheme val="minor"/>
      </rPr>
      <t>獎懲紀錄表</t>
    </r>
    <r>
      <rPr>
        <b/>
        <sz val="11"/>
        <color rgb="FFFF0000"/>
        <rFont val="新細明體"/>
        <family val="1"/>
        <charset val="136"/>
        <scheme val="minor"/>
      </rPr>
      <t>正本</t>
    </r>
    <r>
      <rPr>
        <b/>
        <sz val="11"/>
        <color rgb="FF00B050"/>
        <rFont val="新細明體"/>
        <family val="1"/>
        <charset val="136"/>
        <scheme val="minor"/>
      </rPr>
      <t xml:space="preserve">掃描檔 </t>
    </r>
    <r>
      <rPr>
        <b/>
        <sz val="11"/>
        <color rgb="FFFF0000"/>
        <rFont val="新細明體"/>
        <family val="1"/>
        <charset val="136"/>
        <scheme val="minor"/>
      </rPr>
      <t xml:space="preserve">
</t>
    </r>
    <r>
      <rPr>
        <b/>
        <sz val="11"/>
        <rFont val="新細明體"/>
        <family val="1"/>
        <charset val="136"/>
        <scheme val="minor"/>
      </rPr>
      <t>original certificate of reward and punishment record</t>
    </r>
    <r>
      <rPr>
        <b/>
        <sz val="11"/>
        <color rgb="FFFF0000"/>
        <rFont val="新細明體"/>
        <family val="1"/>
        <charset val="136"/>
        <scheme val="minor"/>
      </rPr>
      <t xml:space="preserve">
(請點選)</t>
    </r>
    <phoneticPr fontId="67" type="noConversion"/>
  </si>
  <si>
    <r>
      <rPr>
        <b/>
        <sz val="11"/>
        <color rgb="FF0000FF"/>
        <rFont val="新細明體"/>
        <family val="1"/>
        <charset val="136"/>
        <scheme val="minor"/>
      </rPr>
      <t>*上上一學期(111上)</t>
    </r>
    <r>
      <rPr>
        <b/>
        <sz val="11"/>
        <color theme="1"/>
        <rFont val="新細明體"/>
        <family val="1"/>
        <charset val="136"/>
        <scheme val="minor"/>
      </rPr>
      <t>成績單</t>
    </r>
    <r>
      <rPr>
        <b/>
        <sz val="11"/>
        <color rgb="FFFF0000"/>
        <rFont val="新細明體"/>
        <family val="1"/>
        <charset val="136"/>
        <scheme val="minor"/>
      </rPr>
      <t>正本</t>
    </r>
    <r>
      <rPr>
        <b/>
        <sz val="11"/>
        <color rgb="FF00B050"/>
        <rFont val="新細明體"/>
        <family val="1"/>
        <charset val="136"/>
        <scheme val="minor"/>
      </rPr>
      <t xml:space="preserve">掃描檔 </t>
    </r>
    <r>
      <rPr>
        <b/>
        <sz val="11"/>
        <color rgb="FFFF0000"/>
        <rFont val="新細明體"/>
        <family val="1"/>
        <charset val="136"/>
        <scheme val="minor"/>
      </rPr>
      <t xml:space="preserve">
</t>
    </r>
    <r>
      <rPr>
        <b/>
        <sz val="11"/>
        <rFont val="新細明體"/>
        <family val="1"/>
        <charset val="136"/>
        <scheme val="minor"/>
      </rPr>
      <t>original certificate of transcript</t>
    </r>
    <r>
      <rPr>
        <b/>
        <sz val="11"/>
        <color theme="1"/>
        <rFont val="新細明體"/>
        <family val="1"/>
        <charset val="136"/>
        <scheme val="minor"/>
      </rPr>
      <t xml:space="preserve">
</t>
    </r>
    <r>
      <rPr>
        <b/>
        <sz val="11"/>
        <color rgb="FFFF0000"/>
        <rFont val="新細明體"/>
        <family val="1"/>
        <charset val="136"/>
        <scheme val="minor"/>
      </rPr>
      <t>(請點選)</t>
    </r>
    <phoneticPr fontId="67" type="noConversion"/>
  </si>
  <si>
    <r>
      <rPr>
        <b/>
        <sz val="11"/>
        <color rgb="FFFF0000"/>
        <rFont val="新細明體"/>
        <family val="1"/>
        <charset val="136"/>
        <scheme val="minor"/>
      </rPr>
      <t>上上一個學期</t>
    </r>
    <r>
      <rPr>
        <b/>
        <sz val="11"/>
        <color rgb="FF0000FF"/>
        <rFont val="新細明體"/>
        <family val="1"/>
        <charset val="136"/>
        <scheme val="minor"/>
      </rPr>
      <t>(111上)</t>
    </r>
    <r>
      <rPr>
        <b/>
        <sz val="11"/>
        <color indexed="8"/>
        <rFont val="新細明體"/>
        <family val="1"/>
        <charset val="136"/>
        <scheme val="minor"/>
      </rPr>
      <t>之競賽表現獎狀證明影本</t>
    </r>
    <r>
      <rPr>
        <b/>
        <sz val="11"/>
        <color rgb="FF00B050"/>
        <rFont val="新細明體"/>
        <family val="1"/>
        <charset val="136"/>
        <scheme val="minor"/>
      </rPr>
      <t>掃描檔</t>
    </r>
    <r>
      <rPr>
        <b/>
        <sz val="11"/>
        <color indexed="8"/>
        <rFont val="新細明體"/>
        <family val="1"/>
        <charset val="136"/>
        <scheme val="minor"/>
      </rPr>
      <t xml:space="preserve">
</t>
    </r>
    <r>
      <rPr>
        <b/>
        <sz val="11"/>
        <color rgb="FFFF0000"/>
        <rFont val="新細明體"/>
        <family val="1"/>
        <charset val="136"/>
        <scheme val="minor"/>
      </rPr>
      <t>(須加蓋或加簽「與正本相符」、申請人簽名、學校承辦人簽名加蓋職章)</t>
    </r>
    <r>
      <rPr>
        <b/>
        <sz val="11"/>
        <color indexed="8"/>
        <rFont val="新細明體"/>
        <family val="1"/>
        <charset val="136"/>
        <scheme val="minor"/>
      </rPr>
      <t xml:space="preserve">
copy of performance citation of preceding semester</t>
    </r>
    <phoneticPr fontId="67" type="noConversion"/>
  </si>
  <si>
    <r>
      <rPr>
        <b/>
        <sz val="20"/>
        <color rgb="FF0000FF"/>
        <rFont val="新細明體"/>
        <family val="1"/>
        <charset val="136"/>
        <scheme val="minor"/>
      </rPr>
      <t>(111下)</t>
    </r>
    <r>
      <rPr>
        <b/>
        <sz val="20"/>
        <rFont val="新細明體"/>
        <family val="1"/>
        <charset val="136"/>
        <scheme val="minor"/>
      </rPr>
      <t>畢業生追蹤</t>
    </r>
    <phoneticPr fontId="67" type="noConversion"/>
  </si>
  <si>
    <t>111學年度第1學期學業成績</t>
    <phoneticPr fontId="67" type="noConversion"/>
  </si>
  <si>
    <r>
      <rPr>
        <b/>
        <sz val="18"/>
        <color rgb="FF0000FF"/>
        <rFont val="新細明體"/>
        <family val="1"/>
        <charset val="136"/>
        <scheme val="minor"/>
      </rPr>
      <t>高中、高職、大學學生</t>
    </r>
    <r>
      <rPr>
        <b/>
        <sz val="18"/>
        <color theme="1"/>
        <rFont val="新細明體"/>
        <family val="1"/>
        <charset val="136"/>
        <scheme val="minor"/>
      </rPr>
      <t>請填</t>
    </r>
    <r>
      <rPr>
        <b/>
        <sz val="18"/>
        <color rgb="FFFF0000"/>
        <rFont val="新細明體"/>
        <family val="1"/>
        <charset val="136"/>
        <scheme val="minor"/>
      </rPr>
      <t xml:space="preserve"> (附件三)前一學期學習心得 </t>
    </r>
    <r>
      <rPr>
        <sz val="18"/>
        <color theme="1"/>
        <rFont val="新細明體"/>
        <family val="1"/>
        <charset val="136"/>
        <scheme val="minor"/>
      </rPr>
      <t xml:space="preserve">
請提供</t>
    </r>
    <r>
      <rPr>
        <b/>
        <sz val="18"/>
        <color rgb="FF0000FF"/>
        <rFont val="新細明體"/>
        <family val="1"/>
        <charset val="136"/>
        <scheme val="minor"/>
      </rPr>
      <t>111學年度第2學期</t>
    </r>
    <r>
      <rPr>
        <sz val="18"/>
        <color theme="1"/>
        <rFont val="新細明體"/>
        <family val="1"/>
        <charset val="136"/>
        <scheme val="minor"/>
      </rPr>
      <t>在校學習狀況之學習心得 (</t>
    </r>
    <r>
      <rPr>
        <sz val="18"/>
        <color rgb="FFFF0000"/>
        <rFont val="新細明體"/>
        <family val="1"/>
        <charset val="136"/>
        <scheme val="minor"/>
      </rPr>
      <t>※</t>
    </r>
    <r>
      <rPr>
        <sz val="18"/>
        <color theme="1"/>
        <rFont val="新細明體"/>
        <family val="1"/>
        <charset val="136"/>
        <scheme val="minor"/>
      </rPr>
      <t>如因基金會提早收件，則填列</t>
    </r>
    <r>
      <rPr>
        <b/>
        <sz val="18"/>
        <color rgb="FF0000FF"/>
        <rFont val="新細明體"/>
        <family val="1"/>
        <charset val="136"/>
        <scheme val="minor"/>
      </rPr>
      <t>111學年度第1學期</t>
    </r>
    <r>
      <rPr>
        <sz val="18"/>
        <color theme="1"/>
        <rFont val="新細明體"/>
        <family val="1"/>
        <charset val="136"/>
        <scheme val="minor"/>
      </rPr>
      <t>之學習心得。)</t>
    </r>
    <phoneticPr fontId="3" type="noConversion"/>
  </si>
  <si>
    <t xml:space="preserve">浮貼一張2吋
半身彩色照片
</t>
    <phoneticPr fontId="3" type="noConversion"/>
  </si>
  <si>
    <t>※申請人如已滿20歲，無需法定代理人/監護人簽名。</t>
    <phoneticPr fontId="3" type="noConversion"/>
  </si>
  <si>
    <t>*監護人(法定代理人)姓名
name of contact person (guardian)</t>
    <phoneticPr fontId="3" type="noConversion"/>
  </si>
  <si>
    <t>*監護人(法定代理人)
行動電話
cellphone number of contact person (guardian)</t>
    <phoneticPr fontId="3" type="noConversion"/>
  </si>
  <si>
    <t>*監護人(法定代理人)
住家電話
phone number of contact person (guardian)</t>
    <phoneticPr fontId="3" type="noConversion"/>
  </si>
  <si>
    <t>★簽名欄位請勿跨頁，否則一律不予受理!</t>
  </si>
  <si>
    <t>★簽名欄位請勿跨頁，否則一律不予受理!</t>
    <phoneticPr fontId="3" type="noConversion"/>
  </si>
  <si>
    <t>四、學生家庭狀況、導師意見及評語、學生特殊表現或媒體新聞報導</t>
  </si>
  <si>
    <t>五、獎懲紀錄</t>
  </si>
  <si>
    <t xml:space="preserve">六、成績資料輸入  </t>
  </si>
  <si>
    <t>財團法人廣源慈善基金會
履行個人資料保護法告知義務暨申請人個人資料蒐集、處理、利用同意書</t>
    <phoneticPr fontId="3"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</si>
  <si>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</si>
  <si>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</si>
  <si>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</si>
  <si>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同戶籍</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</si>
  <si>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</si>
  <si>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</si>
  <si>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</si>
  <si>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</si>
  <si>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</si>
  <si>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</si>
  <si>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</si>
  <si>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t>編號</t>
  </si>
  <si>
    <t>稱謂</t>
  </si>
  <si>
    <t>學生本人</t>
  </si>
  <si>
    <t>父</t>
  </si>
  <si>
    <t>母</t>
  </si>
  <si>
    <t>兄</t>
  </si>
  <si>
    <t>弟</t>
  </si>
  <si>
    <t>姊</t>
  </si>
  <si>
    <t>妹</t>
  </si>
  <si>
    <t>祖父</t>
  </si>
  <si>
    <t>祖母</t>
  </si>
  <si>
    <t>配偶</t>
  </si>
  <si>
    <t>公公</t>
  </si>
  <si>
    <t>婆婆</t>
  </si>
  <si>
    <t>外祖父</t>
  </si>
  <si>
    <t>外祖母</t>
  </si>
  <si>
    <t>伯伯</t>
  </si>
  <si>
    <t>伯母</t>
  </si>
  <si>
    <t>叔叔</t>
  </si>
  <si>
    <t>嬸嬸</t>
  </si>
  <si>
    <t>姑姑</t>
  </si>
  <si>
    <t>姑丈</t>
  </si>
  <si>
    <t>舅舅</t>
  </si>
  <si>
    <t>舅媽</t>
  </si>
  <si>
    <t>阿姨</t>
  </si>
  <si>
    <t>姨丈</t>
  </si>
  <si>
    <t>姨婆</t>
  </si>
  <si>
    <t>叔公</t>
  </si>
  <si>
    <t>安置於社福機構</t>
  </si>
  <si>
    <t>其他(請自填)</t>
  </si>
  <si>
    <t>職業</t>
  </si>
  <si>
    <t>無</t>
  </si>
  <si>
    <t>學生</t>
  </si>
  <si>
    <t>農、林、漁、牧業</t>
  </si>
  <si>
    <t>礦業及土石採取業</t>
  </si>
  <si>
    <t>製造業</t>
  </si>
  <si>
    <t>電力及燃氣供應業</t>
  </si>
  <si>
    <t>用水供應及污染整治業</t>
  </si>
  <si>
    <t>營造業</t>
  </si>
  <si>
    <t>批發及零售業</t>
  </si>
  <si>
    <t>運輸及倉儲業</t>
  </si>
  <si>
    <t>住宿及餐飲業</t>
  </si>
  <si>
    <t>資訊及通訊傳播業</t>
  </si>
  <si>
    <t>金融及保險業</t>
  </si>
  <si>
    <t>不動產業</t>
  </si>
  <si>
    <t>專業、科學及技術服務業</t>
  </si>
  <si>
    <t>支援服務業</t>
  </si>
  <si>
    <t>公共行政及國防；強制性社會安全</t>
  </si>
  <si>
    <t>教育服務業</t>
  </si>
  <si>
    <t>醫療保健及社會工作服務業</t>
  </si>
  <si>
    <t>藝術、娛樂及休閒服務業</t>
  </si>
  <si>
    <t>其他服務業</t>
  </si>
  <si>
    <t>打臨工</t>
  </si>
  <si>
    <t>1.學生本人</t>
    <phoneticPr fontId="3" type="noConversion"/>
  </si>
  <si>
    <t>2.父</t>
    <phoneticPr fontId="3" type="noConversion"/>
  </si>
  <si>
    <t>3.母</t>
    <phoneticPr fontId="3" type="noConversion"/>
  </si>
  <si>
    <t>4.兄</t>
    <phoneticPr fontId="3" type="noConversion"/>
  </si>
  <si>
    <t>5.弟</t>
    <phoneticPr fontId="3" type="noConversion"/>
  </si>
  <si>
    <t>6.姊</t>
    <phoneticPr fontId="3" type="noConversion"/>
  </si>
  <si>
    <t>7.妹</t>
    <phoneticPr fontId="3" type="noConversion"/>
  </si>
  <si>
    <t>8.祖父</t>
    <phoneticPr fontId="3" type="noConversion"/>
  </si>
  <si>
    <t>9.祖母</t>
    <phoneticPr fontId="3" type="noConversion"/>
  </si>
  <si>
    <t>10.配偶</t>
    <phoneticPr fontId="3" type="noConversion"/>
  </si>
  <si>
    <t>11.公公</t>
    <phoneticPr fontId="3" type="noConversion"/>
  </si>
  <si>
    <t>12.婆婆</t>
    <phoneticPr fontId="3" type="noConversion"/>
  </si>
  <si>
    <t>13.外祖父</t>
    <phoneticPr fontId="3" type="noConversion"/>
  </si>
  <si>
    <t>14.外祖母</t>
    <phoneticPr fontId="3" type="noConversion"/>
  </si>
  <si>
    <t>15.伯伯</t>
    <phoneticPr fontId="3" type="noConversion"/>
  </si>
  <si>
    <t>16.伯母</t>
    <phoneticPr fontId="3" type="noConversion"/>
  </si>
  <si>
    <t>17.叔叔</t>
    <phoneticPr fontId="3" type="noConversion"/>
  </si>
  <si>
    <t>18.嬸嬸</t>
    <phoneticPr fontId="3" type="noConversion"/>
  </si>
  <si>
    <t>19.姑姑</t>
    <phoneticPr fontId="3" type="noConversion"/>
  </si>
  <si>
    <t>20.姑丈</t>
    <phoneticPr fontId="3" type="noConversion"/>
  </si>
  <si>
    <t>21.舅舅</t>
    <phoneticPr fontId="3" type="noConversion"/>
  </si>
  <si>
    <t>22.舅媽</t>
    <phoneticPr fontId="3" type="noConversion"/>
  </si>
  <si>
    <t>23.阿姨</t>
    <phoneticPr fontId="3" type="noConversion"/>
  </si>
  <si>
    <t>24.姨丈</t>
    <phoneticPr fontId="3" type="noConversion"/>
  </si>
  <si>
    <t>25.姨婆</t>
    <phoneticPr fontId="3" type="noConversion"/>
  </si>
  <si>
    <t>26.叔公</t>
    <phoneticPr fontId="3" type="noConversion"/>
  </si>
  <si>
    <t>27.安置於社福機構</t>
    <phoneticPr fontId="3" type="noConversion"/>
  </si>
  <si>
    <t>28.其他(請自填)</t>
    <phoneticPr fontId="3" type="noConversion"/>
  </si>
  <si>
    <t xml:space="preserve">「稱謂」編號 </t>
    <phoneticPr fontId="3" type="noConversion"/>
  </si>
  <si>
    <t>「職業」編號</t>
    <phoneticPr fontId="3" type="noConversion"/>
  </si>
  <si>
    <t>1.無</t>
    <phoneticPr fontId="3" type="noConversion"/>
  </si>
  <si>
    <t>2.學生</t>
  </si>
  <si>
    <t>2.學生</t>
    <phoneticPr fontId="3" type="noConversion"/>
  </si>
  <si>
    <t>3.農、林、漁、牧業</t>
    <phoneticPr fontId="3" type="noConversion"/>
  </si>
  <si>
    <t>4.礦業及土石採取業</t>
    <phoneticPr fontId="3" type="noConversion"/>
  </si>
  <si>
    <t>5.製造業</t>
    <phoneticPr fontId="3" type="noConversion"/>
  </si>
  <si>
    <t>6.電力及燃氣供應業</t>
    <phoneticPr fontId="3" type="noConversion"/>
  </si>
  <si>
    <t>7.用水供應及污染整治業</t>
    <phoneticPr fontId="3" type="noConversion"/>
  </si>
  <si>
    <t>8.營造業</t>
    <phoneticPr fontId="3" type="noConversion"/>
  </si>
  <si>
    <t>9.批發及零售業</t>
    <phoneticPr fontId="3" type="noConversion"/>
  </si>
  <si>
    <t>10.運輸及倉儲業</t>
    <phoneticPr fontId="3" type="noConversion"/>
  </si>
  <si>
    <t>11.住宿及餐飲業</t>
    <phoneticPr fontId="3" type="noConversion"/>
  </si>
  <si>
    <t>12.資訊及通訊傳播業</t>
    <phoneticPr fontId="3" type="noConversion"/>
  </si>
  <si>
    <t>13.金融及保險業</t>
    <phoneticPr fontId="3" type="noConversion"/>
  </si>
  <si>
    <t>14.不動產業</t>
    <phoneticPr fontId="3" type="noConversion"/>
  </si>
  <si>
    <t>15.專業、科學及技術服務業</t>
    <phoneticPr fontId="3" type="noConversion"/>
  </si>
  <si>
    <t>16.支援服務業</t>
    <phoneticPr fontId="3" type="noConversion"/>
  </si>
  <si>
    <t>17.公共行政及國防；強制性社會安全</t>
    <phoneticPr fontId="3" type="noConversion"/>
  </si>
  <si>
    <t>18.教育服務業</t>
    <phoneticPr fontId="3" type="noConversion"/>
  </si>
  <si>
    <t>19.醫療保健及社會工作服務業</t>
    <phoneticPr fontId="3" type="noConversion"/>
  </si>
  <si>
    <t>20.藝術、娛樂及休閒服務業</t>
    <phoneticPr fontId="3" type="noConversion"/>
  </si>
  <si>
    <t>21.其他服務業</t>
    <phoneticPr fontId="3" type="noConversion"/>
  </si>
  <si>
    <t>22.打臨工</t>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</si>
  <si>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</si>
  <si>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t>※請勾選已提交之「非必備，自由提交」文件：</t>
  </si>
  <si>
    <t>※其他助獎學金申請相關文件(有提出相關申請才需勾選)</t>
  </si>
  <si>
    <t>*性別
gender
(男male/
女female)</t>
    <phoneticPr fontId="3" type="noConversion"/>
  </si>
  <si>
    <r>
      <t xml:space="preserve">111學年度第一學期
</t>
    </r>
    <r>
      <rPr>
        <b/>
        <sz val="14"/>
        <color rgb="FFFF0000"/>
        <rFont val="新細明體"/>
        <family val="1"/>
        <charset val="136"/>
        <scheme val="minor"/>
      </rPr>
      <t>(僅能填此列，才能有帶公式至步驟2.申請書)</t>
    </r>
    <phoneticPr fontId="3" type="noConversion"/>
  </si>
  <si>
    <r>
      <t xml:space="preserve">競賽級別/競賽代表/競賽名次
</t>
    </r>
    <r>
      <rPr>
        <b/>
        <sz val="14"/>
        <color rgb="FFFF0000"/>
        <rFont val="新細明體"/>
        <family val="1"/>
        <charset val="136"/>
        <scheme val="minor"/>
      </rPr>
      <t>(請點選)</t>
    </r>
    <r>
      <rPr>
        <b/>
        <sz val="14"/>
        <color theme="1"/>
        <rFont val="新細明體"/>
        <family val="1"/>
        <charset val="136"/>
        <scheme val="minor"/>
      </rPr>
      <t xml:space="preserve">
</t>
    </r>
    <phoneticPr fontId="3" type="noConversion"/>
  </si>
  <si>
    <r>
      <rPr>
        <b/>
        <u/>
        <sz val="14"/>
        <color rgb="FFFF0000"/>
        <rFont val="新細明體"/>
        <family val="1"/>
        <charset val="136"/>
        <scheme val="minor"/>
      </rPr>
      <t>應備文件提交之情況</t>
    </r>
    <r>
      <rPr>
        <b/>
        <sz val="14"/>
        <color rgb="FFFF0000"/>
        <rFont val="新細明體"/>
        <family val="1"/>
        <charset val="136"/>
        <scheme val="minor"/>
      </rPr>
      <t xml:space="preserve">
</t>
    </r>
    <r>
      <rPr>
        <sz val="14"/>
        <color rgb="FFFF0000"/>
        <rFont val="新細明體"/>
        <family val="1"/>
        <charset val="136"/>
        <scheme val="minor"/>
      </rPr>
      <t>★應備文件皆已預設【</t>
    </r>
    <r>
      <rPr>
        <b/>
        <sz val="14"/>
        <color rgb="FFFF0000"/>
        <rFont val="新細明體"/>
        <family val="1"/>
        <charset val="136"/>
        <scheme val="minor"/>
      </rPr>
      <t>已提交</t>
    </r>
    <r>
      <rPr>
        <sz val="14"/>
        <color rgb="FFFF0000"/>
        <rFont val="新細明體"/>
        <family val="1"/>
        <charset val="136"/>
        <scheme val="minor"/>
      </rPr>
      <t>】，</t>
    </r>
    <r>
      <rPr>
        <b/>
        <sz val="14"/>
        <color rgb="FF0000FF"/>
        <rFont val="新細明體"/>
        <family val="1"/>
        <charset val="136"/>
        <scheme val="minor"/>
      </rPr>
      <t>如缺件</t>
    </r>
    <r>
      <rPr>
        <sz val="14"/>
        <color rgb="FF0000FF"/>
        <rFont val="新細明體"/>
        <family val="1"/>
        <charset val="136"/>
        <scheme val="minor"/>
      </rPr>
      <t>，請</t>
    </r>
    <r>
      <rPr>
        <u/>
        <sz val="14"/>
        <color rgb="FF0000FF"/>
        <rFont val="新細明體"/>
        <family val="1"/>
        <charset val="136"/>
        <scheme val="minor"/>
      </rPr>
      <t>承辦人</t>
    </r>
    <r>
      <rPr>
        <sz val="14"/>
        <color rgb="FF0000FF"/>
        <rFont val="新細明體"/>
        <family val="1"/>
        <charset val="136"/>
        <scheme val="minor"/>
      </rPr>
      <t>依實下拉點選
【未提交】或【無須提交】。</t>
    </r>
    <r>
      <rPr>
        <sz val="14"/>
        <color rgb="FFFF0000"/>
        <rFont val="新細明體"/>
        <family val="1"/>
        <charset val="136"/>
        <scheme val="minor"/>
      </rPr>
      <t xml:space="preserve">
注意！點選BW欄至CL欄前，請先再次確認學生</t>
    </r>
    <r>
      <rPr>
        <u/>
        <sz val="14"/>
        <color rgb="FFFF0000"/>
        <rFont val="新細明體"/>
        <family val="1"/>
        <charset val="136"/>
        <scheme val="minor"/>
      </rPr>
      <t>身分別</t>
    </r>
    <r>
      <rPr>
        <sz val="14"/>
        <color rgb="FFFF0000"/>
        <rFont val="新細明體"/>
        <family val="1"/>
        <charset val="136"/>
        <scheme val="minor"/>
      </rPr>
      <t>是否正確，再點選!</t>
    </r>
    <r>
      <rPr>
        <b/>
        <sz val="14"/>
        <color rgb="FFFF0000"/>
        <rFont val="新細明體"/>
        <family val="1"/>
        <charset val="136"/>
        <scheme val="minor"/>
      </rPr>
      <t xml:space="preserve">
</t>
    </r>
  </si>
  <si>
    <r>
      <t xml:space="preserve">(選填)非必備文件提交之情況
</t>
    </r>
    <r>
      <rPr>
        <b/>
        <sz val="14"/>
        <color rgb="FFFF0000"/>
        <rFont val="新細明體"/>
        <family val="1"/>
        <charset val="136"/>
        <scheme val="minor"/>
      </rPr>
      <t>※如無申請下列相關之獎學金則無需填寫</t>
    </r>
  </si>
  <si>
    <r>
      <rPr>
        <b/>
        <sz val="14"/>
        <color rgb="FFFF0000"/>
        <rFont val="新細明體"/>
        <family val="1"/>
        <charset val="136"/>
        <scheme val="minor"/>
      </rPr>
      <t>(110下)</t>
    </r>
    <r>
      <rPr>
        <b/>
        <sz val="14"/>
        <rFont val="新細明體"/>
        <family val="1"/>
        <charset val="136"/>
        <scheme val="minor"/>
      </rPr>
      <t>畢業生追蹤</t>
    </r>
    <phoneticPr fontId="67" type="noConversion"/>
  </si>
  <si>
    <r>
      <t xml:space="preserve">*姓名
name of applicant
</t>
    </r>
    <r>
      <rPr>
        <b/>
        <sz val="12"/>
        <color rgb="FF7030A0"/>
        <rFont val="Arial"/>
        <family val="2"/>
      </rPr>
      <t/>
    </r>
    <phoneticPr fontId="67" type="noConversion"/>
  </si>
  <si>
    <r>
      <t xml:space="preserve">*班級/班別
class
</t>
    </r>
    <r>
      <rPr>
        <b/>
        <sz val="14"/>
        <color rgb="FFFF0000"/>
        <rFont val="新細明體"/>
        <family val="1"/>
        <charset val="136"/>
        <scheme val="minor"/>
      </rPr>
      <t>(請填</t>
    </r>
    <r>
      <rPr>
        <b/>
        <sz val="14"/>
        <color rgb="FF0000FF"/>
        <rFont val="新細明體"/>
        <family val="1"/>
        <charset val="136"/>
        <scheme val="minor"/>
      </rPr>
      <t>111-1</t>
    </r>
    <r>
      <rPr>
        <b/>
        <sz val="14"/>
        <color rgb="FFFF0000"/>
        <rFont val="新細明體"/>
        <family val="1"/>
        <charset val="136"/>
        <scheme val="minor"/>
      </rPr>
      <t>之正確班級/班別)</t>
    </r>
    <phoneticPr fontId="67" type="noConversion"/>
  </si>
  <si>
    <r>
      <t xml:space="preserve">*學號
student number
</t>
    </r>
    <r>
      <rPr>
        <b/>
        <sz val="12"/>
        <color rgb="FF7030A0"/>
        <rFont val="Arial"/>
        <family val="2"/>
      </rPr>
      <t/>
    </r>
    <phoneticPr fontId="67" type="noConversion"/>
  </si>
  <si>
    <r>
      <t xml:space="preserve">*身份證字號ID number
</t>
    </r>
    <r>
      <rPr>
        <b/>
        <sz val="12"/>
        <color rgb="FF7030A0"/>
        <rFont val="Arial"/>
        <family val="2"/>
      </rPr>
      <t/>
    </r>
    <phoneticPr fontId="67" type="noConversion"/>
  </si>
  <si>
    <r>
      <t xml:space="preserve">*學生電子信箱
student's e-mail
</t>
    </r>
    <r>
      <rPr>
        <b/>
        <sz val="12"/>
        <color rgb="FF7030A0"/>
        <rFont val="Arial"/>
        <family val="2"/>
      </rPr>
      <t/>
    </r>
    <phoneticPr fontId="67" type="noConversion"/>
  </si>
  <si>
    <r>
      <t xml:space="preserve">*學生行動電話
cellphone number of student
</t>
    </r>
    <r>
      <rPr>
        <b/>
        <sz val="12"/>
        <color rgb="FF7030A0"/>
        <rFont val="Arial"/>
        <family val="2"/>
      </rPr>
      <t/>
    </r>
    <phoneticPr fontId="67" type="noConversion"/>
  </si>
  <si>
    <r>
      <t xml:space="preserve">*FB暱稱
</t>
    </r>
    <r>
      <rPr>
        <b/>
        <sz val="12"/>
        <color rgb="FF7030A0"/>
        <rFont val="Arial"/>
        <family val="2"/>
      </rPr>
      <t/>
    </r>
    <phoneticPr fontId="67" type="noConversion"/>
  </si>
  <si>
    <r>
      <t>自我專長</t>
    </r>
    <r>
      <rPr>
        <b/>
        <sz val="14"/>
        <color rgb="FF00B050"/>
        <rFont val="新細明體"/>
        <family val="1"/>
        <charset val="136"/>
        <scheme val="minor"/>
      </rPr>
      <t>電子檔</t>
    </r>
    <r>
      <rPr>
        <b/>
        <sz val="14"/>
        <color indexed="8"/>
        <rFont val="新細明體"/>
        <family val="1"/>
        <charset val="136"/>
        <scheme val="minor"/>
      </rPr>
      <t xml:space="preserve">
</t>
    </r>
    <r>
      <rPr>
        <b/>
        <sz val="14"/>
        <color rgb="FFFF0000"/>
        <rFont val="新細明體"/>
        <family val="1"/>
        <charset val="136"/>
        <scheme val="minor"/>
      </rPr>
      <t>(須具供他人學習之實際教學內容，而非介紹自己有哪些專長)</t>
    </r>
    <r>
      <rPr>
        <b/>
        <sz val="14"/>
        <color indexed="8"/>
        <rFont val="新細明體"/>
        <family val="1"/>
        <charset val="136"/>
        <scheme val="minor"/>
      </rPr>
      <t xml:space="preserve">
</t>
    </r>
  </si>
  <si>
    <r>
      <rPr>
        <b/>
        <sz val="14"/>
        <rFont val="新細明體"/>
        <family val="1"/>
        <charset val="136"/>
        <scheme val="minor"/>
      </rPr>
      <t>期末提交</t>
    </r>
    <r>
      <rPr>
        <b/>
        <sz val="14"/>
        <color indexed="8"/>
        <rFont val="新細明體"/>
        <family val="1"/>
        <charset val="136"/>
        <scheme val="minor"/>
      </rPr>
      <t>-題目解答筆記</t>
    </r>
    <r>
      <rPr>
        <sz val="14"/>
        <color indexed="8"/>
        <rFont val="新細明體"/>
        <family val="1"/>
        <charset val="136"/>
        <scheme val="minor"/>
      </rPr>
      <t xml:space="preserve">
</t>
    </r>
    <r>
      <rPr>
        <b/>
        <sz val="14"/>
        <color rgb="FFFF0000"/>
        <rFont val="新細明體"/>
        <family val="1"/>
        <charset val="136"/>
        <scheme val="minor"/>
      </rPr>
      <t>(如於學習心得填列願意分享者)</t>
    </r>
    <r>
      <rPr>
        <sz val="14"/>
        <color indexed="8"/>
        <rFont val="新細明體"/>
        <family val="1"/>
        <charset val="136"/>
        <scheme val="minor"/>
      </rPr>
      <t xml:space="preserve">
</t>
    </r>
    <r>
      <rPr>
        <b/>
        <sz val="14"/>
        <color indexed="8"/>
        <rFont val="新細明體"/>
        <family val="1"/>
        <charset val="136"/>
        <scheme val="minor"/>
      </rPr>
      <t xml:space="preserve">
</t>
    </r>
  </si>
  <si>
    <r>
      <rPr>
        <b/>
        <sz val="14"/>
        <color rgb="FFFF0000"/>
        <rFont val="新細明體"/>
        <family val="1"/>
        <charset val="136"/>
        <scheme val="minor"/>
      </rPr>
      <t>*</t>
    </r>
    <r>
      <rPr>
        <b/>
        <sz val="14"/>
        <color indexed="8"/>
        <rFont val="新細明體"/>
        <family val="1"/>
        <charset val="136"/>
        <scheme val="minor"/>
      </rPr>
      <t xml:space="preserve">良好學習習慣獎學金相關證明文件
</t>
    </r>
    <r>
      <rPr>
        <b/>
        <sz val="14"/>
        <color rgb="FF0000FF"/>
        <rFont val="新細明體"/>
        <family val="1"/>
        <charset val="136"/>
        <scheme val="minor"/>
      </rPr>
      <t>(國小及國中生必填)</t>
    </r>
    <r>
      <rPr>
        <b/>
        <sz val="14"/>
        <color rgb="FFFF0000"/>
        <rFont val="新細明體"/>
        <family val="1"/>
        <charset val="136"/>
        <scheme val="minor"/>
      </rPr>
      <t xml:space="preserve">
★已預設【已提交】，如缺件，請承辦人依實下拉點選
【未提交】或【無須提交】。
</t>
    </r>
  </si>
  <si>
    <r>
      <t xml:space="preserve">課輔獎助金相關證明文件
</t>
    </r>
    <r>
      <rPr>
        <b/>
        <sz val="14"/>
        <color rgb="FFFF0000"/>
        <rFont val="新細明體"/>
        <family val="1"/>
        <charset val="136"/>
        <scheme val="minor"/>
      </rPr>
      <t>★課輔</t>
    </r>
    <r>
      <rPr>
        <b/>
        <sz val="14"/>
        <color rgb="FF00B050"/>
        <rFont val="新細明體"/>
        <family val="1"/>
        <charset val="136"/>
        <scheme val="minor"/>
      </rPr>
      <t>前</t>
    </r>
    <r>
      <rPr>
        <b/>
        <sz val="14"/>
        <color rgb="FFFF0000"/>
        <rFont val="新細明體"/>
        <family val="1"/>
        <charset val="136"/>
        <scheme val="minor"/>
      </rPr>
      <t>提交</t>
    </r>
  </si>
  <si>
    <r>
      <rPr>
        <b/>
        <sz val="14"/>
        <rFont val="新細明體"/>
        <family val="1"/>
        <charset val="136"/>
        <scheme val="minor"/>
      </rPr>
      <t>課輔獎助金相關證明文件</t>
    </r>
    <r>
      <rPr>
        <b/>
        <sz val="14"/>
        <color rgb="FFFF0000"/>
        <rFont val="新細明體"/>
        <family val="1"/>
        <charset val="136"/>
        <scheme val="minor"/>
      </rPr>
      <t xml:space="preserve">
★課輔</t>
    </r>
    <r>
      <rPr>
        <b/>
        <sz val="14"/>
        <color rgb="FF00B050"/>
        <rFont val="新細明體"/>
        <family val="1"/>
        <charset val="136"/>
        <scheme val="minor"/>
      </rPr>
      <t>後</t>
    </r>
    <r>
      <rPr>
        <b/>
        <sz val="14"/>
        <color rgb="FFFF0000"/>
        <rFont val="新細明體"/>
        <family val="1"/>
        <charset val="136"/>
        <scheme val="minor"/>
      </rPr>
      <t xml:space="preserve">提交
</t>
    </r>
    <r>
      <rPr>
        <b/>
        <sz val="14"/>
        <color indexed="8"/>
        <rFont val="新細明體"/>
        <family val="1"/>
        <charset val="136"/>
        <scheme val="minor"/>
      </rPr>
      <t xml:space="preserve">
</t>
    </r>
  </si>
  <si>
    <r>
      <rPr>
        <b/>
        <sz val="14"/>
        <rFont val="新細明體"/>
        <family val="1"/>
        <charset val="136"/>
        <scheme val="minor"/>
      </rPr>
      <t>公庫生相關證明文件</t>
    </r>
    <r>
      <rPr>
        <b/>
        <sz val="14"/>
        <color rgb="FFFF0000"/>
        <rFont val="新細明體"/>
        <family val="1"/>
        <charset val="136"/>
        <scheme val="minor"/>
      </rPr>
      <t xml:space="preserve">
</t>
    </r>
  </si>
  <si>
    <r>
      <t>特殊案例需求單</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
    </r>
    <r>
      <rPr>
        <b/>
        <sz val="14"/>
        <color rgb="FFFF0000"/>
        <rFont val="新細明體"/>
        <family val="1"/>
        <charset val="136"/>
        <scheme val="minor"/>
      </rPr>
      <t>(請點選)</t>
    </r>
  </si>
  <si>
    <r>
      <t xml:space="preserve">特殊案例需求單
</t>
    </r>
    <r>
      <rPr>
        <b/>
        <sz val="14"/>
        <color rgb="FFFF0000"/>
        <rFont val="新細明體"/>
        <family val="1"/>
        <charset val="136"/>
        <scheme val="minor"/>
      </rPr>
      <t>(請填列說明內容)</t>
    </r>
  </si>
  <si>
    <r>
      <t xml:space="preserve">其他相關證明文件
</t>
    </r>
    <r>
      <rPr>
        <b/>
        <sz val="14"/>
        <color rgb="FFFF0000"/>
        <rFont val="新細明體"/>
        <family val="1"/>
        <charset val="136"/>
        <scheme val="minor"/>
      </rPr>
      <t>(請自填)</t>
    </r>
  </si>
  <si>
    <r>
      <t xml:space="preserve">學生畢業後就讀哪一所學校
</t>
    </r>
    <r>
      <rPr>
        <b/>
        <sz val="14"/>
        <color rgb="FFFF0000"/>
        <rFont val="新細明體"/>
        <family val="1"/>
        <charset val="136"/>
        <scheme val="minor"/>
      </rPr>
      <t>(請填寫)</t>
    </r>
  </si>
  <si>
    <r>
      <t xml:space="preserve">屬性
</t>
    </r>
    <r>
      <rPr>
        <b/>
        <sz val="14"/>
        <color rgb="FFFF0000"/>
        <rFont val="新細明體"/>
        <family val="1"/>
        <charset val="136"/>
        <scheme val="minor"/>
      </rPr>
      <t>(請填編號)</t>
    </r>
    <r>
      <rPr>
        <b/>
        <sz val="14"/>
        <rFont val="新細明體"/>
        <family val="1"/>
        <charset val="136"/>
        <scheme val="minor"/>
      </rPr>
      <t xml:space="preserve">
1:公立
2:私立
3:就業
4:重考
5.無法聯繫</t>
    </r>
  </si>
  <si>
    <r>
      <t xml:space="preserve">備註
Remark
</t>
    </r>
    <r>
      <rPr>
        <b/>
        <sz val="14"/>
        <color rgb="FFFF0000"/>
        <rFont val="新細明體"/>
        <family val="1"/>
        <charset val="136"/>
        <scheme val="minor"/>
      </rPr>
      <t>(不通過原因)</t>
    </r>
  </si>
  <si>
    <r>
      <t xml:space="preserve">全家總
人口數
total number of each family
</t>
    </r>
    <r>
      <rPr>
        <b/>
        <sz val="14"/>
        <color rgb="FFFF0000"/>
        <rFont val="新細明體"/>
        <family val="1"/>
        <charset val="136"/>
        <scheme val="minor"/>
      </rPr>
      <t>(此欄為固定公式，請務必小心，不要按到Delete)</t>
    </r>
  </si>
  <si>
    <r>
      <t>*最近一年度『全戶』之</t>
    </r>
    <r>
      <rPr>
        <b/>
        <u/>
        <sz val="14"/>
        <color rgb="FF0000FF"/>
        <rFont val="新細明體"/>
        <family val="1"/>
        <charset val="136"/>
        <scheme val="minor"/>
      </rPr>
      <t xml:space="preserve">所得稅清單 
</t>
    </r>
    <r>
      <rPr>
        <b/>
        <sz val="14"/>
        <color rgb="FFFF0000"/>
        <rFont val="新細明體"/>
        <family val="1"/>
        <charset val="136"/>
        <scheme val="minor"/>
      </rPr>
      <t xml:space="preserve">(請務必小心，不要按到Delete)
</t>
    </r>
  </si>
  <si>
    <r>
      <t>*最近一年度『全戶』之</t>
    </r>
    <r>
      <rPr>
        <b/>
        <u/>
        <sz val="14"/>
        <color rgb="FF0000FF"/>
        <rFont val="新細明體"/>
        <family val="1"/>
        <charset val="136"/>
        <scheme val="minor"/>
      </rPr>
      <t xml:space="preserve">財產清單
</t>
    </r>
    <r>
      <rPr>
        <b/>
        <sz val="14"/>
        <color rgb="FFFF0000"/>
        <rFont val="新細明體"/>
        <family val="1"/>
        <charset val="136"/>
        <scheme val="minor"/>
      </rPr>
      <t>(請務必小心，不要按到Delete)</t>
    </r>
  </si>
  <si>
    <r>
      <rPr>
        <b/>
        <sz val="14"/>
        <color rgb="FFFF0000"/>
        <rFont val="新細明體"/>
        <family val="1"/>
        <charset val="136"/>
        <scheme val="minor"/>
      </rPr>
      <t>所得總計</t>
    </r>
    <r>
      <rPr>
        <b/>
        <sz val="14"/>
        <color rgb="FFFF00FF"/>
        <rFont val="新細明體"/>
        <family val="1"/>
        <charset val="136"/>
        <scheme val="minor"/>
      </rPr>
      <t xml:space="preserve">
</t>
    </r>
    <r>
      <rPr>
        <b/>
        <sz val="14"/>
        <color rgb="FF7030A0"/>
        <rFont val="新細明體"/>
        <family val="1"/>
        <charset val="136"/>
        <scheme val="minor"/>
      </rPr>
      <t>(請務必小心，不要按到Delete)</t>
    </r>
  </si>
  <si>
    <r>
      <t xml:space="preserve">符合標準要件
</t>
    </r>
    <r>
      <rPr>
        <b/>
        <sz val="14"/>
        <color rgb="FF7030A0"/>
        <rFont val="新細明體"/>
        <family val="1"/>
        <charset val="136"/>
        <scheme val="minor"/>
      </rPr>
      <t>(請務必小心，不要按到Delete)</t>
    </r>
  </si>
  <si>
    <r>
      <t xml:space="preserve">*申請書
</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(附件一)</t>
    </r>
    <r>
      <rPr>
        <b/>
        <sz val="14"/>
        <rFont val="新細明體"/>
        <family val="1"/>
        <charset val="136"/>
        <scheme val="minor"/>
      </rPr>
      <t>application</t>
    </r>
    <r>
      <rPr>
        <b/>
        <sz val="14"/>
        <color rgb="FFFF0000"/>
        <rFont val="新細明體"/>
        <family val="1"/>
        <charset val="136"/>
        <scheme val="minor"/>
      </rPr>
      <t xml:space="preserve">
(請點選)</t>
    </r>
    <r>
      <rPr>
        <b/>
        <sz val="14"/>
        <color indexed="8"/>
        <rFont val="新細明體"/>
        <family val="1"/>
        <charset val="136"/>
        <scheme val="minor"/>
      </rPr>
      <t xml:space="preserve">
</t>
    </r>
  </si>
  <si>
    <r>
      <t>*</t>
    </r>
    <r>
      <rPr>
        <b/>
        <u/>
        <sz val="14"/>
        <rFont val="新細明體"/>
        <family val="1"/>
        <charset val="136"/>
        <scheme val="minor"/>
      </rPr>
      <t>學生本人帳戶存摺封面影本</t>
    </r>
    <r>
      <rPr>
        <b/>
        <sz val="14"/>
        <rFont val="新細明體"/>
        <family val="1"/>
        <charset val="136"/>
        <scheme val="minor"/>
      </rPr>
      <t>黏貼於學生本人簽名確認之</t>
    </r>
    <r>
      <rPr>
        <b/>
        <u/>
        <sz val="14"/>
        <rFont val="新細明體"/>
        <family val="1"/>
        <charset val="136"/>
        <scheme val="minor"/>
      </rPr>
      <t>切結書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(附件二)</t>
    </r>
    <r>
      <rPr>
        <b/>
        <sz val="14"/>
        <rFont val="新細明體"/>
        <family val="1"/>
        <charset val="136"/>
        <scheme val="minor"/>
      </rPr>
      <t xml:space="preserve">
(記載有金融機構名稱、分行名稱、帳號、代號)
the title page of the bankbook of the student
</t>
    </r>
    <r>
      <rPr>
        <b/>
        <sz val="14"/>
        <color rgb="FFFF0000"/>
        <rFont val="新細明體"/>
        <family val="1"/>
        <charset val="136"/>
        <scheme val="minor"/>
      </rPr>
      <t>(請點選)</t>
    </r>
    <r>
      <rPr>
        <b/>
        <sz val="14"/>
        <rFont val="新細明體"/>
        <family val="1"/>
        <charset val="136"/>
        <scheme val="minor"/>
      </rPr>
      <t xml:space="preserve">
</t>
    </r>
  </si>
  <si>
    <r>
      <t>*『全戶』最近三個月內戶籍謄本</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the authentic copy of the entire household registration in the last three months
</t>
    </r>
    <r>
      <rPr>
        <b/>
        <sz val="14"/>
        <color rgb="FFFF0000"/>
        <rFont val="新細明體"/>
        <family val="1"/>
        <charset val="136"/>
        <scheme val="minor"/>
      </rPr>
      <t>(請點選)</t>
    </r>
  </si>
  <si>
    <r>
      <t>*低收入戶證明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low-income household
</t>
    </r>
  </si>
  <si>
    <r>
      <t>*特殊境遇家庭之子女證明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children of Special circumstances family
</t>
    </r>
  </si>
  <si>
    <r>
      <t>*中低收入戶證明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low- and middle household</t>
    </r>
  </si>
  <si>
    <r>
      <t>*身心障礙生活補助證明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medium income household, front and back copy of the physically and mentally handicapped manual
</t>
    </r>
  </si>
  <si>
    <r>
      <rPr>
        <b/>
        <u/>
        <sz val="14"/>
        <color indexed="8"/>
        <rFont val="新細明體"/>
        <family val="1"/>
        <charset val="136"/>
        <scheme val="minor"/>
      </rPr>
      <t>*身心障礙手冊</t>
    </r>
    <r>
      <rPr>
        <b/>
        <sz val="14"/>
        <color indexed="8"/>
        <rFont val="新細明體"/>
        <family val="1"/>
        <charset val="136"/>
        <scheme val="minor"/>
      </rPr>
      <t>正反面影本證明</t>
    </r>
    <r>
      <rPr>
        <b/>
        <sz val="14"/>
        <color rgb="FF00B050"/>
        <rFont val="新細明體"/>
        <family val="1"/>
        <charset val="136"/>
        <scheme val="minor"/>
      </rPr>
      <t>掃描檔</t>
    </r>
    <r>
      <rPr>
        <b/>
        <sz val="14"/>
        <color indexed="8"/>
        <rFont val="新細明體"/>
        <family val="1"/>
        <charset val="136"/>
        <scheme val="minor"/>
      </rPr>
      <t xml:space="preserve">
 front and back copy of the physically and mentally handicapped manual
</t>
    </r>
  </si>
  <si>
    <r>
      <t>*弱勢家庭兒少證明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weak family
</t>
    </r>
  </si>
  <si>
    <r>
      <rPr>
        <b/>
        <sz val="14"/>
        <color rgb="FFFF0000"/>
        <rFont val="新細明體"/>
        <family val="1"/>
        <charset val="136"/>
        <scheme val="minor"/>
      </rPr>
      <t>*最近一年度</t>
    </r>
    <r>
      <rPr>
        <b/>
        <sz val="14"/>
        <color indexed="8"/>
        <rFont val="新細明體"/>
        <family val="1"/>
        <charset val="136"/>
        <scheme val="minor"/>
      </rPr>
      <t>『全戶』之「所得稅清單」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indexed="8"/>
        <rFont val="新細明體"/>
        <family val="1"/>
        <charset val="136"/>
        <scheme val="minor"/>
      </rPr>
      <t xml:space="preserve">
original certificate of Income tax list for whole household in the recent year
</t>
    </r>
  </si>
  <si>
    <r>
      <rPr>
        <b/>
        <sz val="14"/>
        <color rgb="FFFF0000"/>
        <rFont val="新細明體"/>
        <family val="1"/>
        <charset val="136"/>
        <scheme val="minor"/>
      </rPr>
      <t>*最近一年度</t>
    </r>
    <r>
      <rPr>
        <b/>
        <sz val="14"/>
        <color indexed="8"/>
        <rFont val="新細明體"/>
        <family val="1"/>
        <charset val="136"/>
        <scheme val="minor"/>
      </rPr>
      <t>『全戶』之「財產清單」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indexed="8"/>
        <rFont val="新細明體"/>
        <family val="1"/>
        <charset val="136"/>
        <scheme val="minor"/>
      </rPr>
      <t xml:space="preserve">
original certificate of property list for whole household in the recent year</t>
    </r>
  </si>
  <si>
    <r>
      <t xml:space="preserve">自我專長
</t>
    </r>
    <r>
      <rPr>
        <b/>
        <sz val="14"/>
        <color rgb="FF00B050"/>
        <rFont val="新細明體"/>
        <family val="1"/>
        <charset val="136"/>
        <scheme val="minor"/>
      </rPr>
      <t>動態影片檔</t>
    </r>
    <r>
      <rPr>
        <b/>
        <sz val="14"/>
        <rFont val="新細明體"/>
        <family val="1"/>
        <charset val="136"/>
        <scheme val="minor"/>
      </rPr>
      <t xml:space="preserve">
</t>
    </r>
    <r>
      <rPr>
        <sz val="14"/>
        <rFont val="新細明體"/>
        <family val="1"/>
        <charset val="136"/>
        <scheme val="minor"/>
      </rPr>
      <t>連同應備文件一起提交</t>
    </r>
    <r>
      <rPr>
        <b/>
        <sz val="14"/>
        <rFont val="新細明體"/>
        <family val="1"/>
        <charset val="136"/>
        <scheme val="minor"/>
      </rPr>
      <t xml:space="preserve">
</t>
    </r>
  </si>
  <si>
    <r>
      <t xml:space="preserve">自我專長
</t>
    </r>
    <r>
      <rPr>
        <b/>
        <sz val="14"/>
        <color rgb="FF00B050"/>
        <rFont val="新細明體"/>
        <family val="1"/>
        <charset val="136"/>
        <scheme val="minor"/>
      </rPr>
      <t>純聲音檔(mp3)</t>
    </r>
    <r>
      <rPr>
        <b/>
        <sz val="14"/>
        <rFont val="新細明體"/>
        <family val="1"/>
        <charset val="136"/>
        <scheme val="minor"/>
      </rPr>
      <t xml:space="preserve">光碟
</t>
    </r>
    <r>
      <rPr>
        <sz val="14"/>
        <rFont val="新細明體"/>
        <family val="1"/>
        <charset val="136"/>
        <scheme val="minor"/>
      </rPr>
      <t>連同應備文件一起提交</t>
    </r>
    <r>
      <rPr>
        <b/>
        <sz val="14"/>
        <rFont val="新細明體"/>
        <family val="1"/>
        <charset val="136"/>
        <scheme val="minor"/>
      </rPr>
      <t xml:space="preserve">
</t>
    </r>
  </si>
  <si>
    <r>
      <t xml:space="preserve">自我專長
</t>
    </r>
    <r>
      <rPr>
        <b/>
        <sz val="14"/>
        <color rgb="FF00B050"/>
        <rFont val="新細明體"/>
        <family val="1"/>
        <charset val="136"/>
        <scheme val="minor"/>
      </rPr>
      <t>靜態純文字圖片檔(word、ppt)</t>
    </r>
    <r>
      <rPr>
        <b/>
        <sz val="14"/>
        <rFont val="新細明體"/>
        <family val="1"/>
        <charset val="136"/>
        <scheme val="minor"/>
      </rPr>
      <t xml:space="preserve">光碟
</t>
    </r>
    <r>
      <rPr>
        <sz val="14"/>
        <rFont val="新細明體"/>
        <family val="1"/>
        <charset val="136"/>
        <scheme val="minor"/>
      </rPr>
      <t>連同應備文件一起提交</t>
    </r>
    <r>
      <rPr>
        <b/>
        <sz val="14"/>
        <rFont val="新細明體"/>
        <family val="1"/>
        <charset val="136"/>
        <scheme val="minor"/>
      </rPr>
      <t xml:space="preserve">
</t>
    </r>
  </si>
  <si>
    <r>
      <t>自我專長相關資料之</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(附件四之三)</t>
    </r>
    <r>
      <rPr>
        <b/>
        <sz val="14"/>
        <rFont val="新細明體"/>
        <family val="1"/>
        <charset val="136"/>
        <scheme val="minor"/>
      </rPr>
      <t xml:space="preserve">
</t>
    </r>
    <r>
      <rPr>
        <sz val="14"/>
        <rFont val="新細明體"/>
        <family val="1"/>
        <charset val="136"/>
        <scheme val="minor"/>
      </rPr>
      <t>連同應備文件一起提交</t>
    </r>
    <r>
      <rPr>
        <b/>
        <sz val="14"/>
        <rFont val="新細明體"/>
        <family val="1"/>
        <charset val="136"/>
        <scheme val="minor"/>
      </rPr>
      <t xml:space="preserve">
</t>
    </r>
  </si>
  <si>
    <r>
      <rPr>
        <b/>
        <sz val="14"/>
        <rFont val="新細明體"/>
        <family val="1"/>
        <charset val="136"/>
        <scheme val="minor"/>
      </rPr>
      <t>期末提交</t>
    </r>
    <r>
      <rPr>
        <b/>
        <sz val="14"/>
        <color indexed="8"/>
        <rFont val="新細明體"/>
        <family val="1"/>
        <charset val="136"/>
        <scheme val="minor"/>
      </rPr>
      <t>-</t>
    </r>
    <r>
      <rPr>
        <b/>
        <sz val="14"/>
        <color rgb="FF00B050"/>
        <rFont val="新細明體"/>
        <family val="1"/>
        <charset val="136"/>
        <scheme val="minor"/>
      </rPr>
      <t>題目解答筆記</t>
    </r>
    <r>
      <rPr>
        <b/>
        <u/>
        <sz val="14"/>
        <color rgb="FF00B050"/>
        <rFont val="新細明體"/>
        <family val="1"/>
        <charset val="136"/>
        <scheme val="minor"/>
      </rPr>
      <t>掃描檔</t>
    </r>
    <r>
      <rPr>
        <b/>
        <sz val="14"/>
        <color rgb="FF00B050"/>
        <rFont val="新細明體"/>
        <family val="1"/>
        <charset val="136"/>
        <scheme val="minor"/>
      </rPr>
      <t>或</t>
    </r>
    <r>
      <rPr>
        <b/>
        <u/>
        <sz val="14"/>
        <color rgb="FF00B050"/>
        <rFont val="新細明體"/>
        <family val="1"/>
        <charset val="136"/>
        <scheme val="minor"/>
      </rPr>
      <t>電子檔</t>
    </r>
    <r>
      <rPr>
        <sz val="14"/>
        <color rgb="FF006600"/>
        <rFont val="新細明體"/>
        <family val="1"/>
        <charset val="136"/>
        <scheme val="minor"/>
      </rPr>
      <t xml:space="preserve">
</t>
    </r>
    <r>
      <rPr>
        <sz val="14"/>
        <color indexed="8"/>
        <rFont val="新細明體"/>
        <family val="1"/>
        <charset val="136"/>
        <scheme val="minor"/>
      </rPr>
      <t xml:space="preserve">
</t>
    </r>
    <r>
      <rPr>
        <b/>
        <sz val="14"/>
        <color indexed="8"/>
        <rFont val="新細明體"/>
        <family val="1"/>
        <charset val="136"/>
        <scheme val="minor"/>
      </rPr>
      <t xml:space="preserve">
</t>
    </r>
  </si>
  <si>
    <r>
      <rPr>
        <b/>
        <sz val="14"/>
        <rFont val="新細明體"/>
        <family val="1"/>
        <charset val="136"/>
        <scheme val="minor"/>
      </rPr>
      <t>筆記歸納整理著作轉讓</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(附件四之四)</t>
    </r>
    <r>
      <rPr>
        <sz val="14"/>
        <color indexed="8"/>
        <rFont val="新細明體"/>
        <family val="1"/>
        <charset val="136"/>
        <scheme val="minor"/>
      </rPr>
      <t xml:space="preserve">
</t>
    </r>
    <r>
      <rPr>
        <b/>
        <sz val="14"/>
        <color indexed="8"/>
        <rFont val="新細明體"/>
        <family val="1"/>
        <charset val="136"/>
        <scheme val="minor"/>
      </rPr>
      <t xml:space="preserve">
</t>
    </r>
  </si>
  <si>
    <r>
      <t>良好學習習慣</t>
    </r>
    <r>
      <rPr>
        <b/>
        <sz val="14"/>
        <color rgb="FFFF0000"/>
        <rFont val="新細明體"/>
        <family val="1"/>
        <charset val="136"/>
        <scheme val="minor"/>
      </rPr>
      <t>評量表正本</t>
    </r>
    <r>
      <rPr>
        <b/>
        <sz val="14"/>
        <color rgb="FF00B050"/>
        <rFont val="新細明體"/>
        <family val="1"/>
        <charset val="136"/>
        <scheme val="minor"/>
      </rPr>
      <t>掃描檔</t>
    </r>
    <r>
      <rPr>
        <b/>
        <sz val="14"/>
        <color rgb="FFFF0000"/>
        <rFont val="新細明體"/>
        <family val="1"/>
        <charset val="136"/>
        <scheme val="minor"/>
      </rPr>
      <t>(附件五)</t>
    </r>
  </si>
  <si>
    <r>
      <rPr>
        <b/>
        <sz val="14"/>
        <color rgb="FFFF0000"/>
        <rFont val="新細明體"/>
        <family val="1"/>
        <charset val="136"/>
        <scheme val="minor"/>
      </rPr>
      <t>筆記副本</t>
    </r>
    <r>
      <rPr>
        <b/>
        <u/>
        <sz val="14"/>
        <color rgb="FF00B050"/>
        <rFont val="新細明體"/>
        <family val="1"/>
        <charset val="136"/>
        <scheme val="minor"/>
      </rPr>
      <t>掃描檔</t>
    </r>
    <r>
      <rPr>
        <b/>
        <sz val="14"/>
        <color rgb="FF00B050"/>
        <rFont val="新細明體"/>
        <family val="1"/>
        <charset val="136"/>
        <scheme val="minor"/>
      </rPr>
      <t>或</t>
    </r>
    <r>
      <rPr>
        <b/>
        <u/>
        <sz val="14"/>
        <color rgb="FF00B050"/>
        <rFont val="新細明體"/>
        <family val="1"/>
        <charset val="136"/>
        <scheme val="minor"/>
      </rPr>
      <t>電子檔</t>
    </r>
    <r>
      <rPr>
        <b/>
        <sz val="14"/>
        <rFont val="新細明體"/>
        <family val="1"/>
        <charset val="136"/>
        <scheme val="minor"/>
      </rPr>
      <t xml:space="preserve">
(國小1科、國中2科)
</t>
    </r>
  </si>
  <si>
    <r>
      <t>筆記歸納整理著作轉讓</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(附件四之四)</t>
    </r>
  </si>
  <si>
    <r>
      <rPr>
        <b/>
        <u/>
        <sz val="14"/>
        <color rgb="FFFF0000"/>
        <rFont val="新細明體"/>
        <family val="1"/>
        <charset val="136"/>
        <scheme val="minor"/>
      </rPr>
      <t>著作權及肖像權同意書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(附件四之五)</t>
    </r>
  </si>
  <si>
    <r>
      <t>課輔員提案計畫書</t>
    </r>
    <r>
      <rPr>
        <b/>
        <sz val="14"/>
        <color rgb="FFFF0000"/>
        <rFont val="新細明體"/>
        <family val="1"/>
        <charset val="136"/>
        <scheme val="minor"/>
      </rPr>
      <t>中英文版正本</t>
    </r>
    <r>
      <rPr>
        <b/>
        <sz val="14"/>
        <color rgb="FF00B050"/>
        <rFont val="新細明體"/>
        <family val="1"/>
        <charset val="136"/>
        <scheme val="minor"/>
      </rPr>
      <t>電子檔</t>
    </r>
    <r>
      <rPr>
        <b/>
        <sz val="14"/>
        <color rgb="FFFF0000"/>
        <rFont val="新細明體"/>
        <family val="1"/>
        <charset val="136"/>
        <scheme val="minor"/>
      </rPr>
      <t>(附件十)</t>
    </r>
  </si>
  <si>
    <r>
      <rPr>
        <b/>
        <u/>
        <sz val="14"/>
        <color rgb="FFFF0000"/>
        <rFont val="新細明體"/>
        <family val="1"/>
        <charset val="136"/>
        <scheme val="minor"/>
      </rPr>
      <t>課輔內容著作轉讓同意書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(附件四之六)</t>
    </r>
  </si>
  <si>
    <r>
      <t>教案範本</t>
    </r>
    <r>
      <rPr>
        <b/>
        <u/>
        <sz val="14"/>
        <color rgb="FF00B050"/>
        <rFont val="新細明體"/>
        <family val="1"/>
        <charset val="136"/>
        <scheme val="minor"/>
      </rPr>
      <t>電子檔</t>
    </r>
  </si>
  <si>
    <r>
      <t>學校公庫帳戶資料</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(附件十一)</t>
    </r>
  </si>
  <si>
    <r>
      <t>課輔員出席表</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(附件十二)</t>
    </r>
  </si>
  <si>
    <r>
      <t>受輔學生簽到表</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(請自製)</t>
    </r>
  </si>
  <si>
    <r>
      <t>課輔成果授課講義內容</t>
    </r>
    <r>
      <rPr>
        <b/>
        <u/>
        <sz val="14"/>
        <color rgb="FF00B050"/>
        <rFont val="新細明體"/>
        <family val="1"/>
        <charset val="136"/>
        <scheme val="minor"/>
      </rPr>
      <t>電子檔</t>
    </r>
  </si>
  <si>
    <r>
      <t>課輔過程之相片及影片</t>
    </r>
    <r>
      <rPr>
        <b/>
        <u/>
        <sz val="14"/>
        <color rgb="FF00B050"/>
        <rFont val="新細明體"/>
        <family val="1"/>
        <charset val="136"/>
        <scheme val="minor"/>
      </rPr>
      <t>電子檔</t>
    </r>
  </si>
  <si>
    <r>
      <rPr>
        <b/>
        <sz val="14"/>
        <rFont val="新細明體"/>
        <family val="1"/>
        <charset val="136"/>
        <scheme val="minor"/>
      </rPr>
      <t>印領清冊</t>
    </r>
    <r>
      <rPr>
        <b/>
        <sz val="14"/>
        <color rgb="FFFF0000"/>
        <rFont val="新細明體"/>
        <family val="1"/>
        <charset val="136"/>
        <scheme val="minor"/>
      </rPr>
      <t>正本
※郵寄至必基金會</t>
    </r>
  </si>
  <si>
    <r>
      <t>支出使用流程報告</t>
    </r>
    <r>
      <rPr>
        <b/>
        <sz val="14"/>
        <color rgb="FFFF0000"/>
        <rFont val="新細明體"/>
        <family val="1"/>
        <charset val="136"/>
        <scheme val="minor"/>
      </rPr>
      <t>中英文版正本</t>
    </r>
    <r>
      <rPr>
        <b/>
        <sz val="14"/>
        <color indexed="8"/>
        <rFont val="新細明體"/>
        <family val="1"/>
        <charset val="136"/>
        <scheme val="minor"/>
      </rPr>
      <t xml:space="preserve">
</t>
    </r>
    <r>
      <rPr>
        <b/>
        <sz val="14"/>
        <color rgb="FFFF0000"/>
        <rFont val="新細明體"/>
        <family val="1"/>
        <charset val="136"/>
        <scheme val="minor"/>
      </rPr>
      <t>※郵寄至必基金會</t>
    </r>
  </si>
  <si>
    <r>
      <t>「患重大傷病」:檢附公立或財團法人醫療院所之(1)診斷書</t>
    </r>
    <r>
      <rPr>
        <b/>
        <sz val="14"/>
        <color rgb="FFFF0000"/>
        <rFont val="新細明體"/>
        <family val="1"/>
        <charset val="136"/>
        <scheme val="minor"/>
      </rPr>
      <t>正本</t>
    </r>
    <r>
      <rPr>
        <b/>
        <sz val="14"/>
        <color indexed="8"/>
        <rFont val="新細明體"/>
        <family val="1"/>
        <charset val="136"/>
        <scheme val="minor"/>
      </rPr>
      <t>、(2)三個月內醫療費用收據或繳費證明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
    </r>
  </si>
  <si>
    <r>
      <t>「家庭突遭重大變故」:檢附事故證明書</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(死亡、意外、天然災害)</t>
    </r>
  </si>
  <si>
    <r>
      <t>「學校帳戶資料」</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(附件十一)</t>
    </r>
  </si>
  <si>
    <r>
      <t>「匯入公庫需求單」</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(附件十二)</t>
    </r>
  </si>
  <si>
    <r>
      <rPr>
        <b/>
        <sz val="14"/>
        <color rgb="FF0000FF"/>
        <rFont val="新細明體"/>
        <family val="1"/>
        <charset val="136"/>
        <scheme val="minor"/>
      </rPr>
      <t>*110學年度上學期</t>
    </r>
    <r>
      <rPr>
        <b/>
        <u/>
        <sz val="14"/>
        <color indexed="8"/>
        <rFont val="新細明體"/>
        <family val="1"/>
        <charset val="136"/>
        <scheme val="minor"/>
      </rPr>
      <t>獎懲紀錄表</t>
    </r>
    <r>
      <rPr>
        <b/>
        <sz val="14"/>
        <color indexed="8"/>
        <rFont val="新細明體"/>
        <family val="1"/>
        <charset val="136"/>
        <scheme val="minor"/>
      </rPr>
      <t xml:space="preserve">
(請學校承辦人自行輸入BD~BI欄獎懲紀錄，</t>
    </r>
    <r>
      <rPr>
        <b/>
        <sz val="14"/>
        <color rgb="FFFF0000"/>
        <rFont val="新細明體"/>
        <family val="1"/>
        <charset val="136"/>
        <scheme val="minor"/>
      </rPr>
      <t>如無任何獎懲紀錄則無需填寫</t>
    </r>
    <r>
      <rPr>
        <b/>
        <sz val="14"/>
        <rFont val="新細明體"/>
        <family val="1"/>
        <charset val="136"/>
        <scheme val="minor"/>
      </rPr>
      <t>)</t>
    </r>
    <r>
      <rPr>
        <b/>
        <sz val="14"/>
        <color indexed="8"/>
        <rFont val="新細明體"/>
        <family val="1"/>
        <charset val="136"/>
        <scheme val="minor"/>
      </rPr>
      <t xml:space="preserve">
</t>
    </r>
    <phoneticPr fontId="67" type="noConversion"/>
  </si>
  <si>
    <r>
      <rPr>
        <b/>
        <sz val="14"/>
        <color rgb="FF0000FF"/>
        <rFont val="新細明體"/>
        <family val="1"/>
        <charset val="136"/>
        <scheme val="minor"/>
      </rPr>
      <t>*110學年度上學期</t>
    </r>
    <r>
      <rPr>
        <b/>
        <u/>
        <sz val="14"/>
        <rFont val="新細明體"/>
        <family val="1"/>
        <charset val="136"/>
        <scheme val="minor"/>
      </rPr>
      <t xml:space="preserve">成績
</t>
    </r>
    <r>
      <rPr>
        <b/>
        <sz val="14"/>
        <rFont val="新細明體"/>
        <family val="1"/>
        <charset val="136"/>
        <scheme val="minor"/>
      </rPr>
      <t>(請學校承辦人自行輸入BJ~BN欄，</t>
    </r>
    <r>
      <rPr>
        <b/>
        <sz val="14"/>
        <color rgb="FFFF0000"/>
        <rFont val="新細明體"/>
        <family val="1"/>
        <charset val="136"/>
        <scheme val="minor"/>
      </rPr>
      <t>如2科以上同分，請依序頓號、填寫</t>
    </r>
    <r>
      <rPr>
        <b/>
        <sz val="14"/>
        <rFont val="新細明體"/>
        <family val="1"/>
        <charset val="136"/>
        <scheme val="minor"/>
      </rPr>
      <t>)</t>
    </r>
    <r>
      <rPr>
        <b/>
        <sz val="14"/>
        <color indexed="8"/>
        <rFont val="新細明體"/>
        <family val="1"/>
        <charset val="136"/>
        <scheme val="minor"/>
      </rPr>
      <t xml:space="preserve">
</t>
    </r>
    <phoneticPr fontId="67" type="noConversion"/>
  </si>
  <si>
    <r>
      <t>五、提供1張照片</t>
    </r>
    <r>
      <rPr>
        <sz val="14"/>
        <color indexed="8"/>
        <rFont val="新細明體"/>
        <family val="1"/>
        <charset val="136"/>
        <scheme val="minor"/>
      </rPr>
      <t>或</t>
    </r>
    <r>
      <rPr>
        <b/>
        <sz val="14"/>
        <color indexed="8"/>
        <rFont val="新細明體"/>
        <family val="1"/>
        <charset val="136"/>
        <scheme val="minor"/>
      </rPr>
      <t>1份短片(皆需內含</t>
    </r>
    <r>
      <rPr>
        <b/>
        <u/>
        <sz val="14"/>
        <color indexed="8"/>
        <rFont val="新細明體"/>
        <family val="1"/>
        <charset val="136"/>
        <scheme val="minor"/>
      </rPr>
      <t>學生本人</t>
    </r>
    <r>
      <rPr>
        <sz val="14"/>
        <color indexed="8"/>
        <rFont val="新細明體"/>
        <family val="1"/>
        <charset val="136"/>
        <scheme val="minor"/>
      </rPr>
      <t>及</t>
    </r>
    <r>
      <rPr>
        <b/>
        <u/>
        <sz val="14"/>
        <color indexed="8"/>
        <rFont val="新細明體"/>
        <family val="1"/>
        <charset val="136"/>
        <scheme val="minor"/>
      </rPr>
      <t>被感謝人</t>
    </r>
    <r>
      <rPr>
        <b/>
        <sz val="14"/>
        <color indexed="8"/>
        <rFont val="新細明體"/>
        <family val="1"/>
        <charset val="136"/>
        <scheme val="minor"/>
      </rPr>
      <t>)。</t>
    </r>
    <r>
      <rPr>
        <sz val="14"/>
        <color indexed="8"/>
        <rFont val="新細明體"/>
        <family val="1"/>
        <charset val="136"/>
        <scheme val="minor"/>
      </rPr>
      <t xml:space="preserve">
插入照片步驟如下:
插入→圖片→檔案名稱→即可插入圖片。
</t>
    </r>
    <r>
      <rPr>
        <b/>
        <sz val="14"/>
        <color indexed="10"/>
        <rFont val="新細明體"/>
        <family val="1"/>
        <charset val="136"/>
        <scheme val="minor"/>
      </rPr>
      <t>※</t>
    </r>
    <r>
      <rPr>
        <b/>
        <u/>
        <sz val="14"/>
        <color rgb="FFFF00FF"/>
        <rFont val="新細明體"/>
        <family val="1"/>
        <charset val="136"/>
        <scheme val="minor"/>
      </rPr>
      <t>學生本人</t>
    </r>
    <r>
      <rPr>
        <b/>
        <sz val="14"/>
        <color indexed="10"/>
        <rFont val="新細明體"/>
        <family val="1"/>
        <charset val="136"/>
        <scheme val="minor"/>
      </rPr>
      <t>及</t>
    </r>
    <r>
      <rPr>
        <b/>
        <u/>
        <sz val="14"/>
        <color rgb="FFFF00FF"/>
        <rFont val="新細明體"/>
        <family val="1"/>
        <charset val="136"/>
        <scheme val="minor"/>
      </rPr>
      <t>被感謝人</t>
    </r>
    <r>
      <rPr>
        <b/>
        <sz val="14"/>
        <color indexed="10"/>
        <rFont val="新細明體"/>
        <family val="1"/>
        <charset val="136"/>
        <scheme val="minor"/>
      </rPr>
      <t>皆要附「同意書(附件四)」，</t>
    </r>
    <r>
      <rPr>
        <b/>
        <sz val="14"/>
        <color rgb="FFFF00FF"/>
        <rFont val="新細明體"/>
        <family val="1"/>
        <charset val="136"/>
        <scheme val="minor"/>
      </rPr>
      <t>共2張</t>
    </r>
    <r>
      <rPr>
        <b/>
        <sz val="14"/>
        <color indexed="10"/>
        <rFont val="新細明體"/>
        <family val="1"/>
        <charset val="136"/>
        <scheme val="minor"/>
      </rPr>
      <t>。
※如有提交短片，有勞請</t>
    </r>
    <r>
      <rPr>
        <b/>
        <u/>
        <sz val="14"/>
        <color indexed="10"/>
        <rFont val="新細明體"/>
        <family val="1"/>
        <charset val="136"/>
        <scheme val="minor"/>
      </rPr>
      <t>師長承辦人</t>
    </r>
    <r>
      <rPr>
        <b/>
        <sz val="14"/>
        <color indexed="10"/>
        <rFont val="新細明體"/>
        <family val="1"/>
        <charset val="136"/>
        <scheme val="minor"/>
      </rPr>
      <t>協助上傳至基金會雲端</t>
    </r>
    <phoneticPr fontId="3" type="noConversion"/>
  </si>
  <si>
    <r>
      <t>一、</t>
    </r>
    <r>
      <rPr>
        <sz val="14"/>
        <color rgb="FFFF0000"/>
        <rFont val="新細明體"/>
        <family val="1"/>
        <charset val="136"/>
        <scheme val="minor"/>
      </rPr>
      <t>110學年度第2學期</t>
    </r>
    <r>
      <rPr>
        <u/>
        <sz val="14"/>
        <color indexed="8"/>
        <rFont val="新細明體"/>
        <family val="1"/>
        <charset val="136"/>
        <scheme val="minor"/>
      </rPr>
      <t>強項擅長</t>
    </r>
    <r>
      <rPr>
        <sz val="14"/>
        <color indexed="8"/>
        <rFont val="新細明體"/>
        <family val="1"/>
        <charset val="136"/>
        <scheme val="minor"/>
      </rPr>
      <t>之</t>
    </r>
    <r>
      <rPr>
        <b/>
        <sz val="14"/>
        <color indexed="8"/>
        <rFont val="新細明體"/>
        <family val="1"/>
        <charset val="136"/>
        <scheme val="minor"/>
      </rPr>
      <t>「學科」</t>
    </r>
    <r>
      <rPr>
        <sz val="14"/>
        <color indexed="8"/>
        <rFont val="新細明體"/>
        <family val="1"/>
        <charset val="136"/>
        <scheme val="minor"/>
      </rPr>
      <t>及</t>
    </r>
    <r>
      <rPr>
        <b/>
        <sz val="14"/>
        <color indexed="8"/>
        <rFont val="新細明體"/>
        <family val="1"/>
        <charset val="136"/>
        <scheme val="minor"/>
      </rPr>
      <t>「題型」</t>
    </r>
    <r>
      <rPr>
        <sz val="14"/>
        <color indexed="8"/>
        <rFont val="新細明體"/>
        <family val="1"/>
        <charset val="136"/>
        <scheme val="minor"/>
      </rPr>
      <t xml:space="preserve">為何？
</t>
    </r>
    <r>
      <rPr>
        <sz val="14"/>
        <color indexed="12"/>
        <rFont val="新細明體"/>
        <family val="1"/>
        <charset val="136"/>
        <scheme val="minor"/>
      </rPr>
      <t>(例.</t>
    </r>
    <r>
      <rPr>
        <b/>
        <sz val="14"/>
        <color indexed="12"/>
        <rFont val="新細明體"/>
        <family val="1"/>
        <charset val="136"/>
        <scheme val="minor"/>
      </rPr>
      <t>學科:</t>
    </r>
    <r>
      <rPr>
        <sz val="14"/>
        <color indexed="12"/>
        <rFont val="新細明體"/>
        <family val="1"/>
        <charset val="136"/>
        <scheme val="minor"/>
      </rPr>
      <t>數學。</t>
    </r>
    <r>
      <rPr>
        <b/>
        <sz val="14"/>
        <color indexed="12"/>
        <rFont val="新細明體"/>
        <family val="1"/>
        <charset val="136"/>
        <scheme val="minor"/>
      </rPr>
      <t>題型:</t>
    </r>
    <r>
      <rPr>
        <sz val="14"/>
        <color indexed="12"/>
        <rFont val="新細明體"/>
        <family val="1"/>
        <charset val="136"/>
        <scheme val="minor"/>
      </rPr>
      <t>多項式函數)</t>
    </r>
    <phoneticPr fontId="6" type="noConversion"/>
  </si>
  <si>
    <r>
      <t>三、</t>
    </r>
    <r>
      <rPr>
        <b/>
        <sz val="14"/>
        <color rgb="FF0000FF"/>
        <rFont val="新細明體"/>
        <family val="1"/>
        <charset val="136"/>
        <scheme val="minor"/>
      </rPr>
      <t>110學年度第2學期</t>
    </r>
    <r>
      <rPr>
        <u/>
        <sz val="14"/>
        <color indexed="8"/>
        <rFont val="新細明體"/>
        <family val="1"/>
        <charset val="136"/>
        <scheme val="minor"/>
      </rPr>
      <t>弱項不擅長</t>
    </r>
    <r>
      <rPr>
        <sz val="14"/>
        <color indexed="8"/>
        <rFont val="新細明體"/>
        <family val="1"/>
        <charset val="136"/>
        <scheme val="minor"/>
      </rPr>
      <t>之「</t>
    </r>
    <r>
      <rPr>
        <b/>
        <sz val="14"/>
        <color indexed="8"/>
        <rFont val="新細明體"/>
        <family val="1"/>
        <charset val="136"/>
        <scheme val="minor"/>
      </rPr>
      <t>學科</t>
    </r>
    <r>
      <rPr>
        <sz val="14"/>
        <color indexed="8"/>
        <rFont val="新細明體"/>
        <family val="1"/>
        <charset val="136"/>
        <scheme val="minor"/>
      </rPr>
      <t>」及「</t>
    </r>
    <r>
      <rPr>
        <b/>
        <sz val="14"/>
        <color indexed="8"/>
        <rFont val="新細明體"/>
        <family val="1"/>
        <charset val="136"/>
        <scheme val="minor"/>
      </rPr>
      <t>題型</t>
    </r>
    <r>
      <rPr>
        <sz val="14"/>
        <color indexed="8"/>
        <rFont val="新細明體"/>
        <family val="1"/>
        <charset val="136"/>
        <scheme val="minor"/>
      </rPr>
      <t xml:space="preserve">」為何? 
</t>
    </r>
    <r>
      <rPr>
        <sz val="14"/>
        <color indexed="12"/>
        <rFont val="新細明體"/>
        <family val="1"/>
        <charset val="136"/>
        <scheme val="minor"/>
      </rPr>
      <t>(例.</t>
    </r>
    <r>
      <rPr>
        <b/>
        <sz val="14"/>
        <color indexed="12"/>
        <rFont val="新細明體"/>
        <family val="1"/>
        <charset val="136"/>
        <scheme val="minor"/>
      </rPr>
      <t>學科</t>
    </r>
    <r>
      <rPr>
        <sz val="14"/>
        <color indexed="12"/>
        <rFont val="新細明體"/>
        <family val="1"/>
        <charset val="136"/>
        <scheme val="minor"/>
      </rPr>
      <t>:有機化學。</t>
    </r>
    <r>
      <rPr>
        <b/>
        <sz val="14"/>
        <color indexed="12"/>
        <rFont val="新細明體"/>
        <family val="1"/>
        <charset val="136"/>
        <scheme val="minor"/>
      </rPr>
      <t>題型</t>
    </r>
    <r>
      <rPr>
        <sz val="14"/>
        <color indexed="12"/>
        <rFont val="新細明體"/>
        <family val="1"/>
        <charset val="136"/>
        <scheme val="minor"/>
      </rPr>
      <t>:能量計算)</t>
    </r>
    <phoneticPr fontId="6" type="noConversion"/>
  </si>
  <si>
    <r>
      <t>四、承第三題，針對該</t>
    </r>
    <r>
      <rPr>
        <u/>
        <sz val="14"/>
        <color indexed="8"/>
        <rFont val="新細明體"/>
        <family val="1"/>
        <charset val="136"/>
        <scheme val="minor"/>
      </rPr>
      <t>弱項學科題型</t>
    </r>
    <r>
      <rPr>
        <sz val="14"/>
        <color indexed="8"/>
        <rFont val="新細明體"/>
        <family val="1"/>
        <charset val="136"/>
        <scheme val="minor"/>
      </rPr>
      <t>，你期許自己</t>
    </r>
    <r>
      <rPr>
        <b/>
        <sz val="14"/>
        <color indexed="8"/>
        <rFont val="新細明體"/>
        <family val="1"/>
        <charset val="136"/>
        <scheme val="minor"/>
      </rPr>
      <t>如何突破學習瓶頸</t>
    </r>
    <r>
      <rPr>
        <sz val="14"/>
        <color indexed="8"/>
        <rFont val="新細明體"/>
        <family val="1"/>
        <charset val="136"/>
        <scheme val="minor"/>
      </rPr>
      <t xml:space="preserve">？
</t>
    </r>
    <r>
      <rPr>
        <sz val="14"/>
        <color indexed="12"/>
        <rFont val="新細明體"/>
        <family val="1"/>
        <charset val="136"/>
        <scheme val="minor"/>
      </rPr>
      <t>(例.增加記憶更多有機化合物的分子結構)</t>
    </r>
    <phoneticPr fontId="6" type="noConversion"/>
  </si>
  <si>
    <r>
      <t>五、</t>
    </r>
    <r>
      <rPr>
        <b/>
        <sz val="14"/>
        <color rgb="FF0000FF"/>
        <rFont val="新細明體"/>
        <family val="1"/>
        <charset val="136"/>
        <scheme val="minor"/>
      </rPr>
      <t>110學年度第2學期</t>
    </r>
    <r>
      <rPr>
        <b/>
        <sz val="14"/>
        <color indexed="8"/>
        <rFont val="新細明體"/>
        <family val="1"/>
        <charset val="136"/>
        <scheme val="minor"/>
      </rPr>
      <t>有參加什麼校內社團或活動</t>
    </r>
    <r>
      <rPr>
        <sz val="14"/>
        <color indexed="8"/>
        <rFont val="新細明體"/>
        <family val="1"/>
        <charset val="136"/>
        <scheme val="minor"/>
      </rPr>
      <t xml:space="preserve">？
</t>
    </r>
    <r>
      <rPr>
        <b/>
        <sz val="14"/>
        <color rgb="FFFF0000"/>
        <rFont val="新細明體"/>
        <family val="1"/>
        <charset val="136"/>
        <scheme val="minor"/>
      </rPr>
      <t>(請點選下拉式選單/填列社團或活動:)</t>
    </r>
    <r>
      <rPr>
        <sz val="14"/>
        <color indexed="8"/>
        <rFont val="新細明體"/>
        <family val="1"/>
        <charset val="136"/>
        <scheme val="minor"/>
      </rPr>
      <t xml:space="preserve">
</t>
    </r>
    <r>
      <rPr>
        <sz val="14"/>
        <color indexed="12"/>
        <rFont val="新細明體"/>
        <family val="1"/>
        <charset val="136"/>
        <scheme val="minor"/>
      </rPr>
      <t>(例1.</t>
    </r>
    <r>
      <rPr>
        <b/>
        <sz val="14"/>
        <color indexed="12"/>
        <rFont val="新細明體"/>
        <family val="1"/>
        <charset val="136"/>
        <scheme val="minor"/>
      </rPr>
      <t>有參加:</t>
    </r>
    <r>
      <rPr>
        <sz val="14"/>
        <color indexed="12"/>
        <rFont val="新細明體"/>
        <family val="1"/>
        <charset val="136"/>
        <scheme val="minor"/>
      </rPr>
      <t>藍球社、至老人院關懷老人
 例2</t>
    </r>
    <r>
      <rPr>
        <b/>
        <sz val="14"/>
        <color indexed="12"/>
        <rFont val="新細明體"/>
        <family val="1"/>
        <charset val="136"/>
        <scheme val="minor"/>
      </rPr>
      <t>.無參加</t>
    </r>
    <r>
      <rPr>
        <sz val="14"/>
        <color indexed="12"/>
        <rFont val="新細明體"/>
        <family val="1"/>
        <charset val="136"/>
        <scheme val="minor"/>
      </rPr>
      <t>)</t>
    </r>
    <phoneticPr fontId="6" type="noConversion"/>
  </si>
  <si>
    <r>
      <t>六、</t>
    </r>
    <r>
      <rPr>
        <b/>
        <sz val="14"/>
        <color rgb="FF0000FF"/>
        <rFont val="新細明體"/>
        <family val="1"/>
        <charset val="136"/>
        <scheme val="minor"/>
      </rPr>
      <t>110學年度第2學期</t>
    </r>
    <r>
      <rPr>
        <sz val="14"/>
        <color theme="1"/>
        <rFont val="新細明體"/>
        <family val="1"/>
        <charset val="136"/>
        <scheme val="minor"/>
      </rPr>
      <t>有什麼</t>
    </r>
    <r>
      <rPr>
        <b/>
        <sz val="14"/>
        <color indexed="8"/>
        <rFont val="新細明體"/>
        <family val="1"/>
        <charset val="136"/>
        <scheme val="minor"/>
      </rPr>
      <t>開心</t>
    </r>
    <r>
      <rPr>
        <sz val="14"/>
        <color indexed="8"/>
        <rFont val="新細明體"/>
        <family val="1"/>
        <charset val="136"/>
        <scheme val="minor"/>
      </rPr>
      <t>或</t>
    </r>
    <r>
      <rPr>
        <b/>
        <sz val="14"/>
        <color indexed="8"/>
        <rFont val="新細明體"/>
        <family val="1"/>
        <charset val="136"/>
        <scheme val="minor"/>
      </rPr>
      <t>不開心</t>
    </r>
    <r>
      <rPr>
        <sz val="14"/>
        <color indexed="8"/>
        <rFont val="新細明體"/>
        <family val="1"/>
        <charset val="136"/>
        <scheme val="minor"/>
      </rPr>
      <t xml:space="preserve">的事嗎?
</t>
    </r>
    <r>
      <rPr>
        <sz val="14"/>
        <color indexed="12"/>
        <rFont val="新細明體"/>
        <family val="1"/>
        <charset val="136"/>
        <scheme val="minor"/>
      </rPr>
      <t>(例1.</t>
    </r>
    <r>
      <rPr>
        <b/>
        <sz val="14"/>
        <color indexed="12"/>
        <rFont val="新細明體"/>
        <family val="1"/>
        <charset val="136"/>
        <scheme val="minor"/>
      </rPr>
      <t>開心的事:</t>
    </r>
    <r>
      <rPr>
        <sz val="14"/>
        <color indexed="12"/>
        <rFont val="新細明體"/>
        <family val="1"/>
        <charset val="136"/>
        <scheme val="minor"/>
      </rPr>
      <t xml:space="preserve">幫家人分擔家事，減輕辛勞。
或
</t>
    </r>
    <r>
      <rPr>
        <b/>
        <sz val="14"/>
        <color indexed="12"/>
        <rFont val="新細明體"/>
        <family val="1"/>
        <charset val="136"/>
        <scheme val="minor"/>
      </rPr>
      <t>不開心的事:</t>
    </r>
    <r>
      <rPr>
        <sz val="14"/>
        <color indexed="12"/>
        <rFont val="新細明體"/>
        <family val="1"/>
        <charset val="136"/>
        <scheme val="minor"/>
      </rPr>
      <t>買了教科書卻不知如何有效學習，有看沒有懂。
例2.</t>
    </r>
    <r>
      <rPr>
        <b/>
        <sz val="14"/>
        <color indexed="12"/>
        <rFont val="新細明體"/>
        <family val="1"/>
        <charset val="136"/>
        <scheme val="minor"/>
      </rPr>
      <t>無開心或不開心的事</t>
    </r>
    <r>
      <rPr>
        <sz val="14"/>
        <color indexed="12"/>
        <rFont val="新細明體"/>
        <family val="1"/>
        <charset val="136"/>
        <scheme val="minor"/>
      </rPr>
      <t>)</t>
    </r>
    <phoneticPr fontId="6" type="noConversion"/>
  </si>
  <si>
    <r>
      <t>七、</t>
    </r>
    <r>
      <rPr>
        <b/>
        <sz val="14"/>
        <color rgb="FF0000FF"/>
        <rFont val="新細明體"/>
        <family val="1"/>
        <charset val="136"/>
        <scheme val="minor"/>
      </rPr>
      <t>110學年度第2學期</t>
    </r>
    <r>
      <rPr>
        <b/>
        <sz val="14"/>
        <color indexed="8"/>
        <rFont val="新細明體"/>
        <family val="1"/>
        <charset val="136"/>
        <scheme val="minor"/>
      </rPr>
      <t>如有設定自我期許之學習目標，其內容為何</t>
    </r>
    <r>
      <rPr>
        <sz val="14"/>
        <color indexed="8"/>
        <rFont val="新細明體"/>
        <family val="1"/>
        <charset val="136"/>
        <scheme val="minor"/>
      </rPr>
      <t xml:space="preserve">?
</t>
    </r>
    <r>
      <rPr>
        <sz val="14"/>
        <color indexed="12"/>
        <rFont val="新細明體"/>
        <family val="1"/>
        <charset val="136"/>
        <scheme val="minor"/>
      </rPr>
      <t>(例1.</t>
    </r>
    <r>
      <rPr>
        <b/>
        <sz val="14"/>
        <color indexed="12"/>
        <rFont val="新細明體"/>
        <family val="1"/>
        <charset val="136"/>
        <scheme val="minor"/>
      </rPr>
      <t>自我期許之學習目標內容:</t>
    </r>
    <r>
      <rPr>
        <sz val="14"/>
        <color indexed="12"/>
        <rFont val="新細明體"/>
        <family val="1"/>
        <charset val="136"/>
        <scheme val="minor"/>
      </rPr>
      <t>將英文之所有子句結構熟悉並活用。
例2</t>
    </r>
    <r>
      <rPr>
        <b/>
        <sz val="14"/>
        <color indexed="12"/>
        <rFont val="新細明體"/>
        <family val="1"/>
        <charset val="136"/>
        <scheme val="minor"/>
      </rPr>
      <t>.無設定自我期許之學習目標</t>
    </r>
    <r>
      <rPr>
        <sz val="14"/>
        <color indexed="12"/>
        <rFont val="新細明體"/>
        <family val="1"/>
        <charset val="136"/>
        <scheme val="minor"/>
      </rPr>
      <t>)</t>
    </r>
    <phoneticPr fontId="6" type="noConversion"/>
  </si>
  <si>
    <r>
      <t>八、承第七題，如有設定自我期許之學習目標，請問</t>
    </r>
    <r>
      <rPr>
        <b/>
        <sz val="14"/>
        <color indexed="8"/>
        <rFont val="新細明體"/>
        <family val="1"/>
        <charset val="136"/>
        <scheme val="minor"/>
      </rPr>
      <t>是否有達到</t>
    </r>
    <r>
      <rPr>
        <sz val="14"/>
        <color indexed="8"/>
        <rFont val="新細明體"/>
        <family val="1"/>
        <charset val="136"/>
        <scheme val="minor"/>
      </rPr>
      <t xml:space="preserve">？
</t>
    </r>
    <r>
      <rPr>
        <b/>
        <sz val="14"/>
        <color indexed="10"/>
        <rFont val="新細明體"/>
        <family val="1"/>
        <charset val="136"/>
        <scheme val="minor"/>
      </rPr>
      <t>(請點選下拉式選單)
1.有達到</t>
    </r>
    <r>
      <rPr>
        <sz val="14"/>
        <color indexed="10"/>
        <rFont val="新細明體"/>
        <family val="1"/>
        <charset val="136"/>
        <scheme val="minor"/>
      </rPr>
      <t>自我期許之學習目標</t>
    </r>
    <r>
      <rPr>
        <b/>
        <sz val="14"/>
        <color indexed="10"/>
        <rFont val="新細明體"/>
        <family val="1"/>
        <charset val="136"/>
        <scheme val="minor"/>
      </rPr>
      <t xml:space="preserve">
2.無達到</t>
    </r>
    <r>
      <rPr>
        <sz val="14"/>
        <color indexed="10"/>
        <rFont val="新細明體"/>
        <family val="1"/>
        <charset val="136"/>
        <scheme val="minor"/>
      </rPr>
      <t>自我期許之學習目標</t>
    </r>
    <phoneticPr fontId="6" type="noConversion"/>
  </si>
  <si>
    <r>
      <t>九、承第八題，</t>
    </r>
    <r>
      <rPr>
        <b/>
        <sz val="14"/>
        <color indexed="8"/>
        <rFont val="新細明體"/>
        <family val="1"/>
        <charset val="136"/>
        <scheme val="minor"/>
      </rPr>
      <t>如無達到</t>
    </r>
    <r>
      <rPr>
        <sz val="14"/>
        <color indexed="8"/>
        <rFont val="新細明體"/>
        <family val="1"/>
        <charset val="136"/>
        <scheme val="minor"/>
      </rPr>
      <t>自我期許之學習目標，請問</t>
    </r>
    <r>
      <rPr>
        <b/>
        <sz val="14"/>
        <color indexed="8"/>
        <rFont val="新細明體"/>
        <family val="1"/>
        <charset val="136"/>
        <scheme val="minor"/>
      </rPr>
      <t>原因為何</t>
    </r>
    <r>
      <rPr>
        <sz val="14"/>
        <color indexed="8"/>
        <rFont val="新細明體"/>
        <family val="1"/>
        <charset val="136"/>
        <scheme val="minor"/>
      </rPr>
      <t>？渴求</t>
    </r>
    <r>
      <rPr>
        <b/>
        <sz val="14"/>
        <color indexed="8"/>
        <rFont val="新細明體"/>
        <family val="1"/>
        <charset val="136"/>
        <scheme val="minor"/>
      </rPr>
      <t>如何改善</t>
    </r>
    <r>
      <rPr>
        <sz val="14"/>
        <color indexed="8"/>
        <rFont val="新細明體"/>
        <family val="1"/>
        <charset val="136"/>
        <scheme val="minor"/>
      </rPr>
      <t xml:space="preserve">?
</t>
    </r>
    <r>
      <rPr>
        <sz val="14"/>
        <color indexed="12"/>
        <rFont val="新細明體"/>
        <family val="1"/>
        <charset val="136"/>
        <scheme val="minor"/>
      </rPr>
      <t>(例1.</t>
    </r>
    <r>
      <rPr>
        <b/>
        <sz val="14"/>
        <color indexed="12"/>
        <rFont val="新細明體"/>
        <family val="1"/>
        <charset val="136"/>
        <scheme val="minor"/>
      </rPr>
      <t>原因:</t>
    </r>
    <r>
      <rPr>
        <sz val="14"/>
        <color indexed="12"/>
        <rFont val="新細明體"/>
        <family val="1"/>
        <charset val="136"/>
        <scheme val="minor"/>
      </rPr>
      <t>無法融會貫通子句之類型及運用技巧)
(例2.</t>
    </r>
    <r>
      <rPr>
        <b/>
        <sz val="14"/>
        <color indexed="12"/>
        <rFont val="新細明體"/>
        <family val="1"/>
        <charset val="136"/>
        <scheme val="minor"/>
      </rPr>
      <t>改善方法:</t>
    </r>
    <r>
      <rPr>
        <sz val="14"/>
        <color indexed="12"/>
        <rFont val="新細明體"/>
        <family val="1"/>
        <charset val="136"/>
        <scheme val="minor"/>
      </rPr>
      <t>至書局多翻閱不同書籍教法，針對各種子句之用法及例句做綜合整理，並多加練習，以達熟能生巧)</t>
    </r>
    <phoneticPr fontId="6" type="noConversion"/>
  </si>
  <si>
    <r>
      <t>十、平常或假日</t>
    </r>
    <r>
      <rPr>
        <b/>
        <sz val="14"/>
        <color indexed="8"/>
        <rFont val="新細明體"/>
        <family val="1"/>
        <charset val="136"/>
        <scheme val="minor"/>
      </rPr>
      <t>最喜歡的課後休閒活動</t>
    </r>
    <r>
      <rPr>
        <sz val="14"/>
        <color indexed="8"/>
        <rFont val="新細明體"/>
        <family val="1"/>
        <charset val="136"/>
        <scheme val="minor"/>
      </rPr>
      <t>是什麼?它帶給你</t>
    </r>
    <r>
      <rPr>
        <b/>
        <sz val="14"/>
        <color indexed="8"/>
        <rFont val="新細明體"/>
        <family val="1"/>
        <charset val="136"/>
        <scheme val="minor"/>
      </rPr>
      <t>什麼收穫</t>
    </r>
    <r>
      <rPr>
        <sz val="14"/>
        <color indexed="8"/>
        <rFont val="新細明體"/>
        <family val="1"/>
        <charset val="136"/>
        <scheme val="minor"/>
      </rPr>
      <t xml:space="preserve">?
</t>
    </r>
    <r>
      <rPr>
        <sz val="14"/>
        <color indexed="12"/>
        <rFont val="新細明體"/>
        <family val="1"/>
        <charset val="136"/>
        <scheme val="minor"/>
      </rPr>
      <t>(例1.</t>
    </r>
    <r>
      <rPr>
        <b/>
        <sz val="14"/>
        <color indexed="12"/>
        <rFont val="新細明體"/>
        <family val="1"/>
        <charset val="136"/>
        <scheme val="minor"/>
      </rPr>
      <t>課後休閒活動</t>
    </r>
    <r>
      <rPr>
        <sz val="14"/>
        <color indexed="12"/>
        <rFont val="新細明體"/>
        <family val="1"/>
        <charset val="136"/>
        <scheme val="minor"/>
      </rPr>
      <t>:與長輩聊天)
(例2.</t>
    </r>
    <r>
      <rPr>
        <b/>
        <sz val="14"/>
        <color indexed="12"/>
        <rFont val="新細明體"/>
        <family val="1"/>
        <charset val="136"/>
        <scheme val="minor"/>
      </rPr>
      <t>收穫:</t>
    </r>
    <r>
      <rPr>
        <sz val="14"/>
        <color indexed="12"/>
        <rFont val="新細明體"/>
        <family val="1"/>
        <charset val="136"/>
        <scheme val="minor"/>
      </rPr>
      <t>吸收人生經驗)</t>
    </r>
    <phoneticPr fontId="6" type="noConversion"/>
  </si>
  <si>
    <r>
      <t xml:space="preserve">*帳號
account number
</t>
    </r>
    <r>
      <rPr>
        <b/>
        <sz val="14"/>
        <color rgb="FFFF0000"/>
        <rFont val="新細明體"/>
        <family val="1"/>
        <charset val="136"/>
        <scheme val="minor"/>
      </rPr>
      <t>例:郵局帳號14碼</t>
    </r>
    <phoneticPr fontId="3" type="noConversion"/>
  </si>
  <si>
    <r>
      <rPr>
        <b/>
        <sz val="14"/>
        <color rgb="FFFF0000"/>
        <rFont val="新細明體"/>
        <family val="1"/>
        <charset val="136"/>
        <scheme val="minor"/>
      </rPr>
      <t>*上一學期(110下)</t>
    </r>
    <r>
      <rPr>
        <b/>
        <sz val="14"/>
        <color indexed="8"/>
        <rFont val="新細明體"/>
        <family val="1"/>
        <charset val="136"/>
        <scheme val="minor"/>
      </rPr>
      <t>學習心得</t>
    </r>
    <r>
      <rPr>
        <b/>
        <u/>
        <sz val="14"/>
        <color rgb="FF00B050"/>
        <rFont val="新細明體"/>
        <family val="1"/>
        <charset val="136"/>
        <scheme val="minor"/>
      </rPr>
      <t>excel電子檔</t>
    </r>
    <r>
      <rPr>
        <b/>
        <sz val="14"/>
        <color rgb="FFFF0000"/>
        <rFont val="新細明體"/>
        <family val="1"/>
        <charset val="136"/>
        <scheme val="minor"/>
      </rPr>
      <t>(附件三)</t>
    </r>
    <r>
      <rPr>
        <b/>
        <sz val="14"/>
        <color indexed="8"/>
        <rFont val="新細明體"/>
        <family val="1"/>
        <charset val="136"/>
        <scheme val="minor"/>
      </rPr>
      <t xml:space="preserve">
</t>
    </r>
    <r>
      <rPr>
        <b/>
        <sz val="14"/>
        <color rgb="FFFF0000"/>
        <rFont val="新細明體"/>
        <family val="1"/>
        <charset val="136"/>
        <scheme val="minor"/>
      </rPr>
      <t>(請點選)</t>
    </r>
    <r>
      <rPr>
        <b/>
        <sz val="14"/>
        <color indexed="8"/>
        <rFont val="新細明體"/>
        <family val="1"/>
        <charset val="136"/>
        <scheme val="minor"/>
      </rPr>
      <t xml:space="preserve">
</t>
    </r>
    <phoneticPr fontId="67" type="noConversion"/>
  </si>
  <si>
    <r>
      <t>*提交</t>
    </r>
    <r>
      <rPr>
        <b/>
        <sz val="14"/>
        <color rgb="FFFF0000"/>
        <rFont val="新細明體"/>
        <family val="1"/>
        <charset val="136"/>
        <scheme val="minor"/>
      </rPr>
      <t>三選一之</t>
    </r>
    <r>
      <rPr>
        <b/>
        <u/>
        <sz val="14"/>
        <color rgb="FF00B050"/>
        <rFont val="新細明體"/>
        <family val="1"/>
        <charset val="136"/>
        <scheme val="minor"/>
      </rPr>
      <t>Excel電子檔</t>
    </r>
    <r>
      <rPr>
        <b/>
        <sz val="14"/>
        <color rgb="FFFF0000"/>
        <rFont val="新細明體"/>
        <family val="1"/>
        <charset val="136"/>
        <scheme val="minor"/>
      </rPr>
      <t xml:space="preserve">
</t>
    </r>
    <r>
      <rPr>
        <b/>
        <sz val="14"/>
        <rFont val="新細明體"/>
        <family val="1"/>
        <charset val="136"/>
        <scheme val="minor"/>
      </rPr>
      <t>·【愛的擁抱學習單excel電子檔】</t>
    </r>
    <r>
      <rPr>
        <b/>
        <sz val="14"/>
        <color rgb="FFFF0000"/>
        <rFont val="新細明體"/>
        <family val="1"/>
        <charset val="136"/>
        <scheme val="minor"/>
      </rPr>
      <t>(附件七)</t>
    </r>
    <r>
      <rPr>
        <b/>
        <sz val="14"/>
        <rFont val="新細明體"/>
        <family val="1"/>
        <charset val="136"/>
        <scheme val="minor"/>
      </rPr>
      <t xml:space="preserve">
·【感恩互助單excel電子檔】</t>
    </r>
    <r>
      <rPr>
        <b/>
        <sz val="14"/>
        <color rgb="FFFF0000"/>
        <rFont val="新細明體"/>
        <family val="1"/>
        <charset val="136"/>
        <scheme val="minor"/>
      </rPr>
      <t>(附件八)</t>
    </r>
    <r>
      <rPr>
        <b/>
        <sz val="14"/>
        <rFont val="新細明體"/>
        <family val="1"/>
        <charset val="136"/>
        <scheme val="minor"/>
      </rPr>
      <t xml:space="preserve">
·【期許改變單excel電子檔】</t>
    </r>
    <r>
      <rPr>
        <b/>
        <sz val="14"/>
        <color rgb="FFFF0000"/>
        <rFont val="新細明體"/>
        <family val="1"/>
        <charset val="136"/>
        <scheme val="minor"/>
      </rPr>
      <t>(附件九)</t>
    </r>
    <r>
      <rPr>
        <b/>
        <sz val="14"/>
        <rFont val="新細明體"/>
        <family val="1"/>
        <charset val="136"/>
        <scheme val="minor"/>
      </rPr>
      <t xml:space="preserve">
</t>
    </r>
    <r>
      <rPr>
        <b/>
        <sz val="14"/>
        <color rgb="FFFF0000"/>
        <rFont val="新細明體"/>
        <family val="1"/>
        <charset val="136"/>
        <scheme val="minor"/>
      </rPr>
      <t>(請下拉點選)</t>
    </r>
    <r>
      <rPr>
        <b/>
        <sz val="14"/>
        <rFont val="新細明體"/>
        <family val="1"/>
        <charset val="136"/>
        <scheme val="minor"/>
      </rPr>
      <t xml:space="preserve">submit electronic documents at the beginning of the period
</t>
    </r>
    <r>
      <rPr>
        <sz val="14"/>
        <rFont val="新細明體"/>
        <family val="1"/>
        <charset val="136"/>
        <scheme val="minor"/>
      </rPr>
      <t xml:space="preserve">
</t>
    </r>
    <phoneticPr fontId="67" type="noConversion"/>
  </si>
  <si>
    <r>
      <t>*提交</t>
    </r>
    <r>
      <rPr>
        <b/>
        <sz val="14"/>
        <color rgb="FFFF0000"/>
        <rFont val="新細明體"/>
        <family val="1"/>
        <charset val="136"/>
        <scheme val="minor"/>
      </rPr>
      <t>三選一之</t>
    </r>
    <r>
      <rPr>
        <b/>
        <u/>
        <sz val="14"/>
        <color rgb="FFFF0000"/>
        <rFont val="新細明體"/>
        <family val="1"/>
        <charset val="136"/>
        <scheme val="minor"/>
      </rPr>
      <t>同意</t>
    </r>
    <r>
      <rPr>
        <b/>
        <sz val="14"/>
        <color rgb="FFFF0000"/>
        <rFont val="新細明體"/>
        <family val="1"/>
        <charset val="136"/>
        <scheme val="minor"/>
      </rPr>
      <t>書正本</t>
    </r>
    <r>
      <rPr>
        <b/>
        <sz val="14"/>
        <color rgb="FF00B050"/>
        <rFont val="新細明體"/>
        <family val="1"/>
        <charset val="136"/>
        <scheme val="minor"/>
      </rPr>
      <t>掃描檔</t>
    </r>
    <r>
      <rPr>
        <b/>
        <sz val="14"/>
        <color rgb="FFFF0000"/>
        <rFont val="新細明體"/>
        <family val="1"/>
        <charset val="136"/>
        <scheme val="minor"/>
      </rPr>
      <t xml:space="preserve">
</t>
    </r>
    <r>
      <rPr>
        <b/>
        <sz val="14"/>
        <rFont val="新細明體"/>
        <family val="1"/>
        <charset val="136"/>
        <scheme val="minor"/>
      </rPr>
      <t>·【愛的擁抱學習單之"學生本人"及"被感謝人"之同意書】</t>
    </r>
    <r>
      <rPr>
        <b/>
        <sz val="14"/>
        <color rgb="FFFF0000"/>
        <rFont val="新細明體"/>
        <family val="1"/>
        <charset val="136"/>
        <scheme val="minor"/>
      </rPr>
      <t>(附件四)</t>
    </r>
    <r>
      <rPr>
        <b/>
        <sz val="14"/>
        <rFont val="新細明體"/>
        <family val="1"/>
        <charset val="136"/>
        <scheme val="minor"/>
      </rPr>
      <t xml:space="preserve">
·【恩互助單之"學生本人"同意書】</t>
    </r>
    <r>
      <rPr>
        <b/>
        <sz val="14"/>
        <color rgb="FFFF0000"/>
        <rFont val="新細明體"/>
        <family val="1"/>
        <charset val="136"/>
        <scheme val="minor"/>
      </rPr>
      <t>(附件四之一)</t>
    </r>
    <r>
      <rPr>
        <b/>
        <sz val="14"/>
        <rFont val="新細明體"/>
        <family val="1"/>
        <charset val="136"/>
        <scheme val="minor"/>
      </rPr>
      <t xml:space="preserve">
·附件十【期許改變單之"學生本人"同意書】</t>
    </r>
    <r>
      <rPr>
        <b/>
        <sz val="14"/>
        <color rgb="FFFF0000"/>
        <rFont val="新細明體"/>
        <family val="1"/>
        <charset val="136"/>
        <scheme val="minor"/>
      </rPr>
      <t>(附件四之二)</t>
    </r>
    <r>
      <rPr>
        <b/>
        <sz val="14"/>
        <rFont val="新細明體"/>
        <family val="1"/>
        <charset val="136"/>
        <scheme val="minor"/>
      </rPr>
      <t xml:space="preserve">
</t>
    </r>
    <r>
      <rPr>
        <b/>
        <sz val="14"/>
        <color rgb="FFFF0000"/>
        <rFont val="新細明體"/>
        <family val="1"/>
        <charset val="136"/>
        <scheme val="minor"/>
      </rPr>
      <t>(請點選)</t>
    </r>
    <r>
      <rPr>
        <b/>
        <sz val="14"/>
        <rFont val="新細明體"/>
        <family val="1"/>
        <charset val="136"/>
        <scheme val="minor"/>
      </rPr>
      <t xml:space="preserve"> Submit consent at the beginning of the period
</t>
    </r>
    <r>
      <rPr>
        <b/>
        <sz val="14"/>
        <color rgb="FFFF0000"/>
        <rFont val="新細明體"/>
        <family val="1"/>
        <charset val="136"/>
        <scheme val="minor"/>
      </rPr>
      <t xml:space="preserve">
</t>
    </r>
    <r>
      <rPr>
        <b/>
        <sz val="14"/>
        <rFont val="新細明體"/>
        <family val="1"/>
        <charset val="136"/>
        <scheme val="minor"/>
      </rPr>
      <t xml:space="preserve">
</t>
    </r>
    <phoneticPr fontId="67" type="noConversion"/>
  </si>
  <si>
    <r>
      <rPr>
        <b/>
        <sz val="14"/>
        <color rgb="FFFF0000"/>
        <rFont val="新細明體"/>
        <family val="1"/>
        <charset val="136"/>
        <scheme val="minor"/>
      </rPr>
      <t>*上上一學期(110上)</t>
    </r>
    <r>
      <rPr>
        <b/>
        <sz val="14"/>
        <color theme="1"/>
        <rFont val="新細明體"/>
        <family val="1"/>
        <charset val="136"/>
        <scheme val="minor"/>
      </rPr>
      <t>獎懲紀錄表</t>
    </r>
    <r>
      <rPr>
        <b/>
        <sz val="14"/>
        <color rgb="FFFF0000"/>
        <rFont val="新細明體"/>
        <family val="1"/>
        <charset val="136"/>
        <scheme val="minor"/>
      </rPr>
      <t>正本</t>
    </r>
    <r>
      <rPr>
        <b/>
        <sz val="14"/>
        <color rgb="FF00B050"/>
        <rFont val="新細明體"/>
        <family val="1"/>
        <charset val="136"/>
        <scheme val="minor"/>
      </rPr>
      <t xml:space="preserve">掃描檔 </t>
    </r>
    <r>
      <rPr>
        <b/>
        <sz val="14"/>
        <color rgb="FFFF0000"/>
        <rFont val="新細明體"/>
        <family val="1"/>
        <charset val="136"/>
        <scheme val="minor"/>
      </rPr>
      <t xml:space="preserve">
</t>
    </r>
    <r>
      <rPr>
        <b/>
        <sz val="14"/>
        <rFont val="新細明體"/>
        <family val="1"/>
        <charset val="136"/>
        <scheme val="minor"/>
      </rPr>
      <t>original certificate of reward and punishment record</t>
    </r>
    <r>
      <rPr>
        <b/>
        <sz val="14"/>
        <color rgb="FFFF0000"/>
        <rFont val="新細明體"/>
        <family val="1"/>
        <charset val="136"/>
        <scheme val="minor"/>
      </rPr>
      <t xml:space="preserve">
(請點選)</t>
    </r>
    <phoneticPr fontId="67" type="noConversion"/>
  </si>
  <si>
    <r>
      <rPr>
        <b/>
        <sz val="14"/>
        <color rgb="FFFF0000"/>
        <rFont val="新細明體"/>
        <family val="1"/>
        <charset val="136"/>
        <scheme val="minor"/>
      </rPr>
      <t>*上上一學期(110上)</t>
    </r>
    <r>
      <rPr>
        <b/>
        <sz val="14"/>
        <color theme="1"/>
        <rFont val="新細明體"/>
        <family val="1"/>
        <charset val="136"/>
        <scheme val="minor"/>
      </rPr>
      <t>成績單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rgb="FFFF0000"/>
        <rFont val="新細明體"/>
        <family val="1"/>
        <charset val="136"/>
        <scheme val="minor"/>
      </rPr>
      <t xml:space="preserve">
</t>
    </r>
    <r>
      <rPr>
        <b/>
        <sz val="14"/>
        <rFont val="新細明體"/>
        <family val="1"/>
        <charset val="136"/>
        <scheme val="minor"/>
      </rPr>
      <t>original certificate of transcript</t>
    </r>
    <r>
      <rPr>
        <b/>
        <sz val="14"/>
        <color theme="1"/>
        <rFont val="新細明體"/>
        <family val="1"/>
        <charset val="136"/>
        <scheme val="minor"/>
      </rPr>
      <t xml:space="preserve">
</t>
    </r>
    <r>
      <rPr>
        <b/>
        <sz val="14"/>
        <color rgb="FFFF0000"/>
        <rFont val="新細明體"/>
        <family val="1"/>
        <charset val="136"/>
        <scheme val="minor"/>
      </rPr>
      <t>(請點選)</t>
    </r>
    <phoneticPr fontId="67" type="noConversion"/>
  </si>
  <si>
    <r>
      <rPr>
        <b/>
        <sz val="14"/>
        <color rgb="FFFF0000"/>
        <rFont val="新細明體"/>
        <family val="1"/>
        <charset val="136"/>
        <scheme val="minor"/>
      </rPr>
      <t>上上一個學期(110上)</t>
    </r>
    <r>
      <rPr>
        <b/>
        <sz val="14"/>
        <color indexed="8"/>
        <rFont val="新細明體"/>
        <family val="1"/>
        <charset val="136"/>
        <scheme val="minor"/>
      </rPr>
      <t>之競賽表現獎狀證明影本</t>
    </r>
    <r>
      <rPr>
        <b/>
        <sz val="14"/>
        <color rgb="FF00B050"/>
        <rFont val="新細明體"/>
        <family val="1"/>
        <charset val="136"/>
        <scheme val="minor"/>
      </rPr>
      <t>掃描檔</t>
    </r>
    <r>
      <rPr>
        <b/>
        <sz val="14"/>
        <color indexed="8"/>
        <rFont val="新細明體"/>
        <family val="1"/>
        <charset val="136"/>
        <scheme val="minor"/>
      </rPr>
      <t xml:space="preserve">
</t>
    </r>
    <r>
      <rPr>
        <b/>
        <sz val="14"/>
        <color rgb="FFFF0000"/>
        <rFont val="新細明體"/>
        <family val="1"/>
        <charset val="136"/>
        <scheme val="minor"/>
      </rPr>
      <t>(須加蓋或加簽「與正本相符」、申請人簽名、學校承辦人簽名加蓋職章)</t>
    </r>
    <r>
      <rPr>
        <b/>
        <sz val="14"/>
        <color indexed="8"/>
        <rFont val="新細明體"/>
        <family val="1"/>
        <charset val="136"/>
        <scheme val="minor"/>
      </rPr>
      <t xml:space="preserve">
copy of performance citation of preceding semester</t>
    </r>
    <phoneticPr fontId="67" type="noConversion"/>
  </si>
  <si>
    <r>
      <t xml:space="preserve">財團法人廣源慈善基金會(Guang Yuan Charitable Foundation) </t>
    </r>
    <r>
      <rPr>
        <b/>
        <sz val="16"/>
        <color indexed="8"/>
        <rFont val="新細明體"/>
        <family val="1"/>
        <charset val="136"/>
        <scheme val="minor"/>
      </rPr>
      <t xml:space="preserve"> 助獎學金申請總表 the statistic files of all the application forms
</t>
    </r>
    <r>
      <rPr>
        <sz val="14"/>
        <color indexed="8"/>
        <rFont val="細明體"/>
        <family val="3"/>
        <charset val="136"/>
      </rPr>
      <t/>
    </r>
    <phoneticPr fontId="6" type="noConversion"/>
  </si>
  <si>
    <r>
      <t>111學年度第一學期(</t>
    </r>
    <r>
      <rPr>
        <b/>
        <sz val="16"/>
        <color rgb="FFFF0000"/>
        <rFont val="新細明體"/>
        <family val="1"/>
        <charset val="136"/>
        <scheme val="minor"/>
      </rPr>
      <t>111上</t>
    </r>
    <r>
      <rPr>
        <sz val="16"/>
        <color indexed="8"/>
        <rFont val="新細明體"/>
        <family val="1"/>
        <charset val="136"/>
        <scheme val="minor"/>
      </rPr>
      <t>)  (First Semester,September</t>
    </r>
    <r>
      <rPr>
        <b/>
        <sz val="16"/>
        <color rgb="FFFF0000"/>
        <rFont val="新細明體"/>
        <family val="1"/>
        <charset val="136"/>
        <scheme val="minor"/>
      </rPr>
      <t xml:space="preserve"> 2022</t>
    </r>
    <r>
      <rPr>
        <sz val="16"/>
        <color indexed="8"/>
        <rFont val="新細明體"/>
        <family val="1"/>
        <charset val="136"/>
        <scheme val="minor"/>
      </rPr>
      <t xml:space="preserve">) </t>
    </r>
    <phoneticPr fontId="3" type="noConversion"/>
  </si>
  <si>
    <r>
      <rPr>
        <b/>
        <sz val="16"/>
        <color rgb="FFFF0000"/>
        <rFont val="新細明體"/>
        <family val="1"/>
        <charset val="136"/>
        <scheme val="minor"/>
      </rPr>
      <t>經由</t>
    </r>
    <r>
      <rPr>
        <b/>
        <u/>
        <sz val="16"/>
        <color rgb="FFFF0000"/>
        <rFont val="新細明體"/>
        <family val="1"/>
        <charset val="136"/>
        <scheme val="minor"/>
      </rPr>
      <t>基金會</t>
    </r>
    <r>
      <rPr>
        <b/>
        <sz val="16"/>
        <color rgb="FFFF0000"/>
        <rFont val="新細明體"/>
        <family val="1"/>
        <charset val="136"/>
        <scheme val="minor"/>
      </rPr>
      <t>複審後，D欄至T欄標示</t>
    </r>
    <r>
      <rPr>
        <b/>
        <sz val="16"/>
        <color rgb="FF7030A0"/>
        <rFont val="新細明體"/>
        <family val="1"/>
        <charset val="136"/>
        <scheme val="minor"/>
      </rPr>
      <t>紫底色代表【審核不通過】之學生</t>
    </r>
    <r>
      <rPr>
        <b/>
        <sz val="16"/>
        <color rgb="FFFF0000"/>
        <rFont val="新細明體"/>
        <family val="1"/>
        <charset val="136"/>
        <scheme val="minor"/>
      </rPr>
      <t>、</t>
    </r>
    <r>
      <rPr>
        <b/>
        <sz val="16"/>
        <color rgb="FF0000FF"/>
        <rFont val="新細明體"/>
        <family val="1"/>
        <charset val="136"/>
        <scheme val="minor"/>
      </rPr>
      <t>標示藍底色代表【缺件】之學生</t>
    </r>
    <r>
      <rPr>
        <b/>
        <sz val="16"/>
        <color rgb="FFFF0000"/>
        <rFont val="新細明體"/>
        <family val="1"/>
        <charset val="136"/>
        <scheme val="minor"/>
      </rPr>
      <t xml:space="preserve">。
</t>
    </r>
    <r>
      <rPr>
        <b/>
        <u/>
        <sz val="16"/>
        <rFont val="新細明體"/>
        <family val="1"/>
        <charset val="136"/>
        <scheme val="minor"/>
      </rPr>
      <t>學校承辦人</t>
    </r>
    <r>
      <rPr>
        <b/>
        <sz val="16"/>
        <rFont val="新細明體"/>
        <family val="1"/>
        <charset val="136"/>
        <scheme val="minor"/>
      </rPr>
      <t>或</t>
    </r>
    <r>
      <rPr>
        <b/>
        <u/>
        <sz val="16"/>
        <rFont val="新細明體"/>
        <family val="1"/>
        <charset val="136"/>
        <scheme val="minor"/>
      </rPr>
      <t>學生</t>
    </r>
    <r>
      <rPr>
        <b/>
        <sz val="16"/>
        <rFont val="新細明體"/>
        <family val="1"/>
        <charset val="136"/>
        <scheme val="minor"/>
      </rPr>
      <t>填列之所有欄位，如經</t>
    </r>
    <r>
      <rPr>
        <b/>
        <u/>
        <sz val="16"/>
        <rFont val="新細明體"/>
        <family val="1"/>
        <charset val="136"/>
        <scheme val="minor"/>
      </rPr>
      <t>基金會</t>
    </r>
    <r>
      <rPr>
        <b/>
        <sz val="16"/>
        <rFont val="新細明體"/>
        <family val="1"/>
        <charset val="136"/>
        <scheme val="minor"/>
      </rPr>
      <t xml:space="preserve">複審標示黃底色，代表【更正過之正確資料】欄位。
</t>
    </r>
  </si>
  <si>
    <t xml:space="preserve">1.願意分享並提供掃描檔或電子檔 </t>
    <phoneticPr fontId="3" type="noConversion"/>
  </si>
  <si>
    <r>
      <rPr>
        <b/>
        <sz val="14"/>
        <color theme="1"/>
        <rFont val="新細明體"/>
        <family val="1"/>
        <charset val="136"/>
        <scheme val="minor"/>
      </rPr>
      <t>收穫:</t>
    </r>
    <r>
      <rPr>
        <sz val="14"/>
        <color theme="1"/>
        <rFont val="新細明體"/>
        <family val="1"/>
        <charset val="136"/>
        <scheme val="minor"/>
      </rPr>
      <t xml:space="preserve">
</t>
    </r>
    <phoneticPr fontId="6" type="noConversion"/>
  </si>
  <si>
    <t xml:space="preserve">最喜歡的課後休閒活動:
</t>
    <phoneticPr fontId="6" type="noConversion"/>
  </si>
  <si>
    <t xml:space="preserve">改善方法:
</t>
    <phoneticPr fontId="6" type="noConversion"/>
  </si>
  <si>
    <t xml:space="preserve">無達到學習目標之原因:
</t>
    <phoneticPr fontId="6" type="noConversion"/>
  </si>
  <si>
    <t xml:space="preserve">社團或活動:
</t>
    <phoneticPr fontId="6" type="noConversion"/>
  </si>
  <si>
    <t xml:space="preserve">題型:
</t>
    <phoneticPr fontId="6" type="noConversion"/>
  </si>
  <si>
    <t xml:space="preserve">學科:
</t>
    <phoneticPr fontId="6" type="noConversion"/>
  </si>
  <si>
    <t>有打工</t>
    <phoneticPr fontId="3" type="noConversion"/>
  </si>
  <si>
    <t>無打工</t>
    <phoneticPr fontId="3" type="noConversion"/>
  </si>
  <si>
    <r>
      <t xml:space="preserve">*學生本人有無打工
part-time
</t>
    </r>
    <r>
      <rPr>
        <b/>
        <sz val="14"/>
        <color rgb="FFFF0000"/>
        <rFont val="新細明體"/>
        <family val="1"/>
        <charset val="136"/>
        <scheme val="minor"/>
      </rPr>
      <t>(下拉選單)</t>
    </r>
    <phoneticPr fontId="3" type="noConversion"/>
  </si>
  <si>
    <r>
      <t xml:space="preserve">*級別
level
</t>
    </r>
    <r>
      <rPr>
        <b/>
        <sz val="14"/>
        <color rgb="FFFF0000"/>
        <rFont val="新細明體"/>
        <family val="1"/>
        <charset val="136"/>
        <scheme val="minor"/>
      </rPr>
      <t>(下拉選單)</t>
    </r>
    <phoneticPr fontId="3" type="noConversion"/>
  </si>
  <si>
    <r>
      <t xml:space="preserve">*年級
grade
</t>
    </r>
    <r>
      <rPr>
        <b/>
        <sz val="14"/>
        <color rgb="FFFF0000"/>
        <rFont val="新細明體"/>
        <family val="1"/>
        <charset val="136"/>
        <scheme val="minor"/>
      </rPr>
      <t>(下拉選單)</t>
    </r>
    <r>
      <rPr>
        <b/>
        <sz val="14"/>
        <color indexed="8"/>
        <rFont val="新細明體"/>
        <family val="1"/>
        <charset val="136"/>
        <scheme val="minor"/>
      </rPr>
      <t xml:space="preserve">
</t>
    </r>
    <r>
      <rPr>
        <b/>
        <sz val="14"/>
        <color rgb="FFFF0000"/>
        <rFont val="新細明體"/>
        <family val="1"/>
        <charset val="136"/>
        <scheme val="minor"/>
      </rPr>
      <t>(請填</t>
    </r>
    <r>
      <rPr>
        <b/>
        <sz val="14"/>
        <color rgb="FF0000FF"/>
        <rFont val="新細明體"/>
        <family val="1"/>
        <charset val="136"/>
        <scheme val="minor"/>
      </rPr>
      <t>111-1</t>
    </r>
    <r>
      <rPr>
        <b/>
        <sz val="14"/>
        <color rgb="FFFF0000"/>
        <rFont val="新細明體"/>
        <family val="1"/>
        <charset val="136"/>
        <scheme val="minor"/>
      </rPr>
      <t>之正確年級)
★</t>
    </r>
    <r>
      <rPr>
        <b/>
        <sz val="14"/>
        <color rgb="FF00B050"/>
        <rFont val="新細明體"/>
        <family val="1"/>
        <charset val="136"/>
        <scheme val="minor"/>
      </rPr>
      <t>7</t>
    </r>
    <r>
      <rPr>
        <b/>
        <sz val="14"/>
        <color rgb="FFFF0000"/>
        <rFont val="新細明體"/>
        <family val="1"/>
        <charset val="136"/>
        <scheme val="minor"/>
      </rPr>
      <t>、</t>
    </r>
    <r>
      <rPr>
        <b/>
        <sz val="14"/>
        <color rgb="FF0000FF"/>
        <rFont val="新細明體"/>
        <family val="1"/>
        <charset val="136"/>
        <scheme val="minor"/>
      </rPr>
      <t>8</t>
    </r>
    <r>
      <rPr>
        <b/>
        <sz val="14"/>
        <color rgb="FFFF0000"/>
        <rFont val="新細明體"/>
        <family val="1"/>
        <charset val="136"/>
        <scheme val="minor"/>
      </rPr>
      <t>、</t>
    </r>
    <r>
      <rPr>
        <b/>
        <sz val="14"/>
        <color rgb="FFFF00FF"/>
        <rFont val="新細明體"/>
        <family val="1"/>
        <charset val="136"/>
        <scheme val="minor"/>
      </rPr>
      <t>9</t>
    </r>
    <r>
      <rPr>
        <b/>
        <sz val="14"/>
        <color rgb="FFFF0000"/>
        <rFont val="新細明體"/>
        <family val="1"/>
        <charset val="136"/>
        <scheme val="minor"/>
      </rPr>
      <t>年級，請依序改成</t>
    </r>
    <r>
      <rPr>
        <b/>
        <sz val="14"/>
        <color rgb="FF00B050"/>
        <rFont val="新細明體"/>
        <family val="1"/>
        <charset val="136"/>
        <scheme val="minor"/>
      </rPr>
      <t>1</t>
    </r>
    <r>
      <rPr>
        <b/>
        <sz val="14"/>
        <color rgb="FFFF0000"/>
        <rFont val="新細明體"/>
        <family val="1"/>
        <charset val="136"/>
        <scheme val="minor"/>
      </rPr>
      <t>、</t>
    </r>
    <r>
      <rPr>
        <b/>
        <sz val="14"/>
        <color rgb="FF0000FF"/>
        <rFont val="新細明體"/>
        <family val="1"/>
        <charset val="136"/>
        <scheme val="minor"/>
      </rPr>
      <t>2</t>
    </r>
    <r>
      <rPr>
        <b/>
        <sz val="14"/>
        <color rgb="FFFF0000"/>
        <rFont val="新細明體"/>
        <family val="1"/>
        <charset val="136"/>
        <scheme val="minor"/>
      </rPr>
      <t>、</t>
    </r>
    <r>
      <rPr>
        <b/>
        <sz val="14"/>
        <color rgb="FFFF00FF"/>
        <rFont val="新細明體"/>
        <family val="1"/>
        <charset val="136"/>
        <scheme val="minor"/>
      </rPr>
      <t>3</t>
    </r>
    <r>
      <rPr>
        <b/>
        <sz val="14"/>
        <color rgb="FFFF0000"/>
        <rFont val="新細明體"/>
        <family val="1"/>
        <charset val="136"/>
        <scheme val="minor"/>
      </rPr>
      <t>年級，方便一眼得知為國中幾年級。</t>
    </r>
    <phoneticPr fontId="67" type="noConversion"/>
  </si>
  <si>
    <r>
      <t>*</t>
    </r>
    <r>
      <rPr>
        <b/>
        <sz val="14"/>
        <color rgb="FFFF0000"/>
        <rFont val="新細明體"/>
        <family val="1"/>
        <charset val="136"/>
        <scheme val="minor"/>
      </rPr>
      <t>(下拉選單)</t>
    </r>
    <r>
      <rPr>
        <b/>
        <sz val="14"/>
        <color indexed="8"/>
        <rFont val="新細明體"/>
        <family val="1"/>
        <charset val="136"/>
        <scheme val="minor"/>
      </rPr>
      <t xml:space="preserve">
1:租屋
2:自有房屋
3:借住親友家</t>
    </r>
    <phoneticPr fontId="3" type="noConversion"/>
  </si>
  <si>
    <r>
      <t xml:space="preserve">新舊生
new/old student
</t>
    </r>
    <r>
      <rPr>
        <b/>
        <sz val="14"/>
        <color rgb="FFFF0000"/>
        <rFont val="新細明體"/>
        <family val="1"/>
        <charset val="136"/>
        <scheme val="minor"/>
      </rPr>
      <t>(下拉選單)</t>
    </r>
    <r>
      <rPr>
        <b/>
        <sz val="14"/>
        <color indexed="8"/>
        <rFont val="新細明體"/>
        <family val="1"/>
        <charset val="136"/>
        <scheme val="minor"/>
      </rPr>
      <t xml:space="preserve">
</t>
    </r>
    <r>
      <rPr>
        <b/>
        <sz val="14"/>
        <color rgb="FFFF00FF"/>
        <rFont val="新細明體"/>
        <family val="1"/>
        <charset val="136"/>
        <scheme val="minor"/>
      </rPr>
      <t>★</t>
    </r>
    <r>
      <rPr>
        <b/>
        <sz val="14"/>
        <color rgb="FFFF0000"/>
        <rFont val="新細明體"/>
        <family val="1"/>
        <charset val="136"/>
        <scheme val="minor"/>
      </rPr>
      <t>上一個學期(</t>
    </r>
    <r>
      <rPr>
        <b/>
        <sz val="14"/>
        <color rgb="FF0000FF"/>
        <rFont val="新細明體"/>
        <family val="1"/>
        <charset val="136"/>
        <scheme val="minor"/>
      </rPr>
      <t>110-2</t>
    </r>
    <r>
      <rPr>
        <b/>
        <sz val="14"/>
        <color rgb="FFFF0000"/>
        <rFont val="新細明體"/>
        <family val="1"/>
        <charset val="136"/>
        <scheme val="minor"/>
      </rPr>
      <t>)有申請過者，視為「舊生」。</t>
    </r>
    <phoneticPr fontId="67" type="noConversion"/>
  </si>
  <si>
    <r>
      <t xml:space="preserve">*學生本人郵局帳戶資料
student account information
</t>
    </r>
    <r>
      <rPr>
        <b/>
        <sz val="14"/>
        <color rgb="FFFF00FF"/>
        <rFont val="新細明體"/>
        <family val="1"/>
        <charset val="136"/>
        <scheme val="minor"/>
      </rPr>
      <t>★</t>
    </r>
    <r>
      <rPr>
        <b/>
        <sz val="14"/>
        <color rgb="FFFF0000"/>
        <rFont val="新細明體"/>
        <family val="1"/>
        <charset val="136"/>
        <scheme val="minor"/>
      </rPr>
      <t>請提供</t>
    </r>
    <r>
      <rPr>
        <b/>
        <sz val="14"/>
        <color rgb="FFFF00FF"/>
        <rFont val="新細明體"/>
        <family val="1"/>
        <charset val="136"/>
        <scheme val="minor"/>
      </rPr>
      <t>「郵局」</t>
    </r>
    <r>
      <rPr>
        <b/>
        <sz val="14"/>
        <color rgb="FFFF0000"/>
        <rFont val="新細明體"/>
        <family val="1"/>
        <charset val="136"/>
        <scheme val="minor"/>
      </rPr>
      <t>帳戶</t>
    </r>
    <phoneticPr fontId="67" type="noConversion"/>
  </si>
  <si>
    <r>
      <t xml:space="preserve">*身份別
identity
</t>
    </r>
    <r>
      <rPr>
        <b/>
        <sz val="14"/>
        <color rgb="FFFF0000"/>
        <rFont val="新細明體"/>
        <family val="1"/>
        <charset val="136"/>
        <scheme val="minor"/>
      </rPr>
      <t xml:space="preserve">(下拉選單)
</t>
    </r>
    <r>
      <rPr>
        <b/>
        <sz val="14"/>
        <color rgb="FFFF00FF"/>
        <rFont val="新細明體"/>
        <family val="1"/>
        <charset val="136"/>
        <scheme val="minor"/>
      </rPr>
      <t>★</t>
    </r>
    <r>
      <rPr>
        <b/>
        <sz val="14"/>
        <color rgb="FFFF0000"/>
        <rFont val="新細明體"/>
        <family val="1"/>
        <charset val="136"/>
        <scheme val="minor"/>
      </rPr>
      <t>不接受村里長清寒證明!</t>
    </r>
    <phoneticPr fontId="3" type="noConversion"/>
  </si>
  <si>
    <r>
      <t xml:space="preserve">*學生戶籍地址
home address of student
</t>
    </r>
    <r>
      <rPr>
        <b/>
        <sz val="14"/>
        <color rgb="FFFF00FF"/>
        <rFont val="新細明體"/>
        <family val="1"/>
        <charset val="136"/>
        <scheme val="minor"/>
      </rPr>
      <t>★</t>
    </r>
    <r>
      <rPr>
        <b/>
        <sz val="14"/>
        <color rgb="FFFF0000"/>
        <rFont val="新細明體"/>
        <family val="1"/>
        <charset val="136"/>
        <scheme val="minor"/>
      </rPr>
      <t>縣市鄉鎮區里鄰路街號等皆須填列。</t>
    </r>
    <phoneticPr fontId="3" type="noConversion"/>
  </si>
  <si>
    <t>財團法人廣源慈善基金會助獎學金申請書</t>
    <phoneticPr fontId="3" type="noConversion"/>
  </si>
  <si>
    <t>111學年度第一學期</t>
    <phoneticPr fontId="3" type="noConversion"/>
  </si>
  <si>
    <r>
      <rPr>
        <b/>
        <sz val="14"/>
        <color rgb="FFFF0000"/>
        <rFont val="細明體"/>
        <family val="3"/>
        <charset val="136"/>
      </rPr>
      <t>※勿動，有公式，會自動加總</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</si>
  <si>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</si>
  <si>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</si>
  <si>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</si>
  <si>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</si>
  <si>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投資</t>
    </r>
    <phoneticPr fontId="6" type="noConversion"/>
  </si>
  <si>
    <r>
      <t>*</t>
    </r>
    <r>
      <rPr>
        <b/>
        <sz val="14"/>
        <color rgb="FF0000FF"/>
        <rFont val="細明體"/>
        <family val="3"/>
        <charset val="136"/>
      </rPr>
      <t>不動產</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</si>
  <si>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</si>
  <si>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</si>
  <si>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</si>
  <si>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</si>
  <si>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</si>
  <si>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indexed="10"/>
        <rFont val="細明體"/>
        <family val="3"/>
        <charset val="136"/>
      </rPr>
      <t xml:space="preserve">給付所得額總計
</t>
    </r>
    <r>
      <rPr>
        <b/>
        <sz val="14"/>
        <color indexed="10"/>
        <rFont val="Arial"/>
        <family val="2"/>
      </rPr>
      <t>(</t>
    </r>
    <r>
      <rPr>
        <b/>
        <sz val="14"/>
        <color indexed="10"/>
        <rFont val="細明體"/>
        <family val="3"/>
        <charset val="136"/>
      </rPr>
      <t>薪資</t>
    </r>
    <r>
      <rPr>
        <b/>
        <sz val="14"/>
        <color indexed="10"/>
        <rFont val="Arial"/>
        <family val="2"/>
      </rPr>
      <t>+</t>
    </r>
    <r>
      <rPr>
        <b/>
        <sz val="14"/>
        <color indexed="10"/>
        <rFont val="細明體"/>
        <family val="3"/>
        <charset val="136"/>
      </rPr>
      <t>利息</t>
    </r>
    <r>
      <rPr>
        <b/>
        <sz val="14"/>
        <color indexed="10"/>
        <rFont val="Arial"/>
        <family val="2"/>
      </rPr>
      <t>+</t>
    </r>
    <r>
      <rPr>
        <b/>
        <sz val="14"/>
        <color indexed="10"/>
        <rFont val="細明體"/>
        <family val="3"/>
        <charset val="136"/>
      </rPr>
      <t>其他所得</t>
    </r>
    <r>
      <rPr>
        <b/>
        <sz val="14"/>
        <color indexed="10"/>
        <rFont val="Arial"/>
        <family val="2"/>
      </rPr>
      <t>)</t>
    </r>
  </si>
  <si>
    <r>
      <rPr>
        <b/>
        <sz val="14"/>
        <color indexed="10"/>
        <rFont val="細明體"/>
        <family val="3"/>
        <charset val="136"/>
      </rPr>
      <t xml:space="preserve">動產
</t>
    </r>
    <r>
      <rPr>
        <b/>
        <sz val="14"/>
        <color indexed="10"/>
        <rFont val="Arial"/>
        <family val="2"/>
      </rPr>
      <t>(</t>
    </r>
    <r>
      <rPr>
        <b/>
        <sz val="14"/>
        <color indexed="10"/>
        <rFont val="細明體"/>
        <family val="3"/>
        <charset val="136"/>
      </rPr>
      <t>本金</t>
    </r>
    <r>
      <rPr>
        <b/>
        <sz val="14"/>
        <color indexed="10"/>
        <rFont val="Arial"/>
        <family val="2"/>
      </rPr>
      <t>+</t>
    </r>
    <r>
      <rPr>
        <b/>
        <sz val="14"/>
        <color indexed="10"/>
        <rFont val="細明體"/>
        <family val="3"/>
        <charset val="136"/>
      </rPr>
      <t>投資</t>
    </r>
    <r>
      <rPr>
        <b/>
        <sz val="14"/>
        <color indexed="10"/>
        <rFont val="Arial"/>
        <family val="2"/>
      </rPr>
      <t>+</t>
    </r>
    <r>
      <rPr>
        <b/>
        <sz val="14"/>
        <color indexed="10"/>
        <rFont val="細明體"/>
        <family val="3"/>
        <charset val="136"/>
      </rPr>
      <t>利息所得</t>
    </r>
    <r>
      <rPr>
        <b/>
        <sz val="14"/>
        <color indexed="10"/>
        <rFont val="Arial"/>
        <family val="2"/>
      </rPr>
      <t>)</t>
    </r>
  </si>
  <si>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</si>
  <si>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</si>
  <si>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</si>
  <si>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</si>
  <si>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</si>
  <si>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t>愛的擁抱學習單</t>
    </r>
    <r>
      <rPr>
        <b/>
        <sz val="16"/>
        <color rgb="FF0000FF"/>
        <rFont val="新細明體"/>
        <family val="1"/>
        <charset val="136"/>
        <scheme val="minor"/>
      </rPr>
      <t>(附件七)</t>
    </r>
    <r>
      <rPr>
        <b/>
        <sz val="16"/>
        <rFont val="新細明體"/>
        <family val="1"/>
        <charset val="136"/>
        <scheme val="minor"/>
      </rPr>
      <t xml:space="preserve">
</t>
    </r>
    <r>
      <rPr>
        <b/>
        <sz val="16"/>
        <color rgb="FFFF0000"/>
        <rFont val="新細明體"/>
        <family val="1"/>
        <charset val="136"/>
        <scheme val="minor"/>
      </rPr>
      <t>※ 請記得加附</t>
    </r>
    <r>
      <rPr>
        <b/>
        <sz val="16"/>
        <color rgb="FFFF00FF"/>
        <rFont val="新細明體"/>
        <family val="1"/>
        <charset val="136"/>
        <scheme val="minor"/>
      </rPr>
      <t>「愛的擁抱學習單同意書正本掃描檔」</t>
    </r>
    <r>
      <rPr>
        <b/>
        <sz val="16"/>
        <color rgb="FFFF0000"/>
        <rFont val="新細明體"/>
        <family val="1"/>
        <charset val="136"/>
        <scheme val="minor"/>
      </rPr>
      <t>(附件四，</t>
    </r>
    <r>
      <rPr>
        <b/>
        <sz val="16"/>
        <color rgb="FFFF00FF"/>
        <rFont val="新細明體"/>
        <family val="1"/>
        <charset val="136"/>
        <scheme val="minor"/>
      </rPr>
      <t>學生本人</t>
    </r>
    <r>
      <rPr>
        <b/>
        <sz val="16"/>
        <color rgb="FFFF0000"/>
        <rFont val="新細明體"/>
        <family val="1"/>
        <charset val="136"/>
        <scheme val="minor"/>
      </rPr>
      <t>及</t>
    </r>
    <r>
      <rPr>
        <b/>
        <u/>
        <sz val="16"/>
        <color rgb="FFFF00FF"/>
        <rFont val="新細明體"/>
        <family val="1"/>
        <charset val="136"/>
        <scheme val="minor"/>
      </rPr>
      <t>被感謝人</t>
    </r>
    <r>
      <rPr>
        <sz val="16"/>
        <color rgb="FFFF0000"/>
        <rFont val="新細明體"/>
        <family val="1"/>
        <charset val="136"/>
        <scheme val="minor"/>
      </rPr>
      <t>(例爸爸或媽媽或其他人)</t>
    </r>
    <r>
      <rPr>
        <b/>
        <sz val="16"/>
        <color rgb="FFFF0000"/>
        <rFont val="新細明體"/>
        <family val="1"/>
        <charset val="136"/>
        <scheme val="minor"/>
      </rPr>
      <t>皆要附同意書)，</t>
    </r>
    <r>
      <rPr>
        <b/>
        <sz val="16"/>
        <color rgb="FFFF00FF"/>
        <rFont val="新細明體"/>
        <family val="1"/>
        <charset val="136"/>
        <scheme val="minor"/>
      </rPr>
      <t>共2張</t>
    </r>
    <r>
      <rPr>
        <b/>
        <sz val="16"/>
        <color rgb="FFFF0000"/>
        <rFont val="新細明體"/>
        <family val="1"/>
        <charset val="136"/>
        <scheme val="minor"/>
      </rPr>
      <t>。</t>
    </r>
    <phoneticPr fontId="3" type="noConversion"/>
  </si>
  <si>
    <r>
      <t>感恩互助單</t>
    </r>
    <r>
      <rPr>
        <b/>
        <sz val="16"/>
        <color rgb="FF0000FF"/>
        <rFont val="新細明體"/>
        <family val="1"/>
        <charset val="136"/>
        <scheme val="minor"/>
      </rPr>
      <t>(附件八)</t>
    </r>
    <r>
      <rPr>
        <b/>
        <sz val="16"/>
        <rFont val="新細明體"/>
        <family val="1"/>
        <charset val="136"/>
        <scheme val="minor"/>
      </rPr>
      <t xml:space="preserve">
</t>
    </r>
    <r>
      <rPr>
        <b/>
        <sz val="16"/>
        <color rgb="FFFF0000"/>
        <rFont val="新細明體"/>
        <family val="1"/>
        <charset val="136"/>
        <scheme val="minor"/>
      </rPr>
      <t>※ 請記得加附</t>
    </r>
    <r>
      <rPr>
        <b/>
        <sz val="16"/>
        <color rgb="FFFF00FF"/>
        <rFont val="新細明體"/>
        <family val="1"/>
        <charset val="136"/>
        <scheme val="minor"/>
      </rPr>
      <t>「感恩互助單同意書正本掃描檔」</t>
    </r>
    <r>
      <rPr>
        <b/>
        <sz val="16"/>
        <color rgb="FFFF0000"/>
        <rFont val="新細明體"/>
        <family val="1"/>
        <charset val="136"/>
        <scheme val="minor"/>
      </rPr>
      <t>(附件四之一)</t>
    </r>
    <phoneticPr fontId="3" type="noConversion"/>
  </si>
  <si>
    <r>
      <t>期許改變單</t>
    </r>
    <r>
      <rPr>
        <b/>
        <sz val="16"/>
        <color rgb="FF0000FF"/>
        <rFont val="新細明體"/>
        <family val="1"/>
        <charset val="136"/>
        <scheme val="minor"/>
      </rPr>
      <t>(附件九)</t>
    </r>
    <r>
      <rPr>
        <b/>
        <sz val="16"/>
        <rFont val="新細明體"/>
        <family val="1"/>
        <charset val="136"/>
        <scheme val="minor"/>
      </rPr>
      <t xml:space="preserve">
</t>
    </r>
    <r>
      <rPr>
        <b/>
        <sz val="16"/>
        <color rgb="FFFF0000"/>
        <rFont val="新細明體"/>
        <family val="1"/>
        <charset val="136"/>
        <scheme val="minor"/>
      </rPr>
      <t>※ 請記得加附</t>
    </r>
    <r>
      <rPr>
        <b/>
        <sz val="16"/>
        <color rgb="FFFF00FF"/>
        <rFont val="新細明體"/>
        <family val="1"/>
        <charset val="136"/>
        <scheme val="minor"/>
      </rPr>
      <t>「期許改變單同意書正本掃描檔</t>
    </r>
    <r>
      <rPr>
        <b/>
        <sz val="16"/>
        <color rgb="FFFF0000"/>
        <rFont val="新細明體"/>
        <family val="1"/>
        <charset val="136"/>
        <scheme val="minor"/>
      </rPr>
      <t>」(附件四之二)</t>
    </r>
    <phoneticPr fontId="3" type="noConversion"/>
  </si>
  <si>
    <t>國立暨南國際大學</t>
    <phoneticPr fontId="3" type="noConversion"/>
  </si>
  <si>
    <t>國立澎湖科技大學</t>
    <phoneticPr fontId="3" type="noConversion"/>
  </si>
  <si>
    <t>國立屏東大學</t>
    <phoneticPr fontId="3" type="noConversion"/>
  </si>
  <si>
    <t>國立屏東大學(課輔海豐國小英文課程專案)</t>
    <phoneticPr fontId="3" type="noConversion"/>
  </si>
  <si>
    <t>國立臺灣海洋大學</t>
    <phoneticPr fontId="3" type="noConversion"/>
  </si>
  <si>
    <t>國立嘉義大學</t>
    <phoneticPr fontId="3" type="noConversion"/>
  </si>
  <si>
    <t>國立嘉義大學(嘉大附小數學課輔專案)</t>
    <phoneticPr fontId="3" type="noConversion"/>
  </si>
  <si>
    <t>國立臺南大學</t>
    <phoneticPr fontId="3" type="noConversion"/>
  </si>
  <si>
    <t>國立成功大學</t>
    <phoneticPr fontId="3" type="noConversion"/>
  </si>
  <si>
    <t>國立臺北科技大學</t>
    <phoneticPr fontId="3" type="noConversion"/>
  </si>
  <si>
    <t>國立政治大學</t>
    <phoneticPr fontId="3" type="noConversion"/>
  </si>
  <si>
    <t>國立彰化師範大學</t>
    <phoneticPr fontId="3" type="noConversion"/>
  </si>
  <si>
    <t>國立金門大學</t>
    <phoneticPr fontId="3" type="noConversion"/>
  </si>
  <si>
    <t>國立臺北護理健康大學</t>
    <phoneticPr fontId="3" type="noConversion"/>
  </si>
  <si>
    <t xml:space="preserve">國立高雄科技大學
</t>
    <phoneticPr fontId="3" type="noConversion"/>
  </si>
  <si>
    <t>國立臺中科技大學</t>
    <phoneticPr fontId="3" type="noConversion"/>
  </si>
  <si>
    <t>國立臺灣大學</t>
    <phoneticPr fontId="3" type="noConversion"/>
  </si>
  <si>
    <t>國立屏東科技大學</t>
    <phoneticPr fontId="3" type="noConversion"/>
  </si>
  <si>
    <t>國立臺北商業大學</t>
    <phoneticPr fontId="3" type="noConversion"/>
  </si>
  <si>
    <t>國立中央大學</t>
    <phoneticPr fontId="3" type="noConversion"/>
  </si>
  <si>
    <t>國立清華大學</t>
    <phoneticPr fontId="3" type="noConversion"/>
  </si>
  <si>
    <t>國立高雄師範大學</t>
    <phoneticPr fontId="3" type="noConversion"/>
  </si>
  <si>
    <t>國立臺灣師範大學</t>
    <phoneticPr fontId="3" type="noConversion"/>
  </si>
  <si>
    <t>國立高雄大學</t>
    <phoneticPr fontId="3" type="noConversion"/>
  </si>
  <si>
    <t>國立虎尾科技大學</t>
    <phoneticPr fontId="3" type="noConversion"/>
  </si>
  <si>
    <t>國立體育大學</t>
    <phoneticPr fontId="3" type="noConversion"/>
  </si>
  <si>
    <t>國立宜蘭大學</t>
    <phoneticPr fontId="3" type="noConversion"/>
  </si>
  <si>
    <t>國立臺中教育大學</t>
    <phoneticPr fontId="3" type="noConversion"/>
  </si>
  <si>
    <t>國立臺南護理專科學校</t>
    <phoneticPr fontId="3" type="noConversion"/>
  </si>
  <si>
    <t>國立臺北大學</t>
    <phoneticPr fontId="3" type="noConversion"/>
  </si>
  <si>
    <t>國立東華大學</t>
    <phoneticPr fontId="3" type="noConversion"/>
  </si>
  <si>
    <t>國立勤益科技大學</t>
    <phoneticPr fontId="3" type="noConversion"/>
  </si>
  <si>
    <t>國立虎尾高級中學</t>
    <phoneticPr fontId="3" type="noConversion"/>
  </si>
  <si>
    <t>國立後壁高級中學</t>
    <phoneticPr fontId="3" type="noConversion"/>
  </si>
  <si>
    <t>國立鳳山高級中學</t>
    <phoneticPr fontId="3" type="noConversion"/>
  </si>
  <si>
    <t>臺中市立文華高級中等學校</t>
    <phoneticPr fontId="3" type="noConversion"/>
  </si>
  <si>
    <t>國立羅東高級中學</t>
    <phoneticPr fontId="3" type="noConversion"/>
  </si>
  <si>
    <t>國立中興高級中學</t>
    <phoneticPr fontId="3" type="noConversion"/>
  </si>
  <si>
    <t>國立臺南家齊高級中等學校</t>
    <phoneticPr fontId="3" type="noConversion"/>
  </si>
  <si>
    <t>國立南投高級中學</t>
    <phoneticPr fontId="3" type="noConversion"/>
  </si>
  <si>
    <t>桃園市立楊梅高級中等學校</t>
    <phoneticPr fontId="3" type="noConversion"/>
  </si>
  <si>
    <t>國立溪湖高級中學</t>
    <phoneticPr fontId="3" type="noConversion"/>
  </si>
  <si>
    <t>國立新化高級中學</t>
    <phoneticPr fontId="3" type="noConversion"/>
  </si>
  <si>
    <t>國立竹北高級中學</t>
    <phoneticPr fontId="3" type="noConversion"/>
  </si>
  <si>
    <t>臺中市立臺中女子高級中等學校</t>
    <phoneticPr fontId="3" type="noConversion"/>
  </si>
  <si>
    <t>國立臺南第一高級中學</t>
    <phoneticPr fontId="3" type="noConversion"/>
  </si>
  <si>
    <t>國立中興大學附屬高級中學</t>
    <phoneticPr fontId="3" type="noConversion"/>
  </si>
  <si>
    <t>國立新港藝術高級中學</t>
    <phoneticPr fontId="3" type="noConversion"/>
  </si>
  <si>
    <t>桃園市立南崁高級中學</t>
    <phoneticPr fontId="3" type="noConversion"/>
  </si>
  <si>
    <t>國立北門高級中學</t>
    <phoneticPr fontId="3" type="noConversion"/>
  </si>
  <si>
    <t>臺中市立清水高級中等學校</t>
    <phoneticPr fontId="3" type="noConversion"/>
  </si>
  <si>
    <t>臺中市立大甲高級中等學校</t>
    <phoneticPr fontId="3" type="noConversion"/>
  </si>
  <si>
    <t>國立北港高級中學</t>
    <phoneticPr fontId="3" type="noConversion"/>
  </si>
  <si>
    <t>國立苑裡高級中學</t>
    <phoneticPr fontId="3" type="noConversion"/>
  </si>
  <si>
    <t>臺中市立臺中第二高級中等學校</t>
    <phoneticPr fontId="3" type="noConversion"/>
  </si>
  <si>
    <t>國立苗栗高級中學</t>
    <phoneticPr fontId="3" type="noConversion"/>
  </si>
  <si>
    <t>國立新豐高級中學</t>
    <phoneticPr fontId="3" type="noConversion"/>
  </si>
  <si>
    <t>國立岡山高級中學</t>
    <phoneticPr fontId="3" type="noConversion"/>
  </si>
  <si>
    <t>國立斗六高級中學</t>
    <phoneticPr fontId="3" type="noConversion"/>
  </si>
  <si>
    <t>國立臺南大學附屬高級中學</t>
    <phoneticPr fontId="3" type="noConversion"/>
  </si>
  <si>
    <t>國立基隆高級中學</t>
    <phoneticPr fontId="3" type="noConversion"/>
  </si>
  <si>
    <t>桃園市立內壢高級中等學校</t>
    <phoneticPr fontId="3" type="noConversion"/>
  </si>
  <si>
    <t>新北市立新店高級中學</t>
    <phoneticPr fontId="3" type="noConversion"/>
  </si>
  <si>
    <t>國立鳳新高級中學</t>
    <phoneticPr fontId="3" type="noConversion"/>
  </si>
  <si>
    <t>高雄市立中山高級中學</t>
    <phoneticPr fontId="3" type="noConversion"/>
  </si>
  <si>
    <t>國立東石高級中學</t>
    <phoneticPr fontId="3" type="noConversion"/>
  </si>
  <si>
    <t>新北市立板橋高級中學</t>
    <phoneticPr fontId="3" type="noConversion"/>
  </si>
  <si>
    <t>國立雲林特殊教育學校</t>
    <phoneticPr fontId="3" type="noConversion"/>
  </si>
  <si>
    <t>臺中市立大里高級中學</t>
    <phoneticPr fontId="3" type="noConversion"/>
  </si>
  <si>
    <t>臺中市立中港高級中學</t>
    <phoneticPr fontId="3" type="noConversion"/>
  </si>
  <si>
    <t>南投縣立旭光高級中學</t>
    <phoneticPr fontId="3" type="noConversion"/>
  </si>
  <si>
    <t>新北市立三重高級中學</t>
    <phoneticPr fontId="3" type="noConversion"/>
  </si>
  <si>
    <t>新北市立樹林高級中學</t>
    <phoneticPr fontId="3" type="noConversion"/>
  </si>
  <si>
    <t>桃園市立永豐高級中等學校</t>
    <phoneticPr fontId="3" type="noConversion"/>
  </si>
  <si>
    <t>高雄市立六龜高級中學</t>
    <phoneticPr fontId="3" type="noConversion"/>
  </si>
  <si>
    <t>高雄市立路竹高級中學</t>
    <phoneticPr fontId="3" type="noConversion"/>
  </si>
  <si>
    <t>彰化縣立二林高級中學</t>
    <phoneticPr fontId="3" type="noConversion"/>
  </si>
  <si>
    <t>臺中市立東山高級中學</t>
    <phoneticPr fontId="3" type="noConversion"/>
  </si>
  <si>
    <t>宜蘭縣立南澳高級中學</t>
    <phoneticPr fontId="3" type="noConversion"/>
  </si>
  <si>
    <t>國立中山大學附屬國光高級中學</t>
    <phoneticPr fontId="3" type="noConversion"/>
  </si>
  <si>
    <t>苗栗縣立興華高級中學</t>
    <phoneticPr fontId="3" type="noConversion"/>
  </si>
  <si>
    <t>苗栗縣立苑裡高級中學</t>
    <phoneticPr fontId="3" type="noConversion"/>
  </si>
  <si>
    <t>臺中市立新社高級中學</t>
    <phoneticPr fontId="3" type="noConversion"/>
  </si>
  <si>
    <t>國立高雄餐旅大學附屬餐旅高級中等學校</t>
    <phoneticPr fontId="3" type="noConversion"/>
  </si>
  <si>
    <t>國立花蓮高級商業職業學校</t>
    <phoneticPr fontId="3" type="noConversion"/>
  </si>
  <si>
    <t>高雄市立海青工商高級職業學校</t>
    <phoneticPr fontId="3" type="noConversion"/>
  </si>
  <si>
    <t>臺中市立東勢工業高級中等學校</t>
    <phoneticPr fontId="3" type="noConversion"/>
  </si>
  <si>
    <t>國立草屯高級商工職業學校</t>
    <phoneticPr fontId="3" type="noConversion"/>
  </si>
  <si>
    <t xml:space="preserve">臺中市立霧峰農業工業高級中等學校 </t>
    <phoneticPr fontId="3" type="noConversion"/>
  </si>
  <si>
    <t>桃園市立中壢商業高級中等學校</t>
    <phoneticPr fontId="3" type="noConversion"/>
  </si>
  <si>
    <t>國立埔里高級工業職業學校</t>
    <phoneticPr fontId="3" type="noConversion"/>
  </si>
  <si>
    <t>國立佳冬高級農業職業學校</t>
    <phoneticPr fontId="3" type="noConversion"/>
  </si>
  <si>
    <t>國立水里高級商工職業學校</t>
    <phoneticPr fontId="3" type="noConversion"/>
  </si>
  <si>
    <t>國立臺南高級海事水產職業學校</t>
    <phoneticPr fontId="3" type="noConversion"/>
  </si>
  <si>
    <t>國立岡山高級農工職業學校</t>
    <phoneticPr fontId="3" type="noConversion"/>
  </si>
  <si>
    <t>國立彰化高級商業職業學校</t>
    <phoneticPr fontId="3" type="noConversion"/>
  </si>
  <si>
    <t>國立中興大學附屬臺中高級農業職業學校</t>
    <phoneticPr fontId="3" type="noConversion"/>
  </si>
  <si>
    <t>國立南投高級商業職業學校</t>
    <phoneticPr fontId="3" type="noConversion"/>
  </si>
  <si>
    <t>臺中市立沙鹿工業高級中等學校</t>
    <phoneticPr fontId="3" type="noConversion"/>
  </si>
  <si>
    <t>國立北斗高級家事商業職業學校</t>
    <phoneticPr fontId="3" type="noConversion"/>
  </si>
  <si>
    <t>臺中市立臺中工業高級中等學校</t>
    <phoneticPr fontId="3" type="noConversion"/>
  </si>
  <si>
    <t>國立恆春高級工商職業學校</t>
    <phoneticPr fontId="3" type="noConversion"/>
  </si>
  <si>
    <t>國立員林崇實高級工業職業學校</t>
    <phoneticPr fontId="3" type="noConversion"/>
  </si>
  <si>
    <t>國立關山高級工商職業學校</t>
    <phoneticPr fontId="3" type="noConversion"/>
  </si>
  <si>
    <t>國立北門高級農工職業學校</t>
    <phoneticPr fontId="3" type="noConversion"/>
  </si>
  <si>
    <t>國立鳳山高級商工職業學校</t>
    <phoneticPr fontId="3" type="noConversion"/>
  </si>
  <si>
    <t>國立土庫高級商工職業學校</t>
    <phoneticPr fontId="3" type="noConversion"/>
  </si>
  <si>
    <t>國立新竹高級工業職業學校</t>
    <phoneticPr fontId="3" type="noConversion"/>
  </si>
  <si>
    <t>國立新營高級工業職業學校</t>
    <phoneticPr fontId="3" type="noConversion"/>
  </si>
  <si>
    <t>國立曾文高級農工職業學校</t>
    <phoneticPr fontId="3" type="noConversion"/>
  </si>
  <si>
    <t>桃園市立中壢家事商業高級中等學校</t>
    <phoneticPr fontId="3" type="noConversion"/>
  </si>
  <si>
    <t>國立成功商業水產職業學校</t>
    <phoneticPr fontId="3" type="noConversion"/>
  </si>
  <si>
    <t>國立華南高級商業職業學校</t>
    <phoneticPr fontId="3" type="noConversion"/>
  </si>
  <si>
    <t>高雄市立成功特殊教育學校</t>
    <phoneticPr fontId="3" type="noConversion"/>
  </si>
  <si>
    <t>臺北市立松山高級商業家事職業學校</t>
    <phoneticPr fontId="3" type="noConversion"/>
  </si>
  <si>
    <t>國立臺南高級工業職業學校</t>
    <phoneticPr fontId="3" type="noConversion"/>
  </si>
  <si>
    <t>臺中市立臺中特殊教育學校</t>
    <phoneticPr fontId="3" type="noConversion"/>
  </si>
  <si>
    <t>國立臺南特殊教育學校</t>
    <phoneticPr fontId="3" type="noConversion"/>
  </si>
  <si>
    <t>國立臺南高級商業職業學校</t>
    <phoneticPr fontId="3" type="noConversion"/>
  </si>
  <si>
    <t>國立屏東高級工業職業學校</t>
    <phoneticPr fontId="3" type="noConversion"/>
  </si>
  <si>
    <t>新北市立新北高級工業職業學校</t>
    <phoneticPr fontId="3" type="noConversion"/>
  </si>
  <si>
    <t>國立仁愛高級農業職業學校</t>
    <phoneticPr fontId="3" type="noConversion"/>
  </si>
  <si>
    <t>嘉義縣立義竹國民中學</t>
    <phoneticPr fontId="3" type="noConversion"/>
  </si>
  <si>
    <t>臺中市立四育國民中學</t>
    <phoneticPr fontId="3" type="noConversion"/>
  </si>
  <si>
    <t>新北市立二重國民中學</t>
    <phoneticPr fontId="3" type="noConversion"/>
  </si>
  <si>
    <t>新北市立蘆洲國民中學</t>
    <phoneticPr fontId="3" type="noConversion"/>
  </si>
  <si>
    <t>臺中市立新光國民中學</t>
    <phoneticPr fontId="3" type="noConversion"/>
  </si>
  <si>
    <t>臺中市立日南國民中學</t>
    <phoneticPr fontId="3" type="noConversion"/>
  </si>
  <si>
    <t>臺中市立中平國民中學</t>
    <phoneticPr fontId="3" type="noConversion"/>
  </si>
  <si>
    <t>臺中市立清水國民中學</t>
    <phoneticPr fontId="3" type="noConversion"/>
  </si>
  <si>
    <t>臺中市立龍井國民中學</t>
    <phoneticPr fontId="3" type="noConversion"/>
  </si>
  <si>
    <t>臺中市立北勢國民中學</t>
    <phoneticPr fontId="3" type="noConversion"/>
  </si>
  <si>
    <t>新北市立三芝國民中學</t>
    <phoneticPr fontId="3" type="noConversion"/>
  </si>
  <si>
    <t>臺中市立豐東國民中學</t>
    <phoneticPr fontId="3" type="noConversion"/>
  </si>
  <si>
    <t>新北市立鷺江國民中學</t>
    <phoneticPr fontId="3" type="noConversion"/>
  </si>
  <si>
    <t>新北市立正德國民中學</t>
    <phoneticPr fontId="3" type="noConversion"/>
  </si>
  <si>
    <t>臺北市立古亭國民中學</t>
    <phoneticPr fontId="3" type="noConversion"/>
  </si>
  <si>
    <t>臺中市立光德國民中學</t>
    <phoneticPr fontId="3" type="noConversion"/>
  </si>
  <si>
    <t>新竹縣立富光國民中學</t>
    <phoneticPr fontId="3" type="noConversion"/>
  </si>
  <si>
    <t>臺中市立霧峰國民中學</t>
    <phoneticPr fontId="3" type="noConversion"/>
  </si>
  <si>
    <t>臺中市立大德國民中學</t>
    <phoneticPr fontId="3" type="noConversion"/>
  </si>
  <si>
    <t>臺北市立景美國民中學</t>
    <phoneticPr fontId="3" type="noConversion"/>
  </si>
  <si>
    <t>新北市立碧華國民中學</t>
    <phoneticPr fontId="3" type="noConversion"/>
  </si>
  <si>
    <t>苗栗縣立通霄國民中學</t>
    <phoneticPr fontId="3" type="noConversion"/>
  </si>
  <si>
    <t>臺南市立官田國民中學</t>
    <phoneticPr fontId="3" type="noConversion"/>
  </si>
  <si>
    <t>新北市三重區五華國民小學</t>
    <phoneticPr fontId="3" type="noConversion"/>
  </si>
  <si>
    <t>高雄市甲仙區甲仙國民小學</t>
    <phoneticPr fontId="3" type="noConversion"/>
  </si>
  <si>
    <t>高雄市苓雅區苓洲國民小學</t>
    <phoneticPr fontId="3" type="noConversion"/>
  </si>
  <si>
    <t>國立嘉義大學附設實驗國民小學</t>
    <phoneticPr fontId="3" type="noConversion"/>
  </si>
  <si>
    <t>臺南市安平區新南國民小學</t>
    <phoneticPr fontId="3" type="noConversion"/>
  </si>
  <si>
    <r>
      <t>國立臺東高級商業職業學校</t>
    </r>
    <r>
      <rPr>
        <b/>
        <sz val="16"/>
        <color rgb="FFFF0000"/>
        <rFont val="標楷體"/>
        <family val="4"/>
        <charset val="136"/>
      </rPr>
      <t/>
    </r>
    <phoneticPr fontId="3" type="noConversion"/>
  </si>
  <si>
    <t>P1</t>
    <phoneticPr fontId="3" type="noConversion"/>
  </si>
  <si>
    <t>P2</t>
    <phoneticPr fontId="3" type="noConversion"/>
  </si>
  <si>
    <t>P3</t>
    <phoneticPr fontId="3" type="noConversion"/>
  </si>
  <si>
    <r>
      <t>二、同意遵守「受補助學生義務」及所有相關條文規定 (</t>
    </r>
    <r>
      <rPr>
        <b/>
        <sz val="16"/>
        <color rgb="FFFF0000"/>
        <rFont val="標楷體"/>
        <family val="4"/>
        <charset val="136"/>
      </rPr>
      <t>※</t>
    </r>
    <r>
      <rPr>
        <b/>
        <sz val="16"/>
        <color theme="1"/>
        <rFont val="標楷體"/>
        <family val="4"/>
        <charset val="136"/>
      </rPr>
      <t>記得</t>
    </r>
    <r>
      <rPr>
        <b/>
        <sz val="16"/>
        <color rgb="FFFF0000"/>
        <rFont val="標楷體"/>
        <family val="4"/>
        <charset val="136"/>
      </rPr>
      <t>簽名</t>
    </r>
    <r>
      <rPr>
        <b/>
        <sz val="16"/>
        <color theme="1"/>
        <rFont val="標楷體"/>
        <family val="4"/>
        <charset val="136"/>
      </rPr>
      <t>!)</t>
    </r>
  </si>
  <si>
    <r>
      <rPr>
        <b/>
        <u/>
        <sz val="16"/>
        <color theme="1"/>
        <rFont val="標楷體"/>
        <family val="4"/>
        <charset val="136"/>
      </rPr>
      <t>法定代理人/監護人</t>
    </r>
    <r>
      <rPr>
        <b/>
        <sz val="16"/>
        <color theme="1"/>
        <rFont val="標楷體"/>
        <family val="4"/>
        <charset val="136"/>
      </rPr>
      <t xml:space="preserve">簽名
</t>
    </r>
    <r>
      <rPr>
        <b/>
        <sz val="15"/>
        <color rgb="FFFF0000"/>
        <rFont val="標楷體"/>
        <family val="4"/>
        <charset val="136"/>
      </rPr>
      <t>*請勿塗描，若有塗描，請於空白處補簽名</t>
    </r>
    <r>
      <rPr>
        <b/>
        <sz val="16"/>
        <color theme="1"/>
        <rFont val="標楷體"/>
        <family val="4"/>
        <charset val="136"/>
      </rPr>
      <t xml:space="preserve">
簽名:
身分證字號:
                    西元2022年3月</t>
    </r>
    <phoneticPr fontId="3" type="noConversion"/>
  </si>
  <si>
    <t>P4</t>
    <phoneticPr fontId="3" type="noConversion"/>
  </si>
  <si>
    <r>
      <t>★</t>
    </r>
    <r>
      <rPr>
        <b/>
        <sz val="16"/>
        <color theme="1"/>
        <rFont val="標楷體"/>
        <family val="4"/>
        <charset val="136"/>
      </rPr>
      <t xml:space="preserve">家庭成員 </t>
    </r>
    <r>
      <rPr>
        <b/>
        <sz val="16"/>
        <color rgb="FFFF0000"/>
        <rFont val="標楷體"/>
        <family val="4"/>
        <charset val="136"/>
      </rPr>
      <t xml:space="preserve">(請參閱下列之編號表) </t>
    </r>
    <phoneticPr fontId="3" type="noConversion"/>
  </si>
  <si>
    <r>
      <t>※</t>
    </r>
    <r>
      <rPr>
        <b/>
        <sz val="16"/>
        <color theme="1"/>
        <rFont val="標楷體"/>
        <family val="4"/>
        <charset val="136"/>
      </rPr>
      <t>特殊情形:</t>
    </r>
    <r>
      <rPr>
        <sz val="16"/>
        <color theme="1"/>
        <rFont val="標楷體"/>
        <family val="4"/>
        <charset val="136"/>
      </rPr>
      <t xml:space="preserve"> 勾選「</t>
    </r>
    <r>
      <rPr>
        <b/>
        <sz val="16"/>
        <color theme="1"/>
        <rFont val="標楷體"/>
        <family val="4"/>
        <charset val="136"/>
      </rPr>
      <t>是</t>
    </r>
    <r>
      <rPr>
        <sz val="16"/>
        <color theme="1"/>
        <rFont val="標楷體"/>
        <family val="4"/>
        <charset val="136"/>
      </rPr>
      <t>」，指該家庭成員</t>
    </r>
    <r>
      <rPr>
        <b/>
        <sz val="16"/>
        <color rgb="FFFF0000"/>
        <rFont val="標楷體"/>
        <family val="4"/>
        <charset val="136"/>
      </rPr>
      <t>無需</t>
    </r>
    <r>
      <rPr>
        <sz val="16"/>
        <color theme="1"/>
        <rFont val="標楷體"/>
        <family val="4"/>
        <charset val="136"/>
      </rPr>
      <t>提交</t>
    </r>
    <r>
      <rPr>
        <b/>
        <sz val="16"/>
        <color rgb="FFFF0000"/>
        <rFont val="標楷體"/>
        <family val="4"/>
        <charset val="136"/>
      </rPr>
      <t>110年度</t>
    </r>
    <r>
      <rPr>
        <sz val="16"/>
        <color theme="1"/>
        <rFont val="標楷體"/>
        <family val="4"/>
        <charset val="136"/>
      </rPr>
      <t>所得稅清單與財產清單</t>
    </r>
    <r>
      <rPr>
        <b/>
        <sz val="16"/>
        <color theme="1"/>
        <rFont val="標楷體"/>
        <family val="4"/>
        <charset val="136"/>
      </rPr>
      <t>。</t>
    </r>
  </si>
  <si>
    <r>
      <t>※</t>
    </r>
    <r>
      <rPr>
        <b/>
        <sz val="15"/>
        <color theme="1"/>
        <rFont val="標楷體"/>
        <family val="4"/>
        <charset val="136"/>
      </rPr>
      <t>扶養人(照顧者):</t>
    </r>
    <r>
      <rPr>
        <sz val="15"/>
        <color theme="1"/>
        <rFont val="標楷體"/>
        <family val="4"/>
        <charset val="136"/>
      </rPr>
      <t>勾選「</t>
    </r>
    <r>
      <rPr>
        <b/>
        <sz val="15"/>
        <color theme="1"/>
        <rFont val="標楷體"/>
        <family val="4"/>
        <charset val="136"/>
      </rPr>
      <t>是</t>
    </r>
    <r>
      <rPr>
        <sz val="15"/>
        <color theme="1"/>
        <rFont val="標楷體"/>
        <family val="4"/>
        <charset val="136"/>
      </rPr>
      <t>」，指該家庭成員</t>
    </r>
    <r>
      <rPr>
        <b/>
        <sz val="15"/>
        <color rgb="FFFF0000"/>
        <rFont val="標楷體"/>
        <family val="4"/>
        <charset val="136"/>
      </rPr>
      <t>需</t>
    </r>
    <r>
      <rPr>
        <sz val="15"/>
        <color theme="1"/>
        <rFont val="標楷體"/>
        <family val="4"/>
        <charset val="136"/>
      </rPr>
      <t>提交</t>
    </r>
    <r>
      <rPr>
        <b/>
        <sz val="15"/>
        <color rgb="FFFF0000"/>
        <rFont val="標楷體"/>
        <family val="4"/>
        <charset val="136"/>
      </rPr>
      <t>110年度</t>
    </r>
    <r>
      <rPr>
        <sz val="15"/>
        <color theme="1"/>
        <rFont val="標楷體"/>
        <family val="4"/>
        <charset val="136"/>
      </rPr>
      <t>所得稅清單與財產清單。</t>
    </r>
  </si>
  <si>
    <r>
      <t>※</t>
    </r>
    <r>
      <rPr>
        <b/>
        <sz val="15"/>
        <color theme="1"/>
        <rFont val="標楷體"/>
        <family val="4"/>
        <charset val="136"/>
      </rPr>
      <t>「家庭成員」:</t>
    </r>
    <r>
      <rPr>
        <b/>
        <u/>
        <sz val="15"/>
        <color theme="1"/>
        <rFont val="標楷體"/>
        <family val="4"/>
        <charset val="136"/>
      </rPr>
      <t>監護人</t>
    </r>
    <r>
      <rPr>
        <b/>
        <sz val="15"/>
        <color theme="1"/>
        <rFont val="標楷體"/>
        <family val="4"/>
        <charset val="136"/>
      </rPr>
      <t>不可同時為</t>
    </r>
    <r>
      <rPr>
        <b/>
        <strike/>
        <sz val="15"/>
        <color theme="1"/>
        <rFont val="標楷體"/>
        <family val="4"/>
        <charset val="136"/>
      </rPr>
      <t>扶養人</t>
    </r>
    <r>
      <rPr>
        <b/>
        <sz val="15"/>
        <color theme="1"/>
        <rFont val="標楷體"/>
        <family val="4"/>
        <charset val="136"/>
      </rPr>
      <t>!</t>
    </r>
    <r>
      <rPr>
        <b/>
        <u/>
        <sz val="15"/>
        <color theme="1"/>
        <rFont val="標楷體"/>
        <family val="4"/>
        <charset val="136"/>
      </rPr>
      <t>扶養人</t>
    </r>
    <r>
      <rPr>
        <b/>
        <sz val="15"/>
        <color theme="1"/>
        <rFont val="標楷體"/>
        <family val="4"/>
        <charset val="136"/>
      </rPr>
      <t>不可同時為</t>
    </r>
    <r>
      <rPr>
        <b/>
        <strike/>
        <sz val="15"/>
        <color theme="1"/>
        <rFont val="標楷體"/>
        <family val="4"/>
        <charset val="136"/>
      </rPr>
      <t>特殊情形</t>
    </r>
    <r>
      <rPr>
        <b/>
        <sz val="15"/>
        <color theme="1"/>
        <rFont val="標楷體"/>
        <family val="4"/>
        <charset val="136"/>
      </rPr>
      <t xml:space="preserve">!
  </t>
    </r>
    <r>
      <rPr>
        <sz val="15"/>
        <color theme="1"/>
        <rFont val="標楷體"/>
        <family val="4"/>
        <charset val="136"/>
      </rPr>
      <t>填列規則，可參閱助學金管理辦法第四條第二項第(二)款及第(三)款「全戶定義規則」。</t>
    </r>
    <phoneticPr fontId="3" type="noConversion"/>
  </si>
  <si>
    <r>
      <t>★</t>
    </r>
    <r>
      <rPr>
        <b/>
        <sz val="16"/>
        <color theme="1"/>
        <rFont val="標楷體"/>
        <family val="4"/>
        <charset val="136"/>
      </rPr>
      <t>家庭成員</t>
    </r>
  </si>
  <si>
    <r>
      <t>※「</t>
    </r>
    <r>
      <rPr>
        <b/>
        <sz val="16"/>
        <color theme="1"/>
        <rFont val="標楷體"/>
        <family val="4"/>
        <charset val="136"/>
      </rPr>
      <t>稱謂</t>
    </r>
    <r>
      <rPr>
        <sz val="16"/>
        <color theme="1"/>
        <rFont val="標楷體"/>
        <family val="4"/>
        <charset val="136"/>
      </rPr>
      <t>」編號</t>
    </r>
  </si>
  <si>
    <r>
      <t>※「</t>
    </r>
    <r>
      <rPr>
        <b/>
        <sz val="16"/>
        <color theme="1"/>
        <rFont val="標楷體"/>
        <family val="4"/>
        <charset val="136"/>
      </rPr>
      <t>職業</t>
    </r>
    <r>
      <rPr>
        <sz val="16"/>
        <color theme="1"/>
        <rFont val="標楷體"/>
        <family val="4"/>
        <charset val="136"/>
      </rPr>
      <t>」編號</t>
    </r>
  </si>
  <si>
    <t>P5</t>
    <phoneticPr fontId="3" type="noConversion"/>
  </si>
  <si>
    <t>P6</t>
    <phoneticPr fontId="3" type="noConversion"/>
  </si>
  <si>
    <t>P7</t>
    <phoneticPr fontId="3" type="noConversion"/>
  </si>
  <si>
    <r>
      <t>姓名</t>
    </r>
    <r>
      <rPr>
        <b/>
        <sz val="16"/>
        <color rgb="FF008000"/>
        <rFont val="標楷體"/>
        <family val="4"/>
        <charset val="136"/>
      </rPr>
      <t>(G)</t>
    </r>
  </si>
  <si>
    <r>
      <t>學號</t>
    </r>
    <r>
      <rPr>
        <b/>
        <sz val="16"/>
        <color rgb="FF008000"/>
        <rFont val="標楷體"/>
        <family val="4"/>
        <charset val="136"/>
      </rPr>
      <t>(K)</t>
    </r>
  </si>
  <si>
    <r>
      <t>身分證字號</t>
    </r>
    <r>
      <rPr>
        <b/>
        <sz val="16"/>
        <color rgb="FF008000"/>
        <rFont val="標楷體"/>
        <family val="4"/>
        <charset val="136"/>
      </rPr>
      <t>(L)</t>
    </r>
  </si>
  <si>
    <r>
      <t>學生戶籍地址</t>
    </r>
    <r>
      <rPr>
        <b/>
        <sz val="16"/>
        <color rgb="FF008000"/>
        <rFont val="標楷體"/>
        <family val="4"/>
        <charset val="136"/>
      </rPr>
      <t>(O)</t>
    </r>
  </si>
  <si>
    <r>
      <t>班級/班別</t>
    </r>
    <r>
      <rPr>
        <b/>
        <sz val="16"/>
        <color rgb="FF008000"/>
        <rFont val="標楷體"/>
        <family val="4"/>
        <charset val="136"/>
      </rPr>
      <t xml:space="preserve">(J)
</t>
    </r>
    <r>
      <rPr>
        <b/>
        <sz val="16"/>
        <color rgb="FFFF0000"/>
        <rFont val="標楷體"/>
        <family val="4"/>
        <charset val="136"/>
      </rPr>
      <t>(111上)</t>
    </r>
    <phoneticPr fontId="3" type="noConversion"/>
  </si>
  <si>
    <t xml:space="preserve">八、技術士證照紀錄 </t>
  </si>
  <si>
    <r>
      <t xml:space="preserve">  請</t>
    </r>
    <r>
      <rPr>
        <b/>
        <u val="double"/>
        <sz val="16"/>
        <color rgb="FF0000FF"/>
        <rFont val="標楷體"/>
        <family val="4"/>
        <charset val="136"/>
      </rPr>
      <t>填列</t>
    </r>
    <r>
      <rPr>
        <b/>
        <u/>
        <sz val="16"/>
        <color rgb="FF009900"/>
        <rFont val="標楷體"/>
        <family val="4"/>
        <charset val="136"/>
      </rPr>
      <t>申請總表</t>
    </r>
    <r>
      <rPr>
        <b/>
        <u/>
        <sz val="16"/>
        <color rgb="FF00B050"/>
        <rFont val="標楷體"/>
        <family val="4"/>
        <charset val="136"/>
      </rPr>
      <t>excel電子檔</t>
    </r>
    <r>
      <rPr>
        <b/>
        <sz val="16"/>
        <color theme="1"/>
        <rFont val="標楷體"/>
        <family val="4"/>
        <charset val="136"/>
      </rPr>
      <t>裡的</t>
    </r>
    <r>
      <rPr>
        <b/>
        <sz val="16"/>
        <color rgb="FFFF0000"/>
        <rFont val="標楷體"/>
        <family val="4"/>
        <charset val="136"/>
      </rPr>
      <t>【編號 No1.家庭成員】</t>
    </r>
    <r>
      <rPr>
        <b/>
        <u/>
        <sz val="16"/>
        <color theme="1"/>
        <rFont val="標楷體"/>
        <family val="4"/>
        <charset val="136"/>
      </rPr>
      <t>表單</t>
    </r>
    <r>
      <rPr>
        <b/>
        <u/>
        <sz val="16"/>
        <color rgb="FF008000"/>
        <rFont val="標楷體"/>
        <family val="4"/>
        <charset val="136"/>
      </rPr>
      <t xml:space="preserve"> (A至M欄)</t>
    </r>
    <r>
      <rPr>
        <b/>
        <sz val="16"/>
        <color rgb="FFFF0000"/>
        <rFont val="標楷體"/>
        <family val="4"/>
        <charset val="136"/>
      </rPr>
      <t/>
    </r>
    <phoneticPr fontId="3" type="noConversion"/>
  </si>
  <si>
    <r>
      <t>□10.</t>
    </r>
    <r>
      <rPr>
        <b/>
        <sz val="16"/>
        <color rgb="FF0000FF"/>
        <rFont val="標楷體"/>
        <family val="4"/>
        <charset val="136"/>
      </rPr>
      <t>高中、高職、大學:</t>
    </r>
    <r>
      <rPr>
        <b/>
        <sz val="16"/>
        <color theme="1"/>
        <rFont val="標楷體"/>
        <family val="4"/>
        <charset val="136"/>
      </rPr>
      <t>自我專長</t>
    </r>
    <r>
      <rPr>
        <b/>
        <u/>
        <sz val="16"/>
        <color rgb="FF00B050"/>
        <rFont val="標楷體"/>
        <family val="4"/>
        <charset val="136"/>
      </rPr>
      <t>電子檔</t>
    </r>
    <r>
      <rPr>
        <b/>
        <sz val="16"/>
        <color theme="1"/>
        <rFont val="標楷體"/>
        <family val="4"/>
        <charset val="136"/>
      </rPr>
      <t xml:space="preserve"> 
    </t>
    </r>
    <r>
      <rPr>
        <b/>
        <sz val="16"/>
        <color rgb="FFFF0000"/>
        <rFont val="標楷體"/>
        <family val="4"/>
        <charset val="136"/>
      </rPr>
      <t>※須具供他人學習之實際教學內容</t>
    </r>
    <r>
      <rPr>
        <sz val="16"/>
        <color theme="1"/>
        <rFont val="標楷體"/>
        <family val="4"/>
        <charset val="136"/>
      </rPr>
      <t xml:space="preserve">，而非介紹自己有哪些專長
   □(1)動態影片檔 或□(2)純聲音檔(mp3) 或□(3)靜態純文字圖片檔(word、ppt)
 </t>
    </r>
    <r>
      <rPr>
        <sz val="16"/>
        <color rgb="FFFF0000"/>
        <rFont val="標楷體"/>
        <family val="4"/>
        <charset val="136"/>
      </rPr>
      <t>及</t>
    </r>
    <r>
      <rPr>
        <sz val="16"/>
        <color theme="1"/>
        <rFont val="標楷體"/>
        <family val="4"/>
        <charset val="136"/>
      </rPr>
      <t>□提供自我專長相關資料之</t>
    </r>
    <r>
      <rPr>
        <b/>
        <sz val="16"/>
        <color rgb="FFFF0000"/>
        <rFont val="標楷體"/>
        <family val="4"/>
        <charset val="136"/>
      </rPr>
      <t>同意書</t>
    </r>
    <r>
      <rPr>
        <b/>
        <u/>
        <sz val="16"/>
        <color rgb="FFFF0000"/>
        <rFont val="標楷體"/>
        <family val="4"/>
        <charset val="136"/>
      </rPr>
      <t>正本</t>
    </r>
    <r>
      <rPr>
        <b/>
        <u/>
        <sz val="16"/>
        <color rgb="FF00B050"/>
        <rFont val="標楷體"/>
        <family val="4"/>
        <charset val="136"/>
      </rPr>
      <t>掃描檔</t>
    </r>
    <r>
      <rPr>
        <sz val="16"/>
        <color theme="1"/>
        <rFont val="標楷體"/>
        <family val="4"/>
        <charset val="136"/>
      </rPr>
      <t>(附件四之三)</t>
    </r>
    <phoneticPr fontId="3" type="noConversion"/>
  </si>
  <si>
    <r>
      <t>□11.</t>
    </r>
    <r>
      <rPr>
        <sz val="16"/>
        <color theme="1"/>
        <rFont val="標楷體"/>
        <family val="4"/>
        <charset val="136"/>
      </rPr>
      <t>學習心得第二題勾選「願意分享並提供掃描檔」者-</t>
    </r>
    <r>
      <rPr>
        <b/>
        <sz val="16"/>
        <color theme="1"/>
        <rFont val="標楷體"/>
        <family val="4"/>
        <charset val="136"/>
      </rPr>
      <t>題目解答筆記</t>
    </r>
    <r>
      <rPr>
        <b/>
        <u/>
        <sz val="16"/>
        <color rgb="FF00B050"/>
        <rFont val="標楷體"/>
        <family val="4"/>
        <charset val="136"/>
      </rPr>
      <t>掃描檔</t>
    </r>
    <r>
      <rPr>
        <sz val="16"/>
        <color theme="1"/>
        <rFont val="標楷體"/>
        <family val="4"/>
        <charset val="136"/>
      </rPr>
      <t>或</t>
    </r>
    <r>
      <rPr>
        <b/>
        <u/>
        <sz val="16"/>
        <color rgb="FF00B050"/>
        <rFont val="標楷體"/>
        <family val="4"/>
        <charset val="136"/>
      </rPr>
      <t xml:space="preserve">電子檔 </t>
    </r>
    <r>
      <rPr>
        <sz val="16"/>
        <color theme="1"/>
        <rFont val="標楷體"/>
        <family val="4"/>
        <charset val="136"/>
      </rPr>
      <t xml:space="preserve">
 </t>
    </r>
    <r>
      <rPr>
        <sz val="16"/>
        <color rgb="FFFF0000"/>
        <rFont val="標楷體"/>
        <family val="4"/>
        <charset val="136"/>
      </rPr>
      <t>及</t>
    </r>
    <r>
      <rPr>
        <sz val="16"/>
        <color theme="1"/>
        <rFont val="標楷體"/>
        <family val="4"/>
        <charset val="136"/>
      </rPr>
      <t>□筆記歸納整理著作轉讓</t>
    </r>
    <r>
      <rPr>
        <b/>
        <sz val="16"/>
        <color rgb="FFFF0000"/>
        <rFont val="標楷體"/>
        <family val="4"/>
        <charset val="136"/>
      </rPr>
      <t>同意書</t>
    </r>
    <r>
      <rPr>
        <b/>
        <u/>
        <sz val="16"/>
        <color rgb="FFFF0000"/>
        <rFont val="標楷體"/>
        <family val="4"/>
        <charset val="136"/>
      </rPr>
      <t>正本</t>
    </r>
    <r>
      <rPr>
        <b/>
        <u/>
        <sz val="16"/>
        <color rgb="FF00B050"/>
        <rFont val="標楷體"/>
        <family val="4"/>
        <charset val="136"/>
      </rPr>
      <t>掃描檔</t>
    </r>
    <r>
      <rPr>
        <sz val="16"/>
        <color theme="1"/>
        <rFont val="標楷體"/>
        <family val="4"/>
        <charset val="136"/>
      </rPr>
      <t>(附件四之四)</t>
    </r>
    <phoneticPr fontId="3" type="noConversion"/>
  </si>
  <si>
    <r>
      <t>□14.課輔獎助金相關證明文件</t>
    </r>
    <r>
      <rPr>
        <b/>
        <sz val="16"/>
        <color rgb="FF0000FF"/>
        <rFont val="標楷體"/>
        <family val="4"/>
        <charset val="136"/>
      </rPr>
      <t xml:space="preserve">【課輔前提交】
   </t>
    </r>
    <r>
      <rPr>
        <sz val="16"/>
        <rFont val="標楷體"/>
        <family val="4"/>
        <charset val="136"/>
      </rPr>
      <t xml:space="preserve"> □(1)著作權及肖像權同意書</t>
    </r>
    <r>
      <rPr>
        <b/>
        <u/>
        <sz val="16"/>
        <color rgb="FFFF0000"/>
        <rFont val="標楷體"/>
        <family val="4"/>
        <charset val="136"/>
      </rPr>
      <t>正本</t>
    </r>
    <r>
      <rPr>
        <b/>
        <u/>
        <sz val="16"/>
        <color rgb="FF00B050"/>
        <rFont val="標楷體"/>
        <family val="4"/>
        <charset val="136"/>
      </rPr>
      <t>掃描檔</t>
    </r>
    <r>
      <rPr>
        <sz val="16"/>
        <rFont val="標楷體"/>
        <family val="4"/>
        <charset val="136"/>
      </rPr>
      <t>(附件四之五)、
     □(2)課輔員提案計畫書中英文版</t>
    </r>
    <r>
      <rPr>
        <b/>
        <u/>
        <sz val="16"/>
        <color rgb="FFFF0000"/>
        <rFont val="標楷體"/>
        <family val="4"/>
        <charset val="136"/>
      </rPr>
      <t>用印簽名正本</t>
    </r>
    <r>
      <rPr>
        <sz val="16"/>
        <rFont val="標楷體"/>
        <family val="4"/>
        <charset val="136"/>
      </rPr>
      <t>及</t>
    </r>
    <r>
      <rPr>
        <b/>
        <u/>
        <sz val="16"/>
        <color rgb="FF00B050"/>
        <rFont val="標楷體"/>
        <family val="4"/>
        <charset val="136"/>
      </rPr>
      <t>電子檔</t>
    </r>
    <r>
      <rPr>
        <sz val="16"/>
        <rFont val="標楷體"/>
        <family val="4"/>
        <charset val="136"/>
      </rPr>
      <t>(附件十)、
     □(3)課輔內容著作轉讓同意書</t>
    </r>
    <r>
      <rPr>
        <b/>
        <u/>
        <sz val="16"/>
        <color rgb="FFFF0000"/>
        <rFont val="標楷體"/>
        <family val="4"/>
        <charset val="136"/>
      </rPr>
      <t>正本</t>
    </r>
    <r>
      <rPr>
        <b/>
        <u/>
        <sz val="16"/>
        <color rgb="FF00B050"/>
        <rFont val="標楷體"/>
        <family val="4"/>
        <charset val="136"/>
      </rPr>
      <t>掃描檔</t>
    </r>
    <r>
      <rPr>
        <sz val="16"/>
        <rFont val="標楷體"/>
        <family val="4"/>
        <charset val="136"/>
      </rPr>
      <t>(附件四之六)、
     □(4)教案範本</t>
    </r>
    <r>
      <rPr>
        <b/>
        <u/>
        <sz val="16"/>
        <color rgb="FF00B050"/>
        <rFont val="標楷體"/>
        <family val="4"/>
        <charset val="136"/>
      </rPr>
      <t>電子檔</t>
    </r>
    <r>
      <rPr>
        <sz val="16"/>
        <rFont val="標楷體"/>
        <family val="4"/>
        <charset val="136"/>
      </rPr>
      <t>、
     □(5)學校公庫帳戶資料</t>
    </r>
    <r>
      <rPr>
        <b/>
        <u/>
        <sz val="16"/>
        <color rgb="FFFF0000"/>
        <rFont val="標楷體"/>
        <family val="4"/>
        <charset val="136"/>
      </rPr>
      <t>正本</t>
    </r>
    <r>
      <rPr>
        <b/>
        <u/>
        <sz val="16"/>
        <color rgb="FF00B050"/>
        <rFont val="標楷體"/>
        <family val="4"/>
        <charset val="136"/>
      </rPr>
      <t>掃描檔</t>
    </r>
    <r>
      <rPr>
        <sz val="16"/>
        <rFont val="標楷體"/>
        <family val="4"/>
        <charset val="136"/>
      </rPr>
      <t xml:space="preserve">(附件十一)   </t>
    </r>
    <r>
      <rPr>
        <b/>
        <sz val="16"/>
        <color rgb="FF0000FF"/>
        <rFont val="標楷體"/>
        <family val="4"/>
        <charset val="136"/>
      </rPr>
      <t xml:space="preserve">
</t>
    </r>
    <phoneticPr fontId="3" type="noConversion"/>
  </si>
  <si>
    <r>
      <t>□15.課輔獎助金相關證明文件</t>
    </r>
    <r>
      <rPr>
        <b/>
        <sz val="16"/>
        <color rgb="FF0000FF"/>
        <rFont val="標楷體"/>
        <family val="4"/>
        <charset val="136"/>
      </rPr>
      <t>【課輔結束後提交】</t>
    </r>
    <r>
      <rPr>
        <b/>
        <sz val="16"/>
        <color theme="1"/>
        <rFont val="標楷體"/>
        <family val="4"/>
        <charset val="136"/>
      </rPr>
      <t xml:space="preserve">
  □</t>
    </r>
    <r>
      <rPr>
        <sz val="16"/>
        <color theme="1"/>
        <rFont val="標楷體"/>
        <family val="4"/>
        <charset val="136"/>
      </rPr>
      <t>(1)課輔員出席表</t>
    </r>
    <r>
      <rPr>
        <b/>
        <sz val="16"/>
        <color rgb="FFFF0000"/>
        <rFont val="標楷體"/>
        <family val="4"/>
        <charset val="136"/>
      </rPr>
      <t>正本</t>
    </r>
    <r>
      <rPr>
        <b/>
        <u/>
        <sz val="16"/>
        <color rgb="FF00B050"/>
        <rFont val="標楷體"/>
        <family val="4"/>
        <charset val="136"/>
      </rPr>
      <t>掃描檔</t>
    </r>
    <r>
      <rPr>
        <sz val="16"/>
        <color theme="1"/>
        <rFont val="標楷體"/>
        <family val="4"/>
        <charset val="136"/>
      </rPr>
      <t xml:space="preserve">(附件十二)、
  </t>
    </r>
    <r>
      <rPr>
        <b/>
        <sz val="16"/>
        <color theme="1"/>
        <rFont val="標楷體"/>
        <family val="4"/>
        <charset val="136"/>
      </rPr>
      <t>□</t>
    </r>
    <r>
      <rPr>
        <sz val="16"/>
        <color theme="1"/>
        <rFont val="標楷體"/>
        <family val="4"/>
        <charset val="136"/>
      </rPr>
      <t>(2)受輔學生簽到表</t>
    </r>
    <r>
      <rPr>
        <b/>
        <sz val="16"/>
        <color rgb="FFFF0000"/>
        <rFont val="標楷體"/>
        <family val="4"/>
        <charset val="136"/>
      </rPr>
      <t>正本</t>
    </r>
    <r>
      <rPr>
        <b/>
        <u/>
        <sz val="16"/>
        <color rgb="FF00B050"/>
        <rFont val="標楷體"/>
        <family val="4"/>
        <charset val="136"/>
      </rPr>
      <t>掃描檔</t>
    </r>
    <r>
      <rPr>
        <sz val="16"/>
        <color theme="1"/>
        <rFont val="標楷體"/>
        <family val="4"/>
        <charset val="136"/>
      </rPr>
      <t>(請自製)、□(3)課輔成果授課講義內容</t>
    </r>
    <r>
      <rPr>
        <b/>
        <u/>
        <sz val="16"/>
        <color rgb="FF00B050"/>
        <rFont val="標楷體"/>
        <family val="4"/>
        <charset val="136"/>
      </rPr>
      <t>電子檔</t>
    </r>
    <r>
      <rPr>
        <sz val="16"/>
        <color theme="1"/>
        <rFont val="標楷體"/>
        <family val="4"/>
        <charset val="136"/>
      </rPr>
      <t>、 
  □(4)課輔過程之相片及影片</t>
    </r>
    <r>
      <rPr>
        <b/>
        <u/>
        <sz val="16"/>
        <color rgb="FF00B050"/>
        <rFont val="標楷體"/>
        <family val="4"/>
        <charset val="136"/>
      </rPr>
      <t>電子檔</t>
    </r>
    <r>
      <rPr>
        <sz val="16"/>
        <color theme="1"/>
        <rFont val="標楷體"/>
        <family val="4"/>
        <charset val="136"/>
      </rPr>
      <t>、 □(5)印領清冊</t>
    </r>
    <r>
      <rPr>
        <b/>
        <u/>
        <sz val="16"/>
        <color rgb="FFFF0000"/>
        <rFont val="標楷體"/>
        <family val="4"/>
        <charset val="136"/>
      </rPr>
      <t>正本</t>
    </r>
    <r>
      <rPr>
        <b/>
        <sz val="16"/>
        <color rgb="FFFF0000"/>
        <rFont val="標楷體"/>
        <family val="4"/>
        <charset val="136"/>
      </rPr>
      <t>需掛號郵寄至敝基金會</t>
    </r>
    <r>
      <rPr>
        <sz val="16"/>
        <color theme="1"/>
        <rFont val="標楷體"/>
        <family val="4"/>
        <charset val="136"/>
      </rPr>
      <t>、
  □(6)支出使用流程報告中英文版</t>
    </r>
    <r>
      <rPr>
        <b/>
        <u/>
        <sz val="16"/>
        <color rgb="FFFF0000"/>
        <rFont val="標楷體"/>
        <family val="4"/>
        <charset val="136"/>
      </rPr>
      <t>正本</t>
    </r>
    <r>
      <rPr>
        <b/>
        <sz val="16"/>
        <color rgb="FFFF0000"/>
        <rFont val="標楷體"/>
        <family val="4"/>
        <charset val="136"/>
      </rPr>
      <t>需掛號郵寄至敝基金會</t>
    </r>
    <r>
      <rPr>
        <sz val="16"/>
        <color theme="1"/>
        <rFont val="標楷體"/>
        <family val="4"/>
        <charset val="136"/>
      </rPr>
      <t xml:space="preserve">。  </t>
    </r>
    <phoneticPr fontId="3" type="noConversion"/>
  </si>
  <si>
    <r>
      <t>□16.急難救助</t>
    </r>
    <r>
      <rPr>
        <sz val="16"/>
        <color theme="1"/>
        <rFont val="標楷體"/>
        <family val="4"/>
        <charset val="136"/>
      </rPr>
      <t>相關證明文件</t>
    </r>
    <r>
      <rPr>
        <b/>
        <u/>
        <sz val="16"/>
        <color rgb="FFFF0000"/>
        <rFont val="標楷體"/>
        <family val="4"/>
        <charset val="136"/>
      </rPr>
      <t>正本</t>
    </r>
    <r>
      <rPr>
        <b/>
        <u/>
        <sz val="16"/>
        <color rgb="FF00B050"/>
        <rFont val="標楷體"/>
        <family val="4"/>
        <charset val="136"/>
      </rPr>
      <t>掃描檔</t>
    </r>
    <r>
      <rPr>
        <b/>
        <sz val="16"/>
        <color rgb="FFFF0000"/>
        <rFont val="標楷體"/>
        <family val="4"/>
        <charset val="136"/>
      </rPr>
      <t xml:space="preserve"> 
    (以基金會規定之</t>
    </r>
    <r>
      <rPr>
        <b/>
        <u/>
        <sz val="16"/>
        <color rgb="FFFF0000"/>
        <rFont val="標楷體"/>
        <family val="4"/>
        <charset val="136"/>
      </rPr>
      <t>申請截止日往前推算3個月內</t>
    </r>
    <r>
      <rPr>
        <b/>
        <sz val="16"/>
        <color rgb="FFFF0000"/>
        <rFont val="標楷體"/>
        <family val="4"/>
        <charset val="136"/>
      </rPr>
      <t xml:space="preserve">發生之證明文件)
    (須加蓋或加簽「與正本相符」、申請人簽名、學校承辦人簽名加蓋職章)
 </t>
    </r>
    <r>
      <rPr>
        <sz val="16"/>
        <rFont val="標楷體"/>
        <family val="4"/>
        <charset val="136"/>
      </rPr>
      <t xml:space="preserve"> □(1)「患重大傷病」:檢附公立或財團法人醫療院所之
       ①診斷書</t>
    </r>
    <r>
      <rPr>
        <b/>
        <u/>
        <sz val="16"/>
        <color rgb="FFFF0000"/>
        <rFont val="標楷體"/>
        <family val="4"/>
        <charset val="136"/>
      </rPr>
      <t>正本</t>
    </r>
    <r>
      <rPr>
        <b/>
        <u/>
        <sz val="16"/>
        <color rgb="FF00B050"/>
        <rFont val="標楷體"/>
        <family val="4"/>
        <charset val="136"/>
      </rPr>
      <t>掃描檔</t>
    </r>
    <r>
      <rPr>
        <sz val="16"/>
        <rFont val="標楷體"/>
        <family val="4"/>
        <charset val="136"/>
      </rPr>
      <t>、②三個月內醫療費用收據或繳費證明</t>
    </r>
    <r>
      <rPr>
        <b/>
        <u/>
        <sz val="16"/>
        <color rgb="FFFF0000"/>
        <rFont val="標楷體"/>
        <family val="4"/>
        <charset val="136"/>
      </rPr>
      <t>正本</t>
    </r>
    <r>
      <rPr>
        <b/>
        <u/>
        <sz val="16"/>
        <color rgb="FF00B050"/>
        <rFont val="標楷體"/>
        <family val="4"/>
        <charset val="136"/>
      </rPr>
      <t>掃描檔</t>
    </r>
    <r>
      <rPr>
        <sz val="16"/>
        <rFont val="標楷體"/>
        <family val="4"/>
        <charset val="136"/>
      </rPr>
      <t xml:space="preserve"> 。
或□(2)「家庭突遭重大變故」:檢附事故證明書</t>
    </r>
    <r>
      <rPr>
        <b/>
        <u/>
        <sz val="16"/>
        <color rgb="FFFF0000"/>
        <rFont val="標楷體"/>
        <family val="4"/>
        <charset val="136"/>
      </rPr>
      <t>正本</t>
    </r>
    <r>
      <rPr>
        <b/>
        <u/>
        <sz val="16"/>
        <color rgb="FF00B050"/>
        <rFont val="標楷體"/>
        <family val="4"/>
        <charset val="136"/>
      </rPr>
      <t>掃描檔</t>
    </r>
    <r>
      <rPr>
        <sz val="16"/>
        <rFont val="標楷體"/>
        <family val="4"/>
        <charset val="136"/>
      </rPr>
      <t xml:space="preserve">(死亡、意外、天然災害)。 </t>
    </r>
    <phoneticPr fontId="3" type="noConversion"/>
  </si>
  <si>
    <r>
      <t xml:space="preserve">□17.公庫生相關證明文件
  </t>
    </r>
    <r>
      <rPr>
        <sz val="16"/>
        <color theme="1"/>
        <rFont val="標楷體"/>
        <family val="4"/>
        <charset val="136"/>
      </rPr>
      <t>□(1)學校公庫帳戶資料</t>
    </r>
    <r>
      <rPr>
        <b/>
        <u/>
        <sz val="16"/>
        <color rgb="FFFF0000"/>
        <rFont val="標楷體"/>
        <family val="4"/>
        <charset val="136"/>
      </rPr>
      <t>正本</t>
    </r>
    <r>
      <rPr>
        <b/>
        <u/>
        <sz val="16"/>
        <color rgb="FF00B050"/>
        <rFont val="標楷體"/>
        <family val="4"/>
        <charset val="136"/>
      </rPr>
      <t>掃描檔</t>
    </r>
    <r>
      <rPr>
        <sz val="16"/>
        <color theme="1"/>
        <rFont val="標楷體"/>
        <family val="4"/>
        <charset val="136"/>
      </rPr>
      <t>(附件十一) 、 
   □(2)匯入公庫需求單</t>
    </r>
    <r>
      <rPr>
        <b/>
        <u/>
        <sz val="16"/>
        <color rgb="FFFF0000"/>
        <rFont val="標楷體"/>
        <family val="4"/>
        <charset val="136"/>
      </rPr>
      <t>正本</t>
    </r>
    <r>
      <rPr>
        <b/>
        <u/>
        <sz val="16"/>
        <color rgb="FF00B050"/>
        <rFont val="標楷體"/>
        <family val="4"/>
        <charset val="136"/>
      </rPr>
      <t>掃描檔</t>
    </r>
    <r>
      <rPr>
        <sz val="16"/>
        <color theme="1"/>
        <rFont val="標楷體"/>
        <family val="4"/>
        <charset val="136"/>
      </rPr>
      <t>(附件1)</t>
    </r>
    <phoneticPr fontId="3" type="noConversion"/>
  </si>
  <si>
    <r>
      <t>□18.</t>
    </r>
    <r>
      <rPr>
        <sz val="16"/>
        <color theme="1"/>
        <rFont val="標楷體"/>
        <family val="4"/>
        <charset val="136"/>
      </rPr>
      <t>特殊案例需求說明單</t>
    </r>
    <r>
      <rPr>
        <b/>
        <sz val="16"/>
        <color rgb="FFFF0000"/>
        <rFont val="標楷體"/>
        <family val="4"/>
        <charset val="136"/>
      </rPr>
      <t>正本</t>
    </r>
    <r>
      <rPr>
        <b/>
        <u/>
        <sz val="16"/>
        <color rgb="FF00B050"/>
        <rFont val="標楷體"/>
        <family val="4"/>
        <charset val="136"/>
      </rPr>
      <t>掃描檔</t>
    </r>
    <phoneticPr fontId="3" type="noConversion"/>
  </si>
  <si>
    <r>
      <t>□19.</t>
    </r>
    <r>
      <rPr>
        <sz val="16"/>
        <color theme="1"/>
        <rFont val="標楷體"/>
        <family val="4"/>
        <charset val="136"/>
      </rPr>
      <t>其他相關證明文件</t>
    </r>
    <r>
      <rPr>
        <b/>
        <sz val="16"/>
        <color rgb="FFFF0000"/>
        <rFont val="標楷體"/>
        <family val="4"/>
        <charset val="136"/>
      </rPr>
      <t>正本</t>
    </r>
    <r>
      <rPr>
        <b/>
        <u/>
        <sz val="16"/>
        <color rgb="FF00B050"/>
        <rFont val="標楷體"/>
        <family val="4"/>
        <charset val="136"/>
      </rPr>
      <t>掃描檔</t>
    </r>
    <r>
      <rPr>
        <b/>
        <sz val="16"/>
        <color rgb="FFFF0000"/>
        <rFont val="標楷體"/>
        <family val="4"/>
        <charset val="136"/>
      </rPr>
      <t>(請自填)</t>
    </r>
    <r>
      <rPr>
        <b/>
        <sz val="16"/>
        <color theme="1"/>
        <rFont val="標楷體"/>
        <family val="4"/>
        <charset val="136"/>
      </rPr>
      <t>:</t>
    </r>
    <r>
      <rPr>
        <b/>
        <u/>
        <sz val="16"/>
        <color theme="1"/>
        <rFont val="標楷體"/>
        <family val="4"/>
        <charset val="136"/>
      </rPr>
      <t xml:space="preserve">                                                                   </t>
    </r>
    <phoneticPr fontId="3" type="noConversion"/>
  </si>
  <si>
    <r>
      <t>□13.</t>
    </r>
    <r>
      <rPr>
        <sz val="16"/>
        <color theme="1"/>
        <rFont val="標楷體"/>
        <family val="4"/>
        <charset val="136"/>
      </rPr>
      <t>技術士證照或證書正反面</t>
    </r>
    <r>
      <rPr>
        <b/>
        <sz val="16"/>
        <color rgb="FFFF0000"/>
        <rFont val="標楷體"/>
        <family val="4"/>
        <charset val="136"/>
      </rPr>
      <t>影本</t>
    </r>
    <r>
      <rPr>
        <b/>
        <sz val="16"/>
        <color rgb="FF00B050"/>
        <rFont val="標楷體"/>
        <family val="4"/>
        <charset val="136"/>
      </rPr>
      <t xml:space="preserve">掃描檔
     </t>
    </r>
    <r>
      <rPr>
        <sz val="16"/>
        <color rgb="FFFF0000"/>
        <rFont val="標楷體"/>
        <family val="4"/>
        <charset val="136"/>
      </rPr>
      <t>(</t>
    </r>
    <r>
      <rPr>
        <sz val="16"/>
        <rFont val="標楷體"/>
        <family val="4"/>
        <charset val="136"/>
      </rPr>
      <t>須加蓋或加簽</t>
    </r>
    <r>
      <rPr>
        <b/>
        <sz val="16"/>
        <color rgb="FFFF0000"/>
        <rFont val="標楷體"/>
        <family val="4"/>
        <charset val="136"/>
      </rPr>
      <t>「與正本相符」</t>
    </r>
    <r>
      <rPr>
        <sz val="16"/>
        <color rgb="FFFF0000"/>
        <rFont val="標楷體"/>
        <family val="4"/>
        <charset val="136"/>
      </rPr>
      <t>、</t>
    </r>
    <r>
      <rPr>
        <b/>
        <sz val="16"/>
        <color rgb="FFFF0000"/>
        <rFont val="標楷體"/>
        <family val="4"/>
        <charset val="136"/>
      </rPr>
      <t>申請人簽名</t>
    </r>
    <r>
      <rPr>
        <sz val="16"/>
        <color rgb="FFFF0000"/>
        <rFont val="標楷體"/>
        <family val="4"/>
        <charset val="136"/>
      </rPr>
      <t>、</t>
    </r>
    <r>
      <rPr>
        <b/>
        <sz val="16"/>
        <color rgb="FFFF0000"/>
        <rFont val="標楷體"/>
        <family val="4"/>
        <charset val="136"/>
      </rPr>
      <t>學校承辦人簽名加蓋職章</t>
    </r>
    <r>
      <rPr>
        <sz val="16"/>
        <color rgb="FFFF0000"/>
        <rFont val="標楷體"/>
        <family val="4"/>
        <charset val="136"/>
      </rPr>
      <t xml:space="preserve">)
     </t>
    </r>
    <r>
      <rPr>
        <sz val="16"/>
        <rFont val="標楷體"/>
        <family val="4"/>
        <charset val="136"/>
      </rPr>
      <t xml:space="preserve"> 以基金會規定之</t>
    </r>
    <r>
      <rPr>
        <b/>
        <sz val="16"/>
        <color rgb="FFFF0000"/>
        <rFont val="標楷體"/>
        <family val="4"/>
        <charset val="136"/>
      </rPr>
      <t xml:space="preserve">申請截止日往前推算一年內取得之技術士證照(不得重複申請)
     </t>
    </r>
    <r>
      <rPr>
        <sz val="16"/>
        <rFont val="標楷體"/>
        <family val="4"/>
        <charset val="136"/>
      </rPr>
      <t>，獎勵每人每一等級以一次為限</t>
    </r>
    <phoneticPr fontId="3" type="noConversion"/>
  </si>
  <si>
    <r>
      <t>□12.</t>
    </r>
    <r>
      <rPr>
        <b/>
        <sz val="16"/>
        <color rgb="FFFF0000"/>
        <rFont val="標楷體"/>
        <family val="4"/>
        <charset val="136"/>
      </rPr>
      <t>110上</t>
    </r>
    <r>
      <rPr>
        <sz val="16"/>
        <color theme="1"/>
        <rFont val="標楷體"/>
        <family val="4"/>
        <charset val="136"/>
      </rPr>
      <t>之競賽表現獎狀證明</t>
    </r>
    <r>
      <rPr>
        <b/>
        <sz val="16"/>
        <color rgb="FFFF0000"/>
        <rFont val="標楷體"/>
        <family val="4"/>
        <charset val="136"/>
      </rPr>
      <t>影本</t>
    </r>
    <r>
      <rPr>
        <b/>
        <u/>
        <sz val="16"/>
        <color rgb="FF00B050"/>
        <rFont val="標楷體"/>
        <family val="4"/>
        <charset val="136"/>
      </rPr>
      <t>掃描檔</t>
    </r>
    <r>
      <rPr>
        <b/>
        <sz val="16"/>
        <color rgb="FFFF0000"/>
        <rFont val="標楷體"/>
        <family val="4"/>
        <charset val="136"/>
      </rPr>
      <t xml:space="preserve"> (不得重複申請)</t>
    </r>
    <r>
      <rPr>
        <b/>
        <u/>
        <sz val="16"/>
        <color rgb="FF00B050"/>
        <rFont val="標楷體"/>
        <family val="4"/>
        <charset val="136"/>
      </rPr>
      <t xml:space="preserve">
</t>
    </r>
    <r>
      <rPr>
        <b/>
        <sz val="16"/>
        <color rgb="FF00B050"/>
        <rFont val="標楷體"/>
        <family val="4"/>
        <charset val="136"/>
      </rPr>
      <t xml:space="preserve">     </t>
    </r>
    <r>
      <rPr>
        <sz val="16"/>
        <color theme="1"/>
        <rFont val="標楷體"/>
        <family val="4"/>
        <charset val="136"/>
      </rPr>
      <t>(須加蓋或加簽</t>
    </r>
    <r>
      <rPr>
        <b/>
        <sz val="16"/>
        <color rgb="FFFF0000"/>
        <rFont val="標楷體"/>
        <family val="4"/>
        <charset val="136"/>
      </rPr>
      <t>「與正本相符」</t>
    </r>
    <r>
      <rPr>
        <sz val="16"/>
        <color theme="1"/>
        <rFont val="標楷體"/>
        <family val="4"/>
        <charset val="136"/>
      </rPr>
      <t>、</t>
    </r>
    <r>
      <rPr>
        <b/>
        <sz val="16"/>
        <color rgb="FFFF0000"/>
        <rFont val="標楷體"/>
        <family val="4"/>
        <charset val="136"/>
      </rPr>
      <t>申請人簽名</t>
    </r>
    <r>
      <rPr>
        <sz val="16"/>
        <color theme="1"/>
        <rFont val="標楷體"/>
        <family val="4"/>
        <charset val="136"/>
      </rPr>
      <t>、</t>
    </r>
    <r>
      <rPr>
        <b/>
        <sz val="16"/>
        <color rgb="FFFF0000"/>
        <rFont val="標楷體"/>
        <family val="4"/>
        <charset val="136"/>
      </rPr>
      <t>學校承辦人簽名加蓋職章</t>
    </r>
    <r>
      <rPr>
        <sz val="16"/>
        <color theme="1"/>
        <rFont val="標楷體"/>
        <family val="4"/>
        <charset val="136"/>
      </rPr>
      <t xml:space="preserve">)    </t>
    </r>
    <phoneticPr fontId="3" type="noConversion"/>
  </si>
  <si>
    <r>
      <rPr>
        <b/>
        <u/>
        <sz val="16"/>
        <color theme="1"/>
        <rFont val="標楷體"/>
        <family val="4"/>
        <charset val="136"/>
      </rPr>
      <t>申請學生本人</t>
    </r>
    <r>
      <rPr>
        <b/>
        <sz val="16"/>
        <color theme="1"/>
        <rFont val="標楷體"/>
        <family val="4"/>
        <charset val="136"/>
      </rPr>
      <t xml:space="preserve">簽名
</t>
    </r>
    <r>
      <rPr>
        <b/>
        <sz val="15"/>
        <color rgb="FFFF0000"/>
        <rFont val="標楷體"/>
        <family val="4"/>
        <charset val="136"/>
      </rPr>
      <t>*請勿塗描，若有塗描，請於空白處補簽名</t>
    </r>
    <r>
      <rPr>
        <b/>
        <sz val="16"/>
        <color theme="1"/>
        <rFont val="標楷體"/>
        <family val="4"/>
        <charset val="136"/>
      </rPr>
      <t xml:space="preserve">
簽名:
身分證字號:
                      西元2022年3月</t>
    </r>
    <phoneticPr fontId="3" type="noConversion"/>
  </si>
  <si>
    <r>
      <rPr>
        <b/>
        <u/>
        <sz val="16"/>
        <color rgb="FF0000FF"/>
        <rFont val="新細明體"/>
        <family val="1"/>
        <charset val="136"/>
        <scheme val="minor"/>
      </rPr>
      <t>(附件三)</t>
    </r>
    <r>
      <rPr>
        <b/>
        <u/>
        <sz val="16"/>
        <rFont val="新細明體"/>
        <family val="1"/>
        <charset val="136"/>
        <scheme val="minor"/>
      </rPr>
      <t>前一學期學習心得</t>
    </r>
    <r>
      <rPr>
        <b/>
        <sz val="16"/>
        <rFont val="新細明體"/>
        <family val="1"/>
        <charset val="136"/>
        <scheme val="minor"/>
      </rPr>
      <t xml:space="preserve"> </t>
    </r>
    <r>
      <rPr>
        <sz val="16"/>
        <color theme="1"/>
        <rFont val="新細明體"/>
        <family val="1"/>
        <charset val="136"/>
        <scheme val="minor"/>
      </rPr>
      <t xml:space="preserve">
請提供</t>
    </r>
    <r>
      <rPr>
        <b/>
        <sz val="16"/>
        <color rgb="FF0000FF"/>
        <rFont val="新細明體"/>
        <family val="1"/>
        <charset val="136"/>
        <scheme val="minor"/>
      </rPr>
      <t>110學年度第2學期</t>
    </r>
    <r>
      <rPr>
        <sz val="16"/>
        <color theme="1"/>
        <rFont val="新細明體"/>
        <family val="1"/>
        <charset val="136"/>
        <scheme val="minor"/>
      </rPr>
      <t>在校學習狀況之學習心得 (</t>
    </r>
    <r>
      <rPr>
        <sz val="16"/>
        <color rgb="FFFF0000"/>
        <rFont val="新細明體"/>
        <family val="1"/>
        <charset val="136"/>
        <scheme val="minor"/>
      </rPr>
      <t>※</t>
    </r>
    <r>
      <rPr>
        <sz val="16"/>
        <color theme="1"/>
        <rFont val="新細明體"/>
        <family val="1"/>
        <charset val="136"/>
        <scheme val="minor"/>
      </rPr>
      <t>如因基金會提早收件，則填列</t>
    </r>
    <r>
      <rPr>
        <b/>
        <sz val="16"/>
        <color rgb="FF0000FF"/>
        <rFont val="新細明體"/>
        <family val="1"/>
        <charset val="136"/>
        <scheme val="minor"/>
      </rPr>
      <t>110學年度第1學期</t>
    </r>
    <r>
      <rPr>
        <sz val="16"/>
        <color theme="1"/>
        <rFont val="新細明體"/>
        <family val="1"/>
        <charset val="136"/>
        <scheme val="minor"/>
      </rPr>
      <t>之學習心得。)</t>
    </r>
    <phoneticPr fontId="3" type="noConversion"/>
  </si>
  <si>
    <r>
      <t>急難救助相關證明文件正本(以基金會規定之</t>
    </r>
    <r>
      <rPr>
        <b/>
        <sz val="14"/>
        <color rgb="FFFF0000"/>
        <rFont val="新細明體"/>
        <family val="1"/>
        <charset val="136"/>
        <scheme val="minor"/>
      </rPr>
      <t>申請截止日往前推算3個月內</t>
    </r>
    <r>
      <rPr>
        <b/>
        <sz val="14"/>
        <color indexed="8"/>
        <rFont val="新細明體"/>
        <family val="1"/>
        <charset val="136"/>
        <scheme val="minor"/>
      </rPr>
      <t>發生之證明文件)</t>
    </r>
    <phoneticPr fontId="3" type="noConversion"/>
  </si>
  <si>
    <r>
      <t>技術士證照或證書正反面影本</t>
    </r>
    <r>
      <rPr>
        <b/>
        <u/>
        <sz val="14"/>
        <color rgb="FFFF0000"/>
        <rFont val="新細明體"/>
        <family val="1"/>
        <charset val="136"/>
        <scheme val="minor"/>
      </rPr>
      <t>簽名版</t>
    </r>
    <r>
      <rPr>
        <b/>
        <u/>
        <sz val="14"/>
        <color rgb="FF00B050"/>
        <rFont val="新細明體"/>
        <family val="1"/>
        <charset val="136"/>
        <scheme val="minor"/>
      </rPr>
      <t>掃描檔</t>
    </r>
    <r>
      <rPr>
        <b/>
        <u/>
        <sz val="14"/>
        <color rgb="FFFF0000"/>
        <rFont val="新細明體"/>
        <family val="1"/>
        <charset val="136"/>
        <scheme val="minor"/>
      </rPr>
      <t xml:space="preserve">
</t>
    </r>
    <r>
      <rPr>
        <b/>
        <sz val="14"/>
        <color rgb="FFFF0000"/>
        <rFont val="新細明體"/>
        <family val="1"/>
        <charset val="136"/>
        <scheme val="minor"/>
      </rPr>
      <t>(</t>
    </r>
    <r>
      <rPr>
        <b/>
        <sz val="14"/>
        <rFont val="新細明體"/>
        <family val="1"/>
        <charset val="136"/>
        <scheme val="minor"/>
      </rPr>
      <t>限</t>
    </r>
    <r>
      <rPr>
        <b/>
        <sz val="14"/>
        <color rgb="FFFF0000"/>
        <rFont val="新細明體"/>
        <family val="1"/>
        <charset val="136"/>
        <scheme val="minor"/>
      </rPr>
      <t>申請截止日往前推算一年內</t>
    </r>
    <r>
      <rPr>
        <b/>
        <sz val="14"/>
        <rFont val="新細明體"/>
        <family val="1"/>
        <charset val="136"/>
        <scheme val="minor"/>
      </rPr>
      <t>取得</t>
    </r>
    <r>
      <rPr>
        <b/>
        <sz val="14"/>
        <color rgb="FFFF0000"/>
        <rFont val="新細明體"/>
        <family val="1"/>
        <charset val="136"/>
        <scheme val="minor"/>
      </rPr>
      <t>)</t>
    </r>
    <r>
      <rPr>
        <b/>
        <sz val="14"/>
        <color indexed="8"/>
        <rFont val="新細明體"/>
        <family val="1"/>
        <charset val="136"/>
        <scheme val="minor"/>
      </rPr>
      <t xml:space="preserve">
</t>
    </r>
    <phoneticPr fontId="3" type="noConversion"/>
  </si>
  <si>
    <r>
      <t xml:space="preserve">申請助獎學金項目
</t>
    </r>
    <r>
      <rPr>
        <b/>
        <sz val="14"/>
        <color rgb="FFFF0000"/>
        <rFont val="新細明體"/>
        <family val="1"/>
        <charset val="136"/>
        <scheme val="minor"/>
      </rPr>
      <t>(下拉選單)</t>
    </r>
    <phoneticPr fontId="3" type="noConversion"/>
  </si>
  <si>
    <r>
      <t xml:space="preserve">申請助獎學金項目
</t>
    </r>
    <r>
      <rPr>
        <b/>
        <sz val="16"/>
        <color rgb="FF006600"/>
        <rFont val="標楷體"/>
        <family val="4"/>
        <charset val="136"/>
      </rPr>
      <t>(AE)</t>
    </r>
    <phoneticPr fontId="3" type="noConversion"/>
  </si>
  <si>
    <r>
      <t xml:space="preserve">*學生line之ID帳號
</t>
    </r>
    <r>
      <rPr>
        <b/>
        <sz val="12"/>
        <color rgb="FF7030A0"/>
        <rFont val="Arial"/>
        <family val="2"/>
      </rPr>
      <t/>
    </r>
    <phoneticPr fontId="67" type="noConversion"/>
  </si>
  <si>
    <r>
      <t xml:space="preserve">*學生line之暱稱
</t>
    </r>
    <r>
      <rPr>
        <b/>
        <sz val="12"/>
        <color rgb="FF7030A0"/>
        <rFont val="Arial"/>
        <family val="2"/>
      </rPr>
      <t/>
    </r>
    <phoneticPr fontId="67" type="noConversion"/>
  </si>
  <si>
    <r>
      <t>專長</t>
    </r>
    <r>
      <rPr>
        <b/>
        <sz val="16"/>
        <color rgb="FF008000"/>
        <rFont val="標楷體"/>
        <family val="4"/>
        <charset val="136"/>
      </rPr>
      <t>(AI)</t>
    </r>
    <phoneticPr fontId="3" type="noConversion"/>
  </si>
  <si>
    <r>
      <t>興趣</t>
    </r>
    <r>
      <rPr>
        <b/>
        <sz val="16"/>
        <color rgb="FF008000"/>
        <rFont val="標楷體"/>
        <family val="4"/>
        <charset val="136"/>
      </rPr>
      <t>(AJ)</t>
    </r>
    <phoneticPr fontId="3" type="noConversion"/>
  </si>
  <si>
    <r>
      <t>社團</t>
    </r>
    <r>
      <rPr>
        <b/>
        <sz val="16"/>
        <color rgb="FF008000"/>
        <rFont val="標楷體"/>
        <family val="4"/>
        <charset val="136"/>
      </rPr>
      <t>(AK)</t>
    </r>
    <phoneticPr fontId="3" type="noConversion"/>
  </si>
  <si>
    <r>
      <t>學生行動電話</t>
    </r>
    <r>
      <rPr>
        <b/>
        <sz val="16"/>
        <color rgb="FF008000"/>
        <rFont val="標楷體"/>
        <family val="4"/>
        <charset val="136"/>
      </rPr>
      <t>(AM)</t>
    </r>
    <phoneticPr fontId="3" type="noConversion"/>
  </si>
  <si>
    <r>
      <t>學生line之ID帳號</t>
    </r>
    <r>
      <rPr>
        <b/>
        <sz val="16"/>
        <color rgb="FF006600"/>
        <rFont val="標楷體"/>
        <family val="4"/>
        <charset val="136"/>
      </rPr>
      <t>(AN)</t>
    </r>
    <phoneticPr fontId="3" type="noConversion"/>
  </si>
  <si>
    <r>
      <t>學生line之暱稱</t>
    </r>
    <r>
      <rPr>
        <b/>
        <sz val="16"/>
        <color rgb="FF006600"/>
        <rFont val="標楷體"/>
        <family val="4"/>
        <charset val="136"/>
      </rPr>
      <t xml:space="preserve"> (AO)</t>
    </r>
    <phoneticPr fontId="3" type="noConversion"/>
  </si>
  <si>
    <r>
      <t>FB暱稱</t>
    </r>
    <r>
      <rPr>
        <b/>
        <sz val="16"/>
        <color rgb="FF006600"/>
        <rFont val="標楷體"/>
        <family val="4"/>
        <charset val="136"/>
      </rPr>
      <t xml:space="preserve"> (AP)</t>
    </r>
    <phoneticPr fontId="3" type="noConversion"/>
  </si>
  <si>
    <r>
      <t xml:space="preserve">監護人(法定代理人)姓名 </t>
    </r>
    <r>
      <rPr>
        <b/>
        <sz val="16"/>
        <color rgb="FF006600"/>
        <rFont val="標楷體"/>
        <family val="4"/>
        <charset val="136"/>
      </rPr>
      <t>(AQ)</t>
    </r>
    <phoneticPr fontId="3" type="noConversion"/>
  </si>
  <si>
    <r>
      <t>監護人(法定代理人)行動電話</t>
    </r>
    <r>
      <rPr>
        <b/>
        <sz val="16"/>
        <color rgb="FF006600"/>
        <rFont val="標楷體"/>
        <family val="4"/>
        <charset val="136"/>
      </rPr>
      <t xml:space="preserve"> (AR)</t>
    </r>
    <phoneticPr fontId="3" type="noConversion"/>
  </si>
  <si>
    <r>
      <t xml:space="preserve">監護人(法定代理人)住家電話 </t>
    </r>
    <r>
      <rPr>
        <b/>
        <sz val="16"/>
        <color rgb="FF006600"/>
        <rFont val="標楷體"/>
        <family val="4"/>
        <charset val="136"/>
      </rPr>
      <t>(AS)</t>
    </r>
    <phoneticPr fontId="3" type="noConversion"/>
  </si>
  <si>
    <r>
      <t xml:space="preserve">學生本人有無打工 </t>
    </r>
    <r>
      <rPr>
        <b/>
        <sz val="16"/>
        <color rgb="FF006600"/>
        <rFont val="標楷體"/>
        <family val="4"/>
        <charset val="136"/>
      </rPr>
      <t>(AT)</t>
    </r>
    <r>
      <rPr>
        <b/>
        <sz val="16"/>
        <color rgb="FF008000"/>
        <rFont val="標楷體"/>
        <family val="4"/>
        <charset val="136"/>
      </rPr>
      <t xml:space="preserve">
</t>
    </r>
    <phoneticPr fontId="3" type="noConversion"/>
  </si>
  <si>
    <r>
      <rPr>
        <b/>
        <sz val="14"/>
        <color rgb="FF0000FF"/>
        <rFont val="新細明體"/>
        <family val="1"/>
        <charset val="136"/>
        <scheme val="minor"/>
      </rPr>
      <t>110學年度上學期</t>
    </r>
    <r>
      <rPr>
        <b/>
        <u/>
        <sz val="14"/>
        <rFont val="新細明體"/>
        <family val="1"/>
        <charset val="136"/>
        <scheme val="minor"/>
      </rPr>
      <t xml:space="preserve">競賽紀錄
</t>
    </r>
    <r>
      <rPr>
        <b/>
        <sz val="14"/>
        <rFont val="新細明體"/>
        <family val="1"/>
        <charset val="136"/>
        <scheme val="minor"/>
      </rPr>
      <t>(請學校承辦人自行輸入BQ~BS欄比賽紀錄，</t>
    </r>
    <r>
      <rPr>
        <b/>
        <sz val="14"/>
        <color rgb="FFFF0000"/>
        <rFont val="新細明體"/>
        <family val="1"/>
        <charset val="136"/>
        <scheme val="minor"/>
      </rPr>
      <t>如無競賽紀錄資料則無需填寫)</t>
    </r>
    <r>
      <rPr>
        <b/>
        <sz val="14"/>
        <color indexed="8"/>
        <rFont val="新細明體"/>
        <family val="1"/>
        <charset val="136"/>
        <scheme val="minor"/>
      </rPr>
      <t xml:space="preserve">
</t>
    </r>
    <phoneticPr fontId="67" type="noConversion"/>
  </si>
  <si>
    <r>
      <rPr>
        <b/>
        <sz val="14"/>
        <color rgb="FF0000FF"/>
        <rFont val="新細明體"/>
        <family val="1"/>
        <charset val="136"/>
        <scheme val="minor"/>
      </rPr>
      <t>110學年度上學期</t>
    </r>
    <r>
      <rPr>
        <b/>
        <u/>
        <sz val="14"/>
        <color theme="1"/>
        <rFont val="新細明體"/>
        <family val="1"/>
        <charset val="136"/>
        <scheme val="minor"/>
      </rPr>
      <t>技術士</t>
    </r>
    <r>
      <rPr>
        <b/>
        <u/>
        <sz val="14"/>
        <color indexed="8"/>
        <rFont val="新細明體"/>
        <family val="1"/>
        <charset val="136"/>
        <scheme val="minor"/>
      </rPr>
      <t xml:space="preserve">證照紀錄
</t>
    </r>
    <r>
      <rPr>
        <b/>
        <sz val="14"/>
        <color indexed="8"/>
        <rFont val="新細明體"/>
        <family val="1"/>
        <charset val="136"/>
        <scheme val="minor"/>
      </rPr>
      <t>(</t>
    </r>
    <r>
      <rPr>
        <b/>
        <sz val="14"/>
        <rFont val="新細明體"/>
        <family val="1"/>
        <charset val="136"/>
        <scheme val="minor"/>
      </rPr>
      <t>請學校承辦人自行輸入BS~BV欄證照紀錄，</t>
    </r>
    <r>
      <rPr>
        <b/>
        <sz val="14"/>
        <color rgb="FFFF0000"/>
        <rFont val="新細明體"/>
        <family val="1"/>
        <charset val="136"/>
        <scheme val="minor"/>
      </rPr>
      <t xml:space="preserve">如無證照紀錄資料則無需填寫)
</t>
    </r>
    <r>
      <rPr>
        <sz val="14"/>
        <color theme="1"/>
        <rFont val="新細明體"/>
        <family val="1"/>
        <charset val="136"/>
        <scheme val="minor"/>
      </rPr>
      <t xml:space="preserve">
</t>
    </r>
    <phoneticPr fontId="67" type="noConversion"/>
  </si>
  <si>
    <r>
      <t>居住狀態</t>
    </r>
    <r>
      <rPr>
        <b/>
        <sz val="16"/>
        <color rgb="FF006600"/>
        <rFont val="標楷體"/>
        <family val="4"/>
        <charset val="136"/>
      </rPr>
      <t>(AF、AG)</t>
    </r>
    <r>
      <rPr>
        <b/>
        <sz val="16"/>
        <color rgb="FF008000"/>
        <rFont val="標楷體"/>
        <family val="4"/>
        <charset val="136"/>
      </rPr>
      <t xml:space="preserve">
</t>
    </r>
    <phoneticPr fontId="3" type="noConversion"/>
  </si>
  <si>
    <r>
      <t>性別</t>
    </r>
    <r>
      <rPr>
        <b/>
        <sz val="16"/>
        <color rgb="FF006600"/>
        <rFont val="標楷體"/>
        <family val="4"/>
        <charset val="136"/>
      </rPr>
      <t>(AH)</t>
    </r>
    <r>
      <rPr>
        <b/>
        <sz val="12"/>
        <color rgb="FF000000"/>
        <rFont val="標楷體"/>
        <family val="4"/>
        <charset val="136"/>
      </rPr>
      <t/>
    </r>
    <phoneticPr fontId="3" type="noConversion"/>
  </si>
  <si>
    <t>郵政存簿</t>
  </si>
  <si>
    <t xml:space="preserve">DX至EI欄灰底色為固定公式，請務必小心，不要按到Delete
</t>
    <phoneticPr fontId="3" type="noConversion"/>
  </si>
  <si>
    <r>
      <t xml:space="preserve">三、其他私人單位獎補助 </t>
    </r>
    <r>
      <rPr>
        <b/>
        <sz val="16"/>
        <color rgb="FF00B050"/>
        <rFont val="標楷體"/>
        <family val="4"/>
        <charset val="136"/>
      </rPr>
      <t>(申請總表excel檔AU至BA欄)</t>
    </r>
    <phoneticPr fontId="3" type="noConversion"/>
  </si>
  <si>
    <r>
      <t>獎補助單位名稱</t>
    </r>
    <r>
      <rPr>
        <b/>
        <sz val="16"/>
        <color rgb="FF006600"/>
        <rFont val="標楷體"/>
        <family val="4"/>
        <charset val="136"/>
      </rPr>
      <t>(AU)</t>
    </r>
    <phoneticPr fontId="3" type="noConversion"/>
  </si>
  <si>
    <r>
      <t>獎補助事項</t>
    </r>
    <r>
      <rPr>
        <b/>
        <sz val="16"/>
        <color rgb="FF006600"/>
        <rFont val="標楷體"/>
        <family val="4"/>
        <charset val="136"/>
      </rPr>
      <t>(AV)</t>
    </r>
    <phoneticPr fontId="3" type="noConversion"/>
  </si>
  <si>
    <r>
      <t>獎補助週期</t>
    </r>
    <r>
      <rPr>
        <b/>
        <sz val="16"/>
        <color rgb="FF006600"/>
        <rFont val="標楷體"/>
        <family val="4"/>
        <charset val="136"/>
      </rPr>
      <t xml:space="preserve"> (AX)</t>
    </r>
    <phoneticPr fontId="3" type="noConversion"/>
  </si>
  <si>
    <r>
      <t xml:space="preserve">獎補助金額NTD </t>
    </r>
    <r>
      <rPr>
        <b/>
        <sz val="16"/>
        <color rgb="FF006600"/>
        <rFont val="標楷體"/>
        <family val="4"/>
        <charset val="136"/>
      </rPr>
      <t xml:space="preserve"> (AW)</t>
    </r>
    <phoneticPr fontId="3" type="noConversion"/>
  </si>
  <si>
    <r>
      <t xml:space="preserve">獎補助起始時間 </t>
    </r>
    <r>
      <rPr>
        <b/>
        <sz val="16"/>
        <color rgb="FF006600"/>
        <rFont val="標楷體"/>
        <family val="4"/>
        <charset val="136"/>
      </rPr>
      <t>(AY)</t>
    </r>
    <phoneticPr fontId="3" type="noConversion"/>
  </si>
  <si>
    <r>
      <t>獎補助終止時間</t>
    </r>
    <r>
      <rPr>
        <b/>
        <sz val="16"/>
        <color rgb="FF006600"/>
        <rFont val="標楷體"/>
        <family val="4"/>
        <charset val="136"/>
      </rPr>
      <t>(AZ)</t>
    </r>
    <phoneticPr fontId="3" type="noConversion"/>
  </si>
  <si>
    <r>
      <t>備註</t>
    </r>
    <r>
      <rPr>
        <b/>
        <sz val="16"/>
        <color rgb="FF006600"/>
        <rFont val="標楷體"/>
        <family val="4"/>
        <charset val="136"/>
      </rPr>
      <t xml:space="preserve"> (BA)</t>
    </r>
    <phoneticPr fontId="3" type="noConversion"/>
  </si>
  <si>
    <r>
      <t xml:space="preserve">一、基本資料  </t>
    </r>
    <r>
      <rPr>
        <sz val="16"/>
        <color rgb="FFFF00FF"/>
        <rFont val="標楷體"/>
        <family val="4"/>
        <charset val="136"/>
      </rPr>
      <t>★</t>
    </r>
    <r>
      <rPr>
        <b/>
        <sz val="16"/>
        <color rgb="FFFF00FF"/>
        <rFont val="標楷體"/>
        <family val="4"/>
        <charset val="136"/>
      </rPr>
      <t>「應備」文件</t>
    </r>
    <r>
      <rPr>
        <sz val="16"/>
        <color rgb="FFFF00FF"/>
        <rFont val="標楷體"/>
        <family val="4"/>
        <charset val="136"/>
      </rPr>
      <t>請查看本申請書</t>
    </r>
    <r>
      <rPr>
        <b/>
        <sz val="18"/>
        <color rgb="FFFF00FF"/>
        <rFont val="標楷體"/>
        <family val="4"/>
        <charset val="136"/>
      </rPr>
      <t>P6</t>
    </r>
    <r>
      <rPr>
        <sz val="16"/>
        <color rgb="FFFF00FF"/>
        <rFont val="標楷體"/>
        <family val="4"/>
        <charset val="136"/>
      </rPr>
      <t>，</t>
    </r>
    <r>
      <rPr>
        <b/>
        <sz val="16"/>
        <color rgb="FFFF00FF"/>
        <rFont val="標楷體"/>
        <family val="4"/>
        <charset val="136"/>
      </rPr>
      <t>第</t>
    </r>
    <r>
      <rPr>
        <b/>
        <sz val="18"/>
        <color rgb="FFFF00FF"/>
        <rFont val="標楷體"/>
        <family val="4"/>
        <charset val="136"/>
      </rPr>
      <t>1</t>
    </r>
    <r>
      <rPr>
        <b/>
        <sz val="16"/>
        <color rgb="FFFF00FF"/>
        <rFont val="標楷體"/>
        <family val="4"/>
        <charset val="136"/>
      </rPr>
      <t>至第</t>
    </r>
    <r>
      <rPr>
        <b/>
        <sz val="18"/>
        <color rgb="FFFF00FF"/>
        <rFont val="標楷體"/>
        <family val="4"/>
        <charset val="136"/>
      </rPr>
      <t>9</t>
    </r>
    <r>
      <rPr>
        <b/>
        <sz val="16"/>
        <color rgb="FFFF00FF"/>
        <rFont val="標楷體"/>
        <family val="4"/>
        <charset val="136"/>
      </rPr>
      <t>項皆須提交!!!</t>
    </r>
    <r>
      <rPr>
        <sz val="14"/>
        <color theme="1"/>
        <rFont val="標楷體"/>
        <family val="4"/>
        <charset val="136"/>
      </rPr>
      <t xml:space="preserve">
</t>
    </r>
    <r>
      <rPr>
        <b/>
        <sz val="14"/>
        <color rgb="FFFF00FF"/>
        <rFont val="標楷體"/>
        <family val="4"/>
        <charset val="136"/>
      </rPr>
      <t>※</t>
    </r>
    <r>
      <rPr>
        <b/>
        <sz val="15"/>
        <rFont val="標楷體"/>
        <family val="4"/>
        <charset val="136"/>
      </rPr>
      <t>請</t>
    </r>
    <r>
      <rPr>
        <b/>
        <sz val="15"/>
        <color rgb="FFFF0000"/>
        <rFont val="標楷體"/>
        <family val="4"/>
        <charset val="136"/>
      </rPr>
      <t>先</t>
    </r>
    <r>
      <rPr>
        <sz val="15"/>
        <color theme="1"/>
        <rFont val="標楷體"/>
        <family val="4"/>
        <charset val="136"/>
      </rPr>
      <t>填列</t>
    </r>
    <r>
      <rPr>
        <b/>
        <sz val="15"/>
        <color rgb="FFFF0000"/>
        <rFont val="標楷體"/>
        <family val="4"/>
        <charset val="136"/>
      </rPr>
      <t>【111-1申請總表】</t>
    </r>
    <r>
      <rPr>
        <sz val="15"/>
        <color theme="1"/>
        <rFont val="標楷體"/>
        <family val="4"/>
        <charset val="136"/>
      </rPr>
      <t>excel電子檔表單之</t>
    </r>
    <r>
      <rPr>
        <b/>
        <u/>
        <sz val="15"/>
        <color rgb="FF00B050"/>
        <rFont val="標楷體"/>
        <family val="4"/>
        <charset val="136"/>
      </rPr>
      <t>綠底色標題各欄位</t>
    </r>
    <r>
      <rPr>
        <sz val="15"/>
        <color theme="1"/>
        <rFont val="標楷體"/>
        <family val="4"/>
        <charset val="136"/>
      </rPr>
      <t>，資料才會自動帶過來。</t>
    </r>
    <phoneticPr fontId="3"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</si>
  <si>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</si>
  <si>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學生家庭狀況</t>
    </r>
    <r>
      <rPr>
        <b/>
        <sz val="16"/>
        <color rgb="FFFF0000"/>
        <rFont val="標楷體"/>
        <family val="4"/>
        <charset val="136"/>
      </rPr>
      <t>(</t>
    </r>
    <r>
      <rPr>
        <b/>
        <u/>
        <sz val="16"/>
        <color rgb="FFFF0000"/>
        <rFont val="標楷體"/>
        <family val="4"/>
        <charset val="136"/>
      </rPr>
      <t>學生</t>
    </r>
    <r>
      <rPr>
        <b/>
        <sz val="16"/>
        <color rgb="FFFF0000"/>
        <rFont val="標楷體"/>
        <family val="4"/>
        <charset val="136"/>
      </rPr>
      <t>必填)</t>
    </r>
    <r>
      <rPr>
        <b/>
        <sz val="16"/>
        <color rgb="FF00B050"/>
        <rFont val="標楷體"/>
        <family val="4"/>
        <charset val="136"/>
      </rPr>
      <t>(BB)</t>
    </r>
    <phoneticPr fontId="3" type="noConversion"/>
  </si>
  <si>
    <r>
      <t>導師意見及評語</t>
    </r>
    <r>
      <rPr>
        <b/>
        <sz val="16"/>
        <color rgb="FFFF0000"/>
        <rFont val="標楷體"/>
        <family val="4"/>
        <charset val="136"/>
      </rPr>
      <t>(必填-請由</t>
    </r>
    <r>
      <rPr>
        <b/>
        <u/>
        <sz val="16"/>
        <color rgb="FFFF0000"/>
        <rFont val="標楷體"/>
        <family val="4"/>
        <charset val="136"/>
      </rPr>
      <t>導師</t>
    </r>
    <r>
      <rPr>
        <b/>
        <sz val="16"/>
        <color rgb="FFFF0000"/>
        <rFont val="標楷體"/>
        <family val="4"/>
        <charset val="136"/>
      </rPr>
      <t>填寫)</t>
    </r>
    <r>
      <rPr>
        <b/>
        <sz val="16"/>
        <color theme="1"/>
        <rFont val="標楷體"/>
        <family val="4"/>
        <charset val="136"/>
      </rPr>
      <t xml:space="preserve"> </t>
    </r>
    <r>
      <rPr>
        <b/>
        <sz val="16"/>
        <color rgb="FF00B050"/>
        <rFont val="標楷體"/>
        <family val="4"/>
        <charset val="136"/>
      </rPr>
      <t>(BC)</t>
    </r>
    <phoneticPr fontId="3" type="noConversion"/>
  </si>
  <si>
    <r>
      <t>導師交代事項及備註</t>
    </r>
    <r>
      <rPr>
        <b/>
        <sz val="16"/>
        <color rgb="FFFF0000"/>
        <rFont val="標楷體"/>
        <family val="4"/>
        <charset val="136"/>
      </rPr>
      <t>(如無，則無需填寫)</t>
    </r>
    <r>
      <rPr>
        <b/>
        <sz val="16"/>
        <color theme="1"/>
        <rFont val="標楷體"/>
        <family val="4"/>
        <charset val="136"/>
      </rPr>
      <t xml:space="preserve"> </t>
    </r>
    <r>
      <rPr>
        <b/>
        <sz val="16"/>
        <color rgb="FF00B050"/>
        <rFont val="標楷體"/>
        <family val="4"/>
        <charset val="136"/>
      </rPr>
      <t>(BD)</t>
    </r>
    <phoneticPr fontId="3" type="noConversion"/>
  </si>
  <si>
    <r>
      <t>學生特殊表現或媒體新聞報導(必填)</t>
    </r>
    <r>
      <rPr>
        <b/>
        <sz val="16"/>
        <color rgb="FFFF0000"/>
        <rFont val="標楷體"/>
        <family val="4"/>
        <charset val="136"/>
      </rPr>
      <t xml:space="preserve">(如無，則無需填寫)
</t>
    </r>
    <r>
      <rPr>
        <b/>
        <sz val="16"/>
        <color rgb="FF00B050"/>
        <rFont val="標楷體"/>
        <family val="4"/>
        <charset val="136"/>
      </rPr>
      <t>(BE)</t>
    </r>
    <phoneticPr fontId="3" type="noConversion"/>
  </si>
  <si>
    <r>
      <rPr>
        <b/>
        <sz val="16"/>
        <color rgb="FFFF0000"/>
        <rFont val="細明體"/>
        <family val="3"/>
        <charset val="136"/>
      </rPr>
      <t>所得總計</t>
    </r>
    <r>
      <rPr>
        <b/>
        <sz val="16"/>
        <color rgb="FFFF00FF"/>
        <rFont val="Arial"/>
        <family val="2"/>
      </rPr>
      <t xml:space="preserve">
</t>
    </r>
    <r>
      <rPr>
        <b/>
        <sz val="16"/>
        <color rgb="FF0000FF"/>
        <rFont val="Arial"/>
        <family val="2"/>
      </rPr>
      <t>(Z</t>
    </r>
    <r>
      <rPr>
        <b/>
        <sz val="16"/>
        <color rgb="FF0000FF"/>
        <rFont val="細明體"/>
        <family val="3"/>
        <charset val="136"/>
      </rPr>
      <t>欄</t>
    </r>
    <r>
      <rPr>
        <b/>
        <sz val="16"/>
        <color rgb="FF0000FF"/>
        <rFont val="Arial"/>
        <family val="2"/>
      </rPr>
      <t>~AB</t>
    </r>
    <r>
      <rPr>
        <b/>
        <sz val="16"/>
        <color rgb="FF0000FF"/>
        <rFont val="細明體"/>
        <family val="3"/>
        <charset val="136"/>
      </rPr>
      <t>欄為固定公式，請務必小心，不要按到</t>
    </r>
    <r>
      <rPr>
        <b/>
        <sz val="16"/>
        <color rgb="FF0000FF"/>
        <rFont val="Arial"/>
        <family val="2"/>
      </rPr>
      <t>Delete)</t>
    </r>
    <phoneticPr fontId="6" type="noConversion"/>
  </si>
  <si>
    <r>
      <rPr>
        <b/>
        <sz val="16"/>
        <color rgb="FFFF0000"/>
        <rFont val="細明體"/>
        <family val="3"/>
        <charset val="136"/>
      </rPr>
      <t xml:space="preserve">符合標準要件
</t>
    </r>
    <r>
      <rPr>
        <b/>
        <sz val="16"/>
        <color rgb="FF0000FF"/>
        <rFont val="Arial"/>
        <family val="2"/>
      </rPr>
      <t>(AC</t>
    </r>
    <r>
      <rPr>
        <b/>
        <sz val="16"/>
        <color rgb="FF0000FF"/>
        <rFont val="細明體"/>
        <family val="3"/>
        <charset val="136"/>
      </rPr>
      <t>欄</t>
    </r>
    <r>
      <rPr>
        <b/>
        <sz val="16"/>
        <color rgb="FF0000FF"/>
        <rFont val="Arial"/>
        <family val="2"/>
      </rPr>
      <t>~AE</t>
    </r>
    <r>
      <rPr>
        <b/>
        <sz val="16"/>
        <color rgb="FF0000FF"/>
        <rFont val="細明體"/>
        <family val="3"/>
        <charset val="136"/>
      </rPr>
      <t>欄為固定公式，請務必小心，不要按到</t>
    </r>
    <r>
      <rPr>
        <b/>
        <sz val="16"/>
        <color rgb="FF0000FF"/>
        <rFont val="Arial"/>
        <family val="2"/>
      </rPr>
      <t>Delete)</t>
    </r>
    <phoneticPr fontId="6" type="noConversion"/>
  </si>
  <si>
    <r>
      <t>*最近一年度『全戶』之</t>
    </r>
    <r>
      <rPr>
        <b/>
        <u/>
        <sz val="14"/>
        <color rgb="FF0000FF"/>
        <rFont val="細明體"/>
        <family val="3"/>
        <charset val="136"/>
      </rPr>
      <t xml:space="preserve">所得稅清單
</t>
    </r>
    <r>
      <rPr>
        <b/>
        <u/>
        <sz val="14"/>
        <color rgb="FFFF0000"/>
        <rFont val="細明體"/>
        <family val="3"/>
        <charset val="136"/>
      </rPr>
      <t xml:space="preserve">
</t>
    </r>
    <r>
      <rPr>
        <b/>
        <sz val="14"/>
        <color rgb="FFFF0000"/>
        <rFont val="細明體"/>
        <family val="3"/>
        <charset val="136"/>
      </rPr>
      <t>備註:</t>
    </r>
    <r>
      <rPr>
        <b/>
        <sz val="14"/>
        <rFont val="細明體"/>
        <family val="3"/>
        <charset val="136"/>
      </rPr>
      <t xml:space="preserve">
</t>
    </r>
    <r>
      <rPr>
        <sz val="14"/>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4"/>
        <color rgb="FF0000FF"/>
        <rFont val="細明體"/>
        <family val="3"/>
        <charset val="136"/>
      </rPr>
      <t xml:space="preserve">
</t>
    </r>
    <phoneticPr fontId="6" type="noConversion"/>
  </si>
  <si>
    <r>
      <rPr>
        <b/>
        <sz val="16"/>
        <color rgb="FFFF0000"/>
        <rFont val="標楷體"/>
        <family val="4"/>
        <charset val="136"/>
      </rPr>
      <t>備註:</t>
    </r>
    <r>
      <rPr>
        <b/>
        <sz val="16"/>
        <color rgb="FF0000FF"/>
        <rFont val="標楷體"/>
        <family val="4"/>
        <charset val="136"/>
      </rPr>
      <t xml:space="preserve">
一、學生提交</t>
    </r>
    <r>
      <rPr>
        <b/>
        <sz val="16"/>
        <color rgb="FFFF0000"/>
        <rFont val="標楷體"/>
        <family val="4"/>
        <charset val="136"/>
      </rPr>
      <t>「應備」文件第1至第9項</t>
    </r>
    <r>
      <rPr>
        <b/>
        <u val="double"/>
        <sz val="16"/>
        <color rgb="FFFF0000"/>
        <rFont val="標楷體"/>
        <family val="4"/>
        <charset val="136"/>
      </rPr>
      <t>正本</t>
    </r>
    <r>
      <rPr>
        <b/>
        <u val="double"/>
        <sz val="16"/>
        <color rgb="FF008000"/>
        <rFont val="標楷體"/>
        <family val="4"/>
        <charset val="136"/>
      </rPr>
      <t>掃描檔、相關電子檔</t>
    </r>
    <r>
      <rPr>
        <b/>
        <sz val="16"/>
        <color rgb="FF0000FF"/>
        <rFont val="標楷體"/>
        <family val="4"/>
        <charset val="136"/>
      </rPr>
      <t>供</t>
    </r>
    <r>
      <rPr>
        <b/>
        <u/>
        <sz val="16"/>
        <color rgb="FF0000FF"/>
        <rFont val="標楷體"/>
        <family val="4"/>
        <charset val="136"/>
      </rPr>
      <t>師長承辦人</t>
    </r>
    <r>
      <rPr>
        <b/>
        <sz val="16"/>
        <color rgb="FF0000FF"/>
        <rFont val="標楷體"/>
        <family val="4"/>
        <charset val="136"/>
      </rPr>
      <t>初審無誤後</t>
    </r>
    <r>
      <rPr>
        <sz val="16"/>
        <color theme="1"/>
        <rFont val="Wingdings"/>
        <charset val="2"/>
      </rPr>
      <t>è</t>
    </r>
    <r>
      <rPr>
        <b/>
        <sz val="16"/>
        <color rgb="FF0000FF"/>
        <rFont val="標楷體"/>
        <family val="4"/>
        <charset val="136"/>
      </rPr>
      <t>再由</t>
    </r>
    <r>
      <rPr>
        <b/>
        <u/>
        <sz val="16"/>
        <color rgb="FF0000FF"/>
        <rFont val="標楷體"/>
        <family val="4"/>
        <charset val="136"/>
      </rPr>
      <t>師長承辦人</t>
    </r>
    <r>
      <rPr>
        <b/>
        <u val="double"/>
        <sz val="18"/>
        <color rgb="FFFF0000"/>
        <rFont val="標楷體"/>
        <family val="4"/>
        <charset val="136"/>
      </rPr>
      <t>合併</t>
    </r>
    <r>
      <rPr>
        <b/>
        <sz val="18"/>
        <color rgb="FFFF0000"/>
        <rFont val="標楷體"/>
        <family val="4"/>
        <charset val="136"/>
      </rPr>
      <t>各學生之申請總表excel檔</t>
    </r>
    <r>
      <rPr>
        <sz val="16"/>
        <color rgb="FF0000FF"/>
        <rFont val="標楷體"/>
        <family val="4"/>
        <charset val="136"/>
      </rPr>
      <t>(依「申請總表各編號」對照相對應之「家庭成員編號」，例</t>
    </r>
    <r>
      <rPr>
        <b/>
        <sz val="18"/>
        <color rgb="FFFF0000"/>
        <rFont val="標楷體"/>
        <family val="4"/>
        <charset val="136"/>
      </rPr>
      <t>【申請總表編號1學生】對照【編號 No1.家庭成員】</t>
    </r>
    <r>
      <rPr>
        <b/>
        <sz val="16"/>
        <color rgb="FF0000FF"/>
        <rFont val="標楷體"/>
        <family val="4"/>
        <charset val="136"/>
      </rPr>
      <t xml:space="preserve">) </t>
    </r>
    <r>
      <rPr>
        <sz val="16"/>
        <color theme="1"/>
        <rFont val="Wingdings"/>
        <charset val="2"/>
      </rPr>
      <t>è</t>
    </r>
    <r>
      <rPr>
        <b/>
        <u/>
        <sz val="16"/>
        <color rgb="FF0000FF"/>
        <rFont val="標楷體"/>
        <family val="4"/>
        <charset val="136"/>
      </rPr>
      <t>師長承辦人</t>
    </r>
    <r>
      <rPr>
        <b/>
        <sz val="16"/>
        <color rgb="FFFF0000"/>
        <rFont val="標楷體"/>
        <family val="4"/>
        <charset val="136"/>
      </rPr>
      <t>將所有文件(正本</t>
    </r>
    <r>
      <rPr>
        <b/>
        <sz val="16"/>
        <color rgb="FF008000"/>
        <rFont val="標楷體"/>
        <family val="4"/>
        <charset val="136"/>
      </rPr>
      <t>掃描檔、相關電子檔</t>
    </r>
    <r>
      <rPr>
        <b/>
        <sz val="16"/>
        <color rgb="FFFF0000"/>
        <rFont val="標楷體"/>
        <family val="4"/>
        <charset val="136"/>
      </rPr>
      <t>)</t>
    </r>
    <r>
      <rPr>
        <b/>
        <u val="double"/>
        <sz val="16"/>
        <color rgb="FF008000"/>
        <rFont val="標楷體"/>
        <family val="4"/>
        <charset val="136"/>
      </rPr>
      <t>上傳至敝基金會雲端</t>
    </r>
    <r>
      <rPr>
        <b/>
        <sz val="16"/>
        <color rgb="FF008000"/>
        <rFont val="標楷體"/>
        <family val="4"/>
        <charset val="136"/>
      </rPr>
      <t xml:space="preserve">。
</t>
    </r>
    <r>
      <rPr>
        <b/>
        <sz val="16"/>
        <rFont val="標楷體"/>
        <family val="4"/>
        <charset val="136"/>
      </rPr>
      <t>學生配合師長承辦人事宜，如有更好之實際操作方式，依各校師長自行決定。</t>
    </r>
    <phoneticPr fontId="3" type="noConversion"/>
  </si>
  <si>
    <t xml:space="preserve">   [若無下列(1)至(5)項政府核可之證明，則須附第(6)項]</t>
    <phoneticPr fontId="3" type="noConversion"/>
  </si>
  <si>
    <r>
      <rPr>
        <b/>
        <sz val="16"/>
        <color rgb="FF0000FF"/>
        <rFont val="標楷體"/>
        <family val="4"/>
        <charset val="136"/>
      </rPr>
      <t>□5.</t>
    </r>
    <r>
      <rPr>
        <b/>
        <sz val="16"/>
        <color rgb="FFFF0000"/>
        <rFont val="標楷體"/>
        <family val="4"/>
        <charset val="136"/>
      </rPr>
      <t>110上</t>
    </r>
    <r>
      <rPr>
        <b/>
        <sz val="16"/>
        <color theme="1"/>
        <rFont val="標楷體"/>
        <family val="4"/>
        <charset val="136"/>
      </rPr>
      <t>之</t>
    </r>
    <r>
      <rPr>
        <b/>
        <sz val="18"/>
        <color theme="1"/>
        <rFont val="標楷體"/>
        <family val="4"/>
        <charset val="136"/>
      </rPr>
      <t>獎懲紀錄表</t>
    </r>
    <r>
      <rPr>
        <b/>
        <u/>
        <sz val="16"/>
        <color rgb="FFFF0000"/>
        <rFont val="標楷體"/>
        <family val="4"/>
        <charset val="136"/>
      </rPr>
      <t>正本</t>
    </r>
    <r>
      <rPr>
        <b/>
        <u/>
        <sz val="16"/>
        <color rgb="FF00B050"/>
        <rFont val="標楷體"/>
        <family val="4"/>
        <charset val="136"/>
      </rPr>
      <t>掃描檔</t>
    </r>
    <phoneticPr fontId="3" type="noConversion"/>
  </si>
  <si>
    <r>
      <t>□8.</t>
    </r>
    <r>
      <rPr>
        <b/>
        <sz val="18"/>
        <color rgb="FFFF0000"/>
        <rFont val="標楷體"/>
        <family val="4"/>
        <charset val="136"/>
      </rPr>
      <t>111</t>
    </r>
    <r>
      <rPr>
        <b/>
        <sz val="18"/>
        <color theme="1"/>
        <rFont val="標楷體"/>
        <family val="4"/>
        <charset val="136"/>
      </rPr>
      <t>學年度上學期之新</t>
    </r>
    <r>
      <rPr>
        <sz val="18"/>
        <color theme="1"/>
        <rFont val="標楷體"/>
        <family val="4"/>
        <charset val="136"/>
      </rPr>
      <t>申請學生及</t>
    </r>
    <r>
      <rPr>
        <b/>
        <sz val="18"/>
        <color theme="1"/>
        <rFont val="標楷體"/>
        <family val="4"/>
        <charset val="136"/>
      </rPr>
      <t>舊</t>
    </r>
    <r>
      <rPr>
        <sz val="18"/>
        <color theme="1"/>
        <rFont val="標楷體"/>
        <family val="4"/>
        <charset val="136"/>
      </rPr>
      <t>申請學生</t>
    </r>
  </si>
  <si>
    <r>
      <t xml:space="preserve">  (1)</t>
    </r>
    <r>
      <rPr>
        <b/>
        <sz val="18"/>
        <color rgb="FF0000FF"/>
        <rFont val="標楷體"/>
        <family val="4"/>
        <charset val="136"/>
      </rPr>
      <t>高中、高職、大學:</t>
    </r>
    <phoneticPr fontId="3" type="noConversion"/>
  </si>
  <si>
    <r>
      <t xml:space="preserve">  (2)</t>
    </r>
    <r>
      <rPr>
        <b/>
        <sz val="18"/>
        <color theme="1"/>
        <rFont val="標楷體"/>
        <family val="4"/>
        <charset val="136"/>
      </rPr>
      <t xml:space="preserve"> </t>
    </r>
    <r>
      <rPr>
        <b/>
        <sz val="18"/>
        <color rgb="FF0000FF"/>
        <rFont val="標楷體"/>
        <family val="4"/>
        <charset val="136"/>
      </rPr>
      <t>國小、國中:</t>
    </r>
    <phoneticPr fontId="3" type="noConversion"/>
  </si>
  <si>
    <r>
      <t xml:space="preserve">     </t>
    </r>
    <r>
      <rPr>
        <b/>
        <sz val="18"/>
        <color rgb="FF0000FF"/>
        <rFont val="新細明體"/>
        <family val="1"/>
        <charset val="136"/>
      </rPr>
      <t xml:space="preserve">   ①</t>
    </r>
    <r>
      <rPr>
        <b/>
        <sz val="18"/>
        <color theme="1"/>
        <rFont val="標楷體"/>
        <family val="4"/>
        <charset val="136"/>
      </rPr>
      <t>筆記歸納整理著作轉讓同意書</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(附件四之四)、</t>
    </r>
    <phoneticPr fontId="3" type="noConversion"/>
  </si>
  <si>
    <r>
      <t xml:space="preserve">       </t>
    </r>
    <r>
      <rPr>
        <b/>
        <sz val="18"/>
        <color rgb="FF0000FF"/>
        <rFont val="新細明體"/>
        <family val="1"/>
        <charset val="136"/>
      </rPr>
      <t xml:space="preserve"> ②</t>
    </r>
    <r>
      <rPr>
        <b/>
        <sz val="18"/>
        <color theme="1"/>
        <rFont val="標楷體"/>
        <family val="4"/>
        <charset val="136"/>
      </rPr>
      <t>學生良好學習習慣評量表</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(附件五)</t>
    </r>
    <r>
      <rPr>
        <sz val="18"/>
        <color rgb="FF000000"/>
        <rFont val="標楷體"/>
        <family val="4"/>
        <charset val="136"/>
      </rPr>
      <t>，
       請提供</t>
    </r>
    <r>
      <rPr>
        <sz val="18"/>
        <color rgb="FFFF0000"/>
        <rFont val="標楷體"/>
        <family val="4"/>
        <charset val="136"/>
      </rPr>
      <t>【</t>
    </r>
    <r>
      <rPr>
        <b/>
        <sz val="18"/>
        <color rgb="FFFF0000"/>
        <rFont val="標楷體"/>
        <family val="4"/>
        <charset val="136"/>
      </rPr>
      <t>與筆記副本之</t>
    </r>
    <r>
      <rPr>
        <b/>
        <u val="double"/>
        <sz val="18"/>
        <color rgb="FFFF0000"/>
        <rFont val="標楷體"/>
        <family val="4"/>
        <charset val="136"/>
      </rPr>
      <t>相對應</t>
    </r>
    <r>
      <rPr>
        <b/>
        <sz val="18"/>
        <color rgb="FFFF0000"/>
        <rFont val="標楷體"/>
        <family val="4"/>
        <charset val="136"/>
      </rPr>
      <t>科目】</t>
    </r>
    <r>
      <rPr>
        <sz val="18"/>
        <color rgb="FF000000"/>
        <rFont val="標楷體"/>
        <family val="4"/>
        <charset val="136"/>
      </rPr>
      <t>，請授課 老師評分。</t>
    </r>
    <phoneticPr fontId="3" type="noConversion"/>
  </si>
  <si>
    <r>
      <t xml:space="preserve">   </t>
    </r>
    <r>
      <rPr>
        <b/>
        <sz val="18"/>
        <color rgb="FFFF0000"/>
        <rFont val="標楷體"/>
        <family val="4"/>
        <charset val="136"/>
      </rPr>
      <t xml:space="preserve"> </t>
    </r>
    <r>
      <rPr>
        <b/>
        <sz val="18"/>
        <color rgb="FFFF0000"/>
        <rFont val="新細明體"/>
        <family val="1"/>
        <charset val="136"/>
      </rPr>
      <t>※</t>
    </r>
    <r>
      <rPr>
        <sz val="18"/>
        <color theme="1"/>
        <rFont val="標楷體"/>
        <family val="4"/>
        <charset val="136"/>
      </rPr>
      <t>評量科目數及總分標準依學校級別不同，</t>
    </r>
    <phoneticPr fontId="3" type="noConversion"/>
  </si>
  <si>
    <r>
      <t>□9.</t>
    </r>
    <r>
      <rPr>
        <b/>
        <sz val="18"/>
        <color rgb="FFFF0000"/>
        <rFont val="標楷體"/>
        <family val="4"/>
        <charset val="136"/>
      </rPr>
      <t>111上</t>
    </r>
    <r>
      <rPr>
        <b/>
        <u/>
        <sz val="18"/>
        <color rgb="FF009900"/>
        <rFont val="標楷體"/>
        <family val="4"/>
        <charset val="136"/>
      </rPr>
      <t>申請總表</t>
    </r>
    <r>
      <rPr>
        <b/>
        <u/>
        <sz val="18"/>
        <color rgb="FF00B050"/>
        <rFont val="標楷體"/>
        <family val="4"/>
        <charset val="136"/>
      </rPr>
      <t>excel電子檔</t>
    </r>
    <r>
      <rPr>
        <b/>
        <u/>
        <sz val="18"/>
        <color rgb="FFFF0000"/>
        <rFont val="標楷體"/>
        <family val="4"/>
        <charset val="136"/>
      </rPr>
      <t>(包含填列</t>
    </r>
    <r>
      <rPr>
        <b/>
        <sz val="18"/>
        <color rgb="FF008000"/>
        <rFont val="標楷體"/>
        <family val="4"/>
        <charset val="136"/>
      </rPr>
      <t>【編號 No1.家庭成員】</t>
    </r>
    <r>
      <rPr>
        <b/>
        <u/>
        <sz val="18"/>
        <color rgb="FFFF0000"/>
        <rFont val="標楷體"/>
        <family val="4"/>
        <charset val="136"/>
      </rPr>
      <t>表單)</t>
    </r>
    <phoneticPr fontId="3" type="noConversion"/>
  </si>
  <si>
    <r>
      <t xml:space="preserve">    國小:</t>
    </r>
    <r>
      <rPr>
        <sz val="17"/>
        <color theme="1"/>
        <rFont val="標楷體"/>
        <family val="4"/>
        <charset val="136"/>
      </rPr>
      <t>自選</t>
    </r>
    <r>
      <rPr>
        <b/>
        <sz val="18"/>
        <color rgb="FFFF0000"/>
        <rFont val="標楷體"/>
        <family val="4"/>
        <charset val="136"/>
      </rPr>
      <t>一科</t>
    </r>
    <r>
      <rPr>
        <sz val="17"/>
        <color theme="1"/>
        <rFont val="標楷體"/>
        <family val="4"/>
        <charset val="136"/>
      </rPr>
      <t>(國文、英文、數學、自然)評量，該科</t>
    </r>
    <r>
      <rPr>
        <b/>
        <sz val="18"/>
        <color rgb="FFFF0000"/>
        <rFont val="標楷體"/>
        <family val="4"/>
        <charset val="136"/>
      </rPr>
      <t>總分需達(包含)8分以上</t>
    </r>
    <phoneticPr fontId="3" type="noConversion"/>
  </si>
  <si>
    <r>
      <t>⊙</t>
    </r>
    <r>
      <rPr>
        <b/>
        <sz val="18"/>
        <color theme="1"/>
        <rFont val="標楷體"/>
        <family val="4"/>
        <charset val="136"/>
      </rPr>
      <t>申請文件: 以</t>
    </r>
    <r>
      <rPr>
        <b/>
        <sz val="18"/>
        <color rgb="FFFF0000"/>
        <rFont val="標楷體"/>
        <family val="4"/>
        <charset val="136"/>
      </rPr>
      <t>「迴紋針」</t>
    </r>
    <r>
      <rPr>
        <b/>
        <sz val="18"/>
        <color theme="1"/>
        <rFont val="標楷體"/>
        <family val="4"/>
        <charset val="136"/>
      </rPr>
      <t>或</t>
    </r>
    <r>
      <rPr>
        <b/>
        <sz val="18"/>
        <color rgb="FFFF0000"/>
        <rFont val="標楷體"/>
        <family val="4"/>
        <charset val="136"/>
      </rPr>
      <t>「長尾夾」</t>
    </r>
    <r>
      <rPr>
        <b/>
        <sz val="18"/>
        <color theme="1"/>
        <rFont val="標楷體"/>
        <family val="4"/>
        <charset val="136"/>
      </rPr>
      <t>裝夾提交! 切勿使用</t>
    </r>
    <r>
      <rPr>
        <b/>
        <strike/>
        <sz val="18"/>
        <color theme="1"/>
        <rFont val="標楷體"/>
        <family val="4"/>
        <charset val="136"/>
      </rPr>
      <t>訂書針</t>
    </r>
    <r>
      <rPr>
        <b/>
        <sz val="18"/>
        <color theme="1"/>
        <rFont val="標楷體"/>
        <family val="4"/>
        <charset val="136"/>
      </rPr>
      <t>!</t>
    </r>
  </si>
  <si>
    <r>
      <t>※</t>
    </r>
    <r>
      <rPr>
        <b/>
        <sz val="18"/>
        <color rgb="FF0000FF"/>
        <rFont val="標楷體"/>
        <family val="4"/>
        <charset val="136"/>
      </rPr>
      <t>請核對</t>
    </r>
    <r>
      <rPr>
        <b/>
        <sz val="18"/>
        <color rgb="FFFF0000"/>
        <rFont val="標楷體"/>
        <family val="4"/>
        <charset val="136"/>
      </rPr>
      <t>「應備」文件第1至第9項皆須提交!!!</t>
    </r>
    <phoneticPr fontId="3" type="noConversion"/>
  </si>
  <si>
    <r>
      <rPr>
        <b/>
        <sz val="18"/>
        <color rgb="FF0000FF"/>
        <rFont val="標楷體"/>
        <family val="4"/>
        <charset val="136"/>
      </rPr>
      <t>紙本第1至第6項，國中加第8項之(2)-</t>
    </r>
    <r>
      <rPr>
        <b/>
        <sz val="18"/>
        <color rgb="FF0000FF"/>
        <rFont val="新細明體"/>
        <family val="1"/>
        <charset val="136"/>
      </rPr>
      <t>①</t>
    </r>
    <r>
      <rPr>
        <b/>
        <sz val="18"/>
        <color rgb="FF0000FF"/>
        <rFont val="標楷體"/>
        <family val="4"/>
        <charset val="136"/>
      </rPr>
      <t>、</t>
    </r>
    <r>
      <rPr>
        <b/>
        <sz val="18"/>
        <color rgb="FF0000FF"/>
        <rFont val="新細明體"/>
        <family val="1"/>
        <charset val="136"/>
      </rPr>
      <t>②款</t>
    </r>
    <r>
      <rPr>
        <b/>
        <sz val="18"/>
        <color rgb="FFFF0000"/>
        <rFont val="新細明體"/>
        <family val="1"/>
        <charset val="136"/>
      </rPr>
      <t>，</t>
    </r>
    <r>
      <rPr>
        <b/>
        <sz val="18"/>
        <color rgb="FFFF0000"/>
        <rFont val="標楷體"/>
        <family val="4"/>
        <charset val="136"/>
      </rPr>
      <t>請務必依照下列順序</t>
    </r>
    <r>
      <rPr>
        <b/>
        <u val="double"/>
        <sz val="18"/>
        <color rgb="FFFF0000"/>
        <rFont val="標楷體"/>
        <family val="4"/>
        <charset val="136"/>
      </rPr>
      <t>排列</t>
    </r>
    <r>
      <rPr>
        <b/>
        <sz val="18"/>
        <color rgb="FFFF0000"/>
        <rFont val="標楷體"/>
        <family val="4"/>
        <charset val="136"/>
      </rPr>
      <t>及</t>
    </r>
    <r>
      <rPr>
        <b/>
        <u val="double"/>
        <sz val="18"/>
        <color rgb="FFFF0000"/>
        <rFont val="標楷體"/>
        <family val="4"/>
        <charset val="136"/>
      </rPr>
      <t>掃描</t>
    </r>
    <phoneticPr fontId="3" type="noConversion"/>
  </si>
  <si>
    <r>
      <rPr>
        <b/>
        <sz val="18"/>
        <color rgb="FF0000FF"/>
        <rFont val="標楷體"/>
        <family val="4"/>
        <charset val="136"/>
      </rPr>
      <t>□1.</t>
    </r>
    <r>
      <rPr>
        <b/>
        <sz val="18"/>
        <color theme="1"/>
        <rFont val="標楷體"/>
        <family val="4"/>
        <charset val="136"/>
      </rPr>
      <t>申請書</t>
    </r>
    <r>
      <rPr>
        <b/>
        <u/>
        <sz val="18"/>
        <color rgb="FFFF0000"/>
        <rFont val="標楷體"/>
        <family val="4"/>
        <charset val="136"/>
      </rPr>
      <t>正本</t>
    </r>
    <r>
      <rPr>
        <b/>
        <u/>
        <sz val="18"/>
        <color rgb="FF00B050"/>
        <rFont val="標楷體"/>
        <family val="4"/>
        <charset val="136"/>
      </rPr>
      <t>掃描檔</t>
    </r>
    <r>
      <rPr>
        <b/>
        <sz val="18"/>
        <color theme="1"/>
        <rFont val="標楷體"/>
        <family val="4"/>
        <charset val="136"/>
      </rPr>
      <t>(附件一，</t>
    </r>
    <r>
      <rPr>
        <sz val="18"/>
        <color theme="1"/>
        <rFont val="標楷體"/>
        <family val="4"/>
        <charset val="136"/>
      </rPr>
      <t>包含個人資料蒐集、處理、利用同意書</t>
    </r>
    <r>
      <rPr>
        <b/>
        <sz val="18"/>
        <color theme="1"/>
        <rFont val="標楷體"/>
        <family val="4"/>
        <charset val="136"/>
      </rPr>
      <t>)</t>
    </r>
    <phoneticPr fontId="3" type="noConversion"/>
  </si>
  <si>
    <r>
      <rPr>
        <b/>
        <sz val="18"/>
        <color rgb="FF0000FF"/>
        <rFont val="標楷體"/>
        <family val="4"/>
        <charset val="136"/>
      </rPr>
      <t>□3.</t>
    </r>
    <r>
      <rPr>
        <b/>
        <sz val="18"/>
        <color theme="1"/>
        <rFont val="標楷體"/>
        <family val="4"/>
        <charset val="136"/>
      </rPr>
      <t>『全戶』</t>
    </r>
    <r>
      <rPr>
        <b/>
        <sz val="18"/>
        <color rgb="FFFF0000"/>
        <rFont val="標楷體"/>
        <family val="4"/>
        <charset val="136"/>
      </rPr>
      <t>最近三個月內戶</t>
    </r>
    <r>
      <rPr>
        <b/>
        <sz val="18"/>
        <color theme="1"/>
        <rFont val="標楷體"/>
        <family val="4"/>
        <charset val="136"/>
      </rPr>
      <t>籍謄本</t>
    </r>
    <r>
      <rPr>
        <b/>
        <u/>
        <sz val="18"/>
        <color rgb="FFFF0000"/>
        <rFont val="標楷體"/>
        <family val="4"/>
        <charset val="136"/>
      </rPr>
      <t>正本</t>
    </r>
    <r>
      <rPr>
        <b/>
        <u/>
        <sz val="18"/>
        <color rgb="FF00B050"/>
        <rFont val="標楷體"/>
        <family val="4"/>
        <charset val="136"/>
      </rPr>
      <t>掃描檔</t>
    </r>
    <phoneticPr fontId="3" type="noConversion"/>
  </si>
  <si>
    <r>
      <rPr>
        <b/>
        <sz val="18"/>
        <color rgb="FF0000FF"/>
        <rFont val="標楷體"/>
        <family val="4"/>
        <charset val="136"/>
      </rPr>
      <t>□4.</t>
    </r>
    <r>
      <rPr>
        <sz val="18"/>
        <color theme="1"/>
        <rFont val="標楷體"/>
        <family val="4"/>
        <charset val="136"/>
      </rPr>
      <t>各類身</t>
    </r>
    <r>
      <rPr>
        <b/>
        <sz val="18"/>
        <color theme="1"/>
        <rFont val="標楷體"/>
        <family val="4"/>
        <charset val="136"/>
      </rPr>
      <t>分別證明文件</t>
    </r>
    <r>
      <rPr>
        <b/>
        <sz val="18"/>
        <color rgb="FFFF0000"/>
        <rFont val="標楷體"/>
        <family val="4"/>
        <charset val="136"/>
      </rPr>
      <t>正本</t>
    </r>
    <r>
      <rPr>
        <b/>
        <u/>
        <sz val="18"/>
        <color rgb="FF00B050"/>
        <rFont val="標楷體"/>
        <family val="4"/>
        <charset val="136"/>
      </rPr>
      <t>掃描檔</t>
    </r>
    <phoneticPr fontId="3" type="noConversion"/>
  </si>
  <si>
    <t>1.助學獎學金</t>
    <phoneticPr fontId="3" type="noConversion"/>
  </si>
  <si>
    <t>2.自我專長獎學金</t>
    <phoneticPr fontId="3" type="noConversion"/>
  </si>
  <si>
    <t>3.學業成績優秀獎學金</t>
    <phoneticPr fontId="3" type="noConversion"/>
  </si>
  <si>
    <t>4.特殊優良表現獎學金</t>
    <phoneticPr fontId="3" type="noConversion"/>
  </si>
  <si>
    <t>5.考取技術士證照獎學金</t>
    <phoneticPr fontId="3" type="noConversion"/>
  </si>
  <si>
    <t>6.良好學習習慣獎學金</t>
    <phoneticPr fontId="3" type="noConversion"/>
  </si>
  <si>
    <t>7.課輔獎助金</t>
    <phoneticPr fontId="3" type="noConversion"/>
  </si>
  <si>
    <t>8.急難救助金</t>
    <phoneticPr fontId="3" type="noConversion"/>
  </si>
  <si>
    <t>9.助學獎學金+特殊優良表現獎學金</t>
    <phoneticPr fontId="3" type="noConversion"/>
  </si>
  <si>
    <t>10.助學獎學金+考取技術士證照獎學金</t>
    <phoneticPr fontId="3" type="noConversion"/>
  </si>
  <si>
    <t>11.助學獎學金+自我專長獎學金</t>
    <phoneticPr fontId="3" type="noConversion"/>
  </si>
  <si>
    <t>12.良好學習習慣獎學金+特殊優良表現獎學金</t>
    <phoneticPr fontId="3" type="noConversion"/>
  </si>
  <si>
    <t>13.良好學習習慣獎學金+自我專長獎學金</t>
    <phoneticPr fontId="3" type="noConversion"/>
  </si>
  <si>
    <r>
      <t>級別</t>
    </r>
    <r>
      <rPr>
        <b/>
        <sz val="16"/>
        <color rgb="FF00B050"/>
        <rFont val="標楷體"/>
        <family val="4"/>
        <charset val="136"/>
      </rPr>
      <t>(E)</t>
    </r>
    <phoneticPr fontId="3" type="noConversion"/>
  </si>
  <si>
    <r>
      <t>新舊生</t>
    </r>
    <r>
      <rPr>
        <b/>
        <sz val="16"/>
        <color rgb="FF00B050"/>
        <rFont val="標楷體"/>
        <family val="4"/>
        <charset val="136"/>
      </rPr>
      <t xml:space="preserve">(F)
</t>
    </r>
    <r>
      <rPr>
        <b/>
        <sz val="16"/>
        <color rgb="FFFF0000"/>
        <rFont val="標楷體"/>
        <family val="4"/>
        <charset val="136"/>
      </rPr>
      <t>(</t>
    </r>
    <r>
      <rPr>
        <b/>
        <sz val="16"/>
        <color rgb="FF0000FF"/>
        <rFont val="標楷體"/>
        <family val="4"/>
        <charset val="136"/>
      </rPr>
      <t>110-2</t>
    </r>
    <r>
      <rPr>
        <b/>
        <sz val="16"/>
        <color rgb="FFFF0000"/>
        <rFont val="標楷體"/>
        <family val="4"/>
        <charset val="136"/>
      </rPr>
      <t xml:space="preserve"> 有複審通過之學生稱之「舊生」)</t>
    </r>
    <phoneticPr fontId="3" type="noConversion"/>
  </si>
  <si>
    <r>
      <t>科別/系別</t>
    </r>
    <r>
      <rPr>
        <b/>
        <sz val="16"/>
        <color rgb="FF008000"/>
        <rFont val="標楷體"/>
        <family val="4"/>
        <charset val="136"/>
      </rPr>
      <t xml:space="preserve">(H)
</t>
    </r>
    <r>
      <rPr>
        <b/>
        <sz val="16"/>
        <color rgb="FFFF0000"/>
        <rFont val="標楷體"/>
        <family val="4"/>
        <charset val="136"/>
      </rPr>
      <t>(111上)</t>
    </r>
    <phoneticPr fontId="3" type="noConversion"/>
  </si>
  <si>
    <r>
      <t>年級</t>
    </r>
    <r>
      <rPr>
        <b/>
        <sz val="16"/>
        <color rgb="FF008000"/>
        <rFont val="標楷體"/>
        <family val="4"/>
        <charset val="136"/>
      </rPr>
      <t>(I)</t>
    </r>
    <r>
      <rPr>
        <b/>
        <sz val="16"/>
        <color rgb="FFFF0000"/>
        <rFont val="標楷體"/>
        <family val="4"/>
        <charset val="136"/>
      </rPr>
      <t>(111上)</t>
    </r>
    <phoneticPr fontId="3" type="noConversion"/>
  </si>
  <si>
    <r>
      <t>身分別</t>
    </r>
    <r>
      <rPr>
        <b/>
        <sz val="16"/>
        <color rgb="FF008000"/>
        <rFont val="標楷體"/>
        <family val="4"/>
        <charset val="136"/>
      </rPr>
      <t>(N)</t>
    </r>
    <r>
      <rPr>
        <b/>
        <sz val="16"/>
        <color rgb="FF000000"/>
        <rFont val="標楷體"/>
        <family val="4"/>
        <charset val="136"/>
      </rPr>
      <t xml:space="preserve"> </t>
    </r>
    <phoneticPr fontId="3" type="noConversion"/>
  </si>
  <si>
    <r>
      <rPr>
        <b/>
        <sz val="16"/>
        <rFont val="標楷體"/>
        <family val="4"/>
        <charset val="136"/>
      </rPr>
      <t>學生電子信箱</t>
    </r>
    <r>
      <rPr>
        <b/>
        <sz val="16"/>
        <color rgb="FF006600"/>
        <rFont val="標楷體"/>
        <family val="4"/>
        <charset val="136"/>
      </rPr>
      <t>(AL)</t>
    </r>
    <r>
      <rPr>
        <b/>
        <sz val="16"/>
        <color rgb="FFFF0000"/>
        <rFont val="標楷體"/>
        <family val="4"/>
        <charset val="136"/>
      </rPr>
      <t xml:space="preserve">
*數字0請填【Ø】，英文L請填大寫，以免輸入錯誤成數字1</t>
    </r>
    <phoneticPr fontId="3" type="noConversion"/>
  </si>
  <si>
    <r>
      <t xml:space="preserve">    □</t>
    </r>
    <r>
      <rPr>
        <sz val="16"/>
        <color theme="1"/>
        <rFont val="標楷體"/>
        <family val="4"/>
        <charset val="136"/>
      </rPr>
      <t>(4)</t>
    </r>
    <r>
      <rPr>
        <b/>
        <sz val="16"/>
        <color rgb="FFFF0000"/>
        <rFont val="標楷體"/>
        <family val="4"/>
        <charset val="136"/>
      </rPr>
      <t xml:space="preserve"> 111年度1月至12月</t>
    </r>
    <r>
      <rPr>
        <b/>
        <sz val="18"/>
        <color rgb="FF0000FF"/>
        <rFont val="標楷體"/>
        <family val="4"/>
        <charset val="136"/>
      </rPr>
      <t>身心障礙生活補助證明</t>
    </r>
    <r>
      <rPr>
        <b/>
        <u/>
        <sz val="16"/>
        <color rgb="FFFF0000"/>
        <rFont val="標楷體"/>
        <family val="4"/>
        <charset val="136"/>
      </rPr>
      <t>正本掃描</t>
    </r>
    <phoneticPr fontId="3" type="noConversion"/>
  </si>
  <si>
    <r>
      <t xml:space="preserve">    □</t>
    </r>
    <r>
      <rPr>
        <sz val="16"/>
        <color theme="1"/>
        <rFont val="標楷體"/>
        <family val="4"/>
        <charset val="136"/>
      </rPr>
      <t>(3)</t>
    </r>
    <r>
      <rPr>
        <b/>
        <sz val="16"/>
        <color rgb="FFFF0000"/>
        <rFont val="標楷體"/>
        <family val="4"/>
        <charset val="136"/>
      </rPr>
      <t xml:space="preserve"> 111年度1月至12月</t>
    </r>
    <r>
      <rPr>
        <b/>
        <sz val="18"/>
        <color rgb="FF0000FF"/>
        <rFont val="標楷體"/>
        <family val="4"/>
        <charset val="136"/>
      </rPr>
      <t>中低收入戶證明</t>
    </r>
    <r>
      <rPr>
        <b/>
        <u/>
        <sz val="16"/>
        <color rgb="FFFF0000"/>
        <rFont val="標楷體"/>
        <family val="4"/>
        <charset val="136"/>
      </rPr>
      <t>正本掃描</t>
    </r>
    <phoneticPr fontId="3" type="noConversion"/>
  </si>
  <si>
    <r>
      <t xml:space="preserve">    □</t>
    </r>
    <r>
      <rPr>
        <sz val="16"/>
        <color theme="1"/>
        <rFont val="標楷體"/>
        <family val="4"/>
        <charset val="136"/>
      </rPr>
      <t>(2)</t>
    </r>
    <r>
      <rPr>
        <b/>
        <sz val="16"/>
        <color rgb="FFFF0000"/>
        <rFont val="標楷體"/>
        <family val="4"/>
        <charset val="136"/>
      </rPr>
      <t xml:space="preserve"> 111年度1月至12月</t>
    </r>
    <r>
      <rPr>
        <b/>
        <sz val="18"/>
        <color rgb="FF0000FF"/>
        <rFont val="標楷體"/>
        <family val="4"/>
        <charset val="136"/>
      </rPr>
      <t>特殊境遇家庭之子女證明</t>
    </r>
    <r>
      <rPr>
        <b/>
        <u/>
        <sz val="16"/>
        <color rgb="FFFF0000"/>
        <rFont val="標楷體"/>
        <family val="4"/>
        <charset val="136"/>
      </rPr>
      <t>正本掃描</t>
    </r>
    <phoneticPr fontId="3" type="noConversion"/>
  </si>
  <si>
    <r>
      <t xml:space="preserve">    □</t>
    </r>
    <r>
      <rPr>
        <sz val="16"/>
        <color theme="1"/>
        <rFont val="標楷體"/>
        <family val="4"/>
        <charset val="136"/>
      </rPr>
      <t>(1)</t>
    </r>
    <r>
      <rPr>
        <b/>
        <sz val="16"/>
        <color rgb="FFFF0000"/>
        <rFont val="標楷體"/>
        <family val="4"/>
        <charset val="136"/>
      </rPr>
      <t xml:space="preserve"> 111年度1月至12月</t>
    </r>
    <r>
      <rPr>
        <b/>
        <sz val="18"/>
        <color rgb="FF0000FF"/>
        <rFont val="標楷體"/>
        <family val="4"/>
        <charset val="136"/>
      </rPr>
      <t>低收入戶證明</t>
    </r>
    <r>
      <rPr>
        <b/>
        <u/>
        <sz val="16"/>
        <color rgb="FFFF0000"/>
        <rFont val="標楷體"/>
        <family val="4"/>
        <charset val="136"/>
      </rPr>
      <t>正本掃描</t>
    </r>
    <r>
      <rPr>
        <sz val="16"/>
        <color theme="1"/>
        <rFont val="標楷體"/>
        <family val="4"/>
        <charset val="136"/>
      </rPr>
      <t xml:space="preserve">   </t>
    </r>
    <phoneticPr fontId="3" type="noConversion"/>
  </si>
  <si>
    <r>
      <t xml:space="preserve">    □</t>
    </r>
    <r>
      <rPr>
        <sz val="16"/>
        <color theme="1"/>
        <rFont val="標楷體"/>
        <family val="4"/>
        <charset val="136"/>
      </rPr>
      <t>(5)</t>
    </r>
    <r>
      <rPr>
        <b/>
        <sz val="16"/>
        <color rgb="FFFF0000"/>
        <rFont val="標楷體"/>
        <family val="4"/>
        <charset val="136"/>
      </rPr>
      <t xml:space="preserve"> 111年度1月至12月</t>
    </r>
    <r>
      <rPr>
        <sz val="18"/>
        <color theme="1"/>
        <rFont val="標楷體"/>
        <family val="4"/>
        <charset val="136"/>
      </rPr>
      <t>弱勢家庭兒少證明</t>
    </r>
    <r>
      <rPr>
        <b/>
        <u/>
        <sz val="16"/>
        <color rgb="FFFF0000"/>
        <rFont val="標楷體"/>
        <family val="4"/>
        <charset val="136"/>
      </rPr>
      <t>正本掃描</t>
    </r>
    <r>
      <rPr>
        <b/>
        <sz val="16"/>
        <color rgb="FFFF0000"/>
        <rFont val="標楷體"/>
        <family val="4"/>
        <charset val="136"/>
      </rPr>
      <t xml:space="preserve">  </t>
    </r>
    <phoneticPr fontId="3" type="noConversion"/>
  </si>
  <si>
    <r>
      <t xml:space="preserve">    □</t>
    </r>
    <r>
      <rPr>
        <sz val="18"/>
        <color theme="1"/>
        <rFont val="標楷體"/>
        <family val="4"/>
        <charset val="136"/>
      </rPr>
      <t>(6)</t>
    </r>
    <r>
      <rPr>
        <b/>
        <sz val="18"/>
        <color theme="1"/>
        <rFont val="標楷體"/>
        <family val="4"/>
        <charset val="136"/>
      </rPr>
      <t>弱勢家庭子女、弱勢家庭身障學生或身障人士子女:</t>
    </r>
    <r>
      <rPr>
        <sz val="18"/>
        <color rgb="FFFF0000"/>
        <rFont val="標楷體"/>
        <family val="4"/>
        <charset val="136"/>
      </rPr>
      <t xml:space="preserve"> 
         需檢附</t>
    </r>
    <r>
      <rPr>
        <b/>
        <u/>
        <sz val="18"/>
        <color rgb="FFFF0000"/>
        <rFont val="標楷體"/>
        <family val="4"/>
        <charset val="136"/>
      </rPr>
      <t>全戶</t>
    </r>
    <r>
      <rPr>
        <b/>
        <sz val="20"/>
        <color rgb="FFFF0000"/>
        <rFont val="標楷體"/>
        <family val="4"/>
        <charset val="136"/>
      </rPr>
      <t>110年度</t>
    </r>
    <r>
      <rPr>
        <b/>
        <sz val="20"/>
        <color theme="1"/>
        <rFont val="標楷體"/>
        <family val="4"/>
        <charset val="136"/>
      </rPr>
      <t>所得稅清單</t>
    </r>
    <r>
      <rPr>
        <b/>
        <sz val="18"/>
        <color rgb="FFFF0000"/>
        <rFont val="標楷體"/>
        <family val="4"/>
        <charset val="136"/>
      </rPr>
      <t>、</t>
    </r>
    <r>
      <rPr>
        <b/>
        <sz val="20"/>
        <color rgb="FFFF0000"/>
        <rFont val="標楷體"/>
        <family val="4"/>
        <charset val="136"/>
      </rPr>
      <t>110年度</t>
    </r>
    <r>
      <rPr>
        <b/>
        <sz val="20"/>
        <color theme="1"/>
        <rFont val="標楷體"/>
        <family val="4"/>
        <charset val="136"/>
      </rPr>
      <t>財產清單</t>
    </r>
    <r>
      <rPr>
        <b/>
        <u/>
        <sz val="18"/>
        <color rgb="FFFF0000"/>
        <rFont val="標楷體"/>
        <family val="4"/>
        <charset val="136"/>
      </rPr>
      <t>正本掃描</t>
    </r>
    <phoneticPr fontId="3" type="noConversion"/>
  </si>
  <si>
    <r>
      <t>※申請學生申請敝基金會助獎學金時，請先加入財團法人廣源慈善基金會FB之QR Code
或上FB搜尋『財團法人廣源慈善基金會』</t>
    </r>
    <r>
      <rPr>
        <sz val="16"/>
        <color theme="1"/>
        <rFont val="Wingdings"/>
        <charset val="2"/>
      </rPr>
      <t>è</t>
    </r>
    <r>
      <rPr>
        <sz val="16"/>
        <color theme="1"/>
        <rFont val="標楷體"/>
        <family val="4"/>
        <charset val="136"/>
      </rPr>
      <t>請務必</t>
    </r>
    <r>
      <rPr>
        <b/>
        <sz val="16"/>
        <color theme="1"/>
        <rFont val="標楷體"/>
        <family val="4"/>
        <charset val="136"/>
      </rPr>
      <t>3題FB入群問題皆須填寫</t>
    </r>
    <r>
      <rPr>
        <sz val="16"/>
        <color theme="1"/>
        <rFont val="標楷體"/>
        <family val="4"/>
        <charset val="136"/>
      </rPr>
      <t>及</t>
    </r>
    <r>
      <rPr>
        <b/>
        <sz val="16"/>
        <color rgb="FFFF0000"/>
        <rFont val="標楷體"/>
        <family val="4"/>
        <charset val="136"/>
      </rPr>
      <t>肯定會分享</t>
    </r>
    <r>
      <rPr>
        <sz val="16"/>
        <color theme="1"/>
        <rFont val="Wingdings"/>
        <charset val="2"/>
      </rPr>
      <t>è</t>
    </r>
    <r>
      <rPr>
        <sz val="16"/>
        <color theme="1"/>
        <rFont val="標楷體"/>
        <family val="4"/>
        <charset val="136"/>
      </rPr>
      <t>待基金會發出好友通知時，請</t>
    </r>
    <r>
      <rPr>
        <b/>
        <sz val="16"/>
        <color rgb="FFFF0000"/>
        <rFont val="標楷體"/>
        <family val="4"/>
        <charset val="136"/>
      </rPr>
      <t>務必接受「好友」通知邀請</t>
    </r>
    <r>
      <rPr>
        <sz val="16"/>
        <color theme="1"/>
        <rFont val="標楷體"/>
        <family val="4"/>
        <charset val="136"/>
      </rPr>
      <t>!
如有加入『財團法人廣源慈善基金會FB分享師志工社團』的人，請</t>
    </r>
    <r>
      <rPr>
        <b/>
        <sz val="16"/>
        <color rgb="FFFF0000"/>
        <rFont val="標楷體"/>
        <family val="4"/>
        <charset val="136"/>
      </rPr>
      <t>一定要效仿「分享」的精神</t>
    </r>
    <r>
      <rPr>
        <sz val="16"/>
        <color theme="1"/>
        <rFont val="標楷體"/>
        <family val="4"/>
        <charset val="136"/>
      </rPr>
      <t xml:space="preserve">，懂得取得資源的同時，也要學會付出自身資源(所學專長或生活經驗)予其他人，請盡量貼文分享值得他人學習的自我專長。
</t>
    </r>
    <phoneticPr fontId="3" type="noConversion"/>
  </si>
  <si>
    <r>
      <t>1.</t>
    </r>
    <r>
      <rPr>
        <u/>
        <sz val="16"/>
        <color theme="1"/>
        <rFont val="標楷體"/>
        <family val="4"/>
        <charset val="136"/>
      </rPr>
      <t>監護人</t>
    </r>
    <r>
      <rPr>
        <sz val="16"/>
        <color theme="1"/>
        <rFont val="標楷體"/>
        <family val="4"/>
        <charset val="136"/>
      </rPr>
      <t>及</t>
    </r>
    <r>
      <rPr>
        <u/>
        <sz val="16"/>
        <color theme="1"/>
        <rFont val="標楷體"/>
        <family val="4"/>
        <charset val="136"/>
      </rPr>
      <t>申請學生本人</t>
    </r>
    <r>
      <rPr>
        <sz val="16"/>
        <color theme="1"/>
        <rFont val="標楷體"/>
        <family val="4"/>
        <charset val="136"/>
      </rPr>
      <t>已詳讀財團法人廣源慈善基金會之「助學金管理辦法」及「獎學金暨急難救助金管理辦法」，並同意遵守「受補助學生義務」及所有相關條文規定。
2.同意接聽基金會的關懷電話或視訊，了解學習狀況及貼心問候鼓勵等。</t>
    </r>
    <phoneticPr fontId="3" type="noConversion"/>
  </si>
  <si>
    <r>
      <t xml:space="preserve">    </t>
    </r>
    <r>
      <rPr>
        <sz val="18"/>
        <color theme="1"/>
        <rFont val="標楷體"/>
        <family val="4"/>
        <charset val="136"/>
      </rPr>
      <t>或</t>
    </r>
    <r>
      <rPr>
        <b/>
        <sz val="18"/>
        <color theme="1"/>
        <rFont val="標楷體"/>
        <family val="4"/>
        <charset val="136"/>
      </rPr>
      <t>□</t>
    </r>
    <r>
      <rPr>
        <b/>
        <sz val="18"/>
        <color rgb="FF0000FF"/>
        <rFont val="標楷體"/>
        <family val="4"/>
        <charset val="136"/>
      </rPr>
      <t>②</t>
    </r>
    <r>
      <rPr>
        <sz val="18"/>
        <color theme="1"/>
        <rFont val="標楷體"/>
        <family val="4"/>
        <charset val="136"/>
      </rPr>
      <t>感恩互助單</t>
    </r>
    <r>
      <rPr>
        <b/>
        <u/>
        <sz val="18"/>
        <color rgb="FF00B050"/>
        <rFont val="標楷體"/>
        <family val="4"/>
        <charset val="136"/>
      </rPr>
      <t>excel電子檔</t>
    </r>
    <r>
      <rPr>
        <sz val="18"/>
        <color theme="1"/>
        <rFont val="標楷體"/>
        <family val="4"/>
        <charset val="136"/>
      </rPr>
      <t>(附件八)</t>
    </r>
    <r>
      <rPr>
        <b/>
        <sz val="18"/>
        <color rgb="FFFF0000"/>
        <rFont val="標楷體"/>
        <family val="4"/>
        <charset val="136"/>
      </rPr>
      <t xml:space="preserve"> +</t>
    </r>
    <r>
      <rPr>
        <sz val="18"/>
        <color theme="1"/>
        <rFont val="標楷體"/>
        <family val="4"/>
        <charset val="136"/>
      </rPr>
      <t xml:space="preserve"> 
       </t>
    </r>
    <r>
      <rPr>
        <b/>
        <sz val="18"/>
        <color theme="1"/>
        <rFont val="標楷體"/>
        <family val="4"/>
        <charset val="136"/>
      </rPr>
      <t>□</t>
    </r>
    <r>
      <rPr>
        <sz val="18"/>
        <color theme="1"/>
        <rFont val="標楷體"/>
        <family val="4"/>
        <charset val="136"/>
      </rPr>
      <t>感恩互助單同意書</t>
    </r>
    <r>
      <rPr>
        <b/>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(附件四之一)</t>
    </r>
    <r>
      <rPr>
        <b/>
        <sz val="18"/>
        <color rgb="FFFF0000"/>
        <rFont val="標楷體"/>
        <family val="4"/>
        <charset val="136"/>
      </rPr>
      <t xml:space="preserve"> </t>
    </r>
    <phoneticPr fontId="3" type="noConversion"/>
  </si>
  <si>
    <r>
      <t xml:space="preserve">    </t>
    </r>
    <r>
      <rPr>
        <sz val="18"/>
        <color theme="1"/>
        <rFont val="標楷體"/>
        <family val="4"/>
        <charset val="136"/>
      </rPr>
      <t>或</t>
    </r>
    <r>
      <rPr>
        <b/>
        <sz val="18"/>
        <color theme="1"/>
        <rFont val="標楷體"/>
        <family val="4"/>
        <charset val="136"/>
      </rPr>
      <t>□</t>
    </r>
    <r>
      <rPr>
        <b/>
        <sz val="18"/>
        <color rgb="FFFF0000"/>
        <rFont val="標楷體"/>
        <family val="4"/>
        <charset val="136"/>
      </rPr>
      <t>③</t>
    </r>
    <r>
      <rPr>
        <sz val="18"/>
        <color theme="1"/>
        <rFont val="標楷體"/>
        <family val="4"/>
        <charset val="136"/>
      </rPr>
      <t>期許改變單</t>
    </r>
    <r>
      <rPr>
        <b/>
        <u/>
        <sz val="18"/>
        <color rgb="FF00B050"/>
        <rFont val="標楷體"/>
        <family val="4"/>
        <charset val="136"/>
      </rPr>
      <t>excel電子檔</t>
    </r>
    <r>
      <rPr>
        <sz val="18"/>
        <color theme="1"/>
        <rFont val="標楷體"/>
        <family val="4"/>
        <charset val="136"/>
      </rPr>
      <t>(附件九)</t>
    </r>
    <r>
      <rPr>
        <b/>
        <sz val="18"/>
        <color rgb="FFFF0000"/>
        <rFont val="標楷體"/>
        <family val="4"/>
        <charset val="136"/>
      </rPr>
      <t xml:space="preserve"> + 
      </t>
    </r>
    <r>
      <rPr>
        <b/>
        <sz val="18"/>
        <color theme="1"/>
        <rFont val="標楷體"/>
        <family val="4"/>
        <charset val="136"/>
      </rPr>
      <t>□</t>
    </r>
    <r>
      <rPr>
        <sz val="18"/>
        <color theme="1"/>
        <rFont val="標楷體"/>
        <family val="4"/>
        <charset val="136"/>
      </rPr>
      <t>期許改變單同意書</t>
    </r>
    <r>
      <rPr>
        <b/>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(附件四之二)</t>
    </r>
    <phoneticPr fontId="3" type="noConversion"/>
  </si>
  <si>
    <r>
      <rPr>
        <b/>
        <sz val="16"/>
        <color rgb="FF0000FF"/>
        <rFont val="標楷體"/>
        <family val="4"/>
        <charset val="136"/>
      </rPr>
      <t>□6.</t>
    </r>
    <r>
      <rPr>
        <b/>
        <sz val="16"/>
        <color rgb="FFFF0000"/>
        <rFont val="標楷體"/>
        <family val="4"/>
        <charset val="136"/>
      </rPr>
      <t>110上</t>
    </r>
    <r>
      <rPr>
        <b/>
        <sz val="16"/>
        <color theme="1"/>
        <rFont val="標楷體"/>
        <family val="4"/>
        <charset val="136"/>
      </rPr>
      <t>之</t>
    </r>
    <r>
      <rPr>
        <b/>
        <sz val="18"/>
        <color theme="1"/>
        <rFont val="標楷體"/>
        <family val="4"/>
        <charset val="136"/>
      </rPr>
      <t>成績單</t>
    </r>
    <r>
      <rPr>
        <b/>
        <u/>
        <sz val="16"/>
        <color rgb="FFFF0000"/>
        <rFont val="標楷體"/>
        <family val="4"/>
        <charset val="136"/>
      </rPr>
      <t>正本</t>
    </r>
    <r>
      <rPr>
        <b/>
        <u/>
        <sz val="16"/>
        <color rgb="FF00B050"/>
        <rFont val="標楷體"/>
        <family val="4"/>
        <charset val="136"/>
      </rPr>
      <t>掃描檔</t>
    </r>
    <r>
      <rPr>
        <sz val="16"/>
        <color theme="1"/>
        <rFont val="標楷體"/>
        <family val="4"/>
        <charset val="136"/>
      </rPr>
      <t>(須附</t>
    </r>
    <r>
      <rPr>
        <b/>
        <u/>
        <sz val="18"/>
        <color rgb="FFFF0000"/>
        <rFont val="標楷體"/>
        <family val="4"/>
        <charset val="136"/>
      </rPr>
      <t>百分制</t>
    </r>
    <r>
      <rPr>
        <sz val="16"/>
        <color theme="1"/>
        <rFont val="標楷體"/>
        <family val="4"/>
        <charset val="136"/>
      </rPr>
      <t>成績單)</t>
    </r>
    <phoneticPr fontId="3" type="noConversion"/>
  </si>
  <si>
    <r>
      <t xml:space="preserve">      □</t>
    </r>
    <r>
      <rPr>
        <b/>
        <sz val="18"/>
        <color rgb="FF0000FF"/>
        <rFont val="標楷體"/>
        <family val="4"/>
        <charset val="136"/>
      </rPr>
      <t>①</t>
    </r>
    <r>
      <rPr>
        <sz val="18"/>
        <color theme="1"/>
        <rFont val="標楷體"/>
        <family val="4"/>
        <charset val="136"/>
      </rPr>
      <t>愛的擁抱學習單</t>
    </r>
    <r>
      <rPr>
        <b/>
        <u/>
        <sz val="18"/>
        <color rgb="FF00B050"/>
        <rFont val="標楷體"/>
        <family val="4"/>
        <charset val="136"/>
      </rPr>
      <t>excel電子檔</t>
    </r>
    <r>
      <rPr>
        <sz val="18"/>
        <color theme="1"/>
        <rFont val="標楷體"/>
        <family val="4"/>
        <charset val="136"/>
      </rPr>
      <t>(附件七)</t>
    </r>
    <r>
      <rPr>
        <b/>
        <sz val="20"/>
        <color theme="1"/>
        <rFont val="標楷體"/>
        <family val="4"/>
        <charset val="136"/>
      </rPr>
      <t xml:space="preserve"> </t>
    </r>
    <r>
      <rPr>
        <b/>
        <sz val="20"/>
        <color rgb="FFFF0000"/>
        <rFont val="標楷體"/>
        <family val="4"/>
        <charset val="136"/>
      </rPr>
      <t>+</t>
    </r>
    <r>
      <rPr>
        <b/>
        <sz val="20"/>
        <color theme="1"/>
        <rFont val="標楷體"/>
        <family val="4"/>
        <charset val="136"/>
      </rPr>
      <t xml:space="preserve"> </t>
    </r>
    <r>
      <rPr>
        <sz val="18"/>
        <color theme="1"/>
        <rFont val="標楷體"/>
        <family val="4"/>
        <charset val="136"/>
      </rPr>
      <t xml:space="preserve">
       </t>
    </r>
    <r>
      <rPr>
        <b/>
        <sz val="18"/>
        <color theme="1"/>
        <rFont val="標楷體"/>
        <family val="4"/>
        <charset val="136"/>
      </rPr>
      <t>□</t>
    </r>
    <r>
      <rPr>
        <sz val="18"/>
        <color theme="1"/>
        <rFont val="標楷體"/>
        <family val="4"/>
        <charset val="136"/>
      </rPr>
      <t>愛的擁抱學習單同意書</t>
    </r>
    <r>
      <rPr>
        <b/>
        <u/>
        <sz val="18"/>
        <color rgb="FFFF0000"/>
        <rFont val="標楷體"/>
        <family val="4"/>
        <charset val="136"/>
      </rPr>
      <t>正本</t>
    </r>
    <r>
      <rPr>
        <b/>
        <u/>
        <sz val="18"/>
        <color rgb="FF00B050"/>
        <rFont val="標楷體"/>
        <family val="4"/>
        <charset val="136"/>
      </rPr>
      <t>掃描檔</t>
    </r>
    <r>
      <rPr>
        <b/>
        <u/>
        <sz val="18"/>
        <color rgb="FFFF0000"/>
        <rFont val="標楷體"/>
        <family val="4"/>
        <charset val="136"/>
      </rPr>
      <t>【</t>
    </r>
    <r>
      <rPr>
        <u/>
        <sz val="18"/>
        <color theme="1"/>
        <rFont val="標楷體"/>
        <family val="4"/>
        <charset val="136"/>
      </rPr>
      <t>附件四</t>
    </r>
    <r>
      <rPr>
        <b/>
        <sz val="17"/>
        <color rgb="FFFF0000"/>
        <rFont val="標楷體"/>
        <family val="4"/>
        <charset val="136"/>
      </rPr>
      <t>，</t>
    </r>
    <r>
      <rPr>
        <b/>
        <u/>
        <sz val="17"/>
        <color rgb="FFFF0000"/>
        <rFont val="標楷體"/>
        <family val="4"/>
        <charset val="136"/>
      </rPr>
      <t>學生本人</t>
    </r>
    <r>
      <rPr>
        <b/>
        <sz val="17"/>
        <color rgb="FFFF0000"/>
        <rFont val="標楷體"/>
        <family val="4"/>
        <charset val="136"/>
      </rPr>
      <t>及</t>
    </r>
    <r>
      <rPr>
        <b/>
        <u/>
        <sz val="17"/>
        <color rgb="FFFF0000"/>
        <rFont val="標楷體"/>
        <family val="4"/>
        <charset val="136"/>
      </rPr>
      <t>被感謝人</t>
    </r>
    <r>
      <rPr>
        <b/>
        <sz val="17"/>
        <color rgb="FFFF0000"/>
        <rFont val="標楷體"/>
        <family val="4"/>
        <charset val="136"/>
      </rPr>
      <t>(例爸
        爸或媽媽或其他人)皆要附同意書】，</t>
    </r>
    <r>
      <rPr>
        <sz val="17"/>
        <rFont val="標楷體"/>
        <family val="4"/>
        <charset val="136"/>
      </rPr>
      <t>如愛的擁抱學習單中的照片，有除了
         學生本人及被感謝人之外的其他人，則需要其他入鏡人之單獨簽立「愛的擁
         抱學習單同意書」，或是於照片中將其他人之臉部馬賽克。</t>
    </r>
    <phoneticPr fontId="3" type="noConversion"/>
  </si>
  <si>
    <r>
      <rPr>
        <b/>
        <sz val="18"/>
        <color rgb="FFFF0000"/>
        <rFont val="標楷體"/>
        <family val="4"/>
        <charset val="136"/>
      </rPr>
      <t xml:space="preserve">※申請人如已滿20歲，無需法定代理人/監護人簽名。 </t>
    </r>
    <r>
      <rPr>
        <b/>
        <sz val="18"/>
        <color theme="1"/>
        <rFont val="標楷體"/>
        <family val="4"/>
        <charset val="136"/>
      </rPr>
      <t xml:space="preserve">
</t>
    </r>
    <r>
      <rPr>
        <b/>
        <sz val="18"/>
        <color theme="1"/>
        <rFont val="新細明體"/>
        <family val="1"/>
        <charset val="136"/>
      </rPr>
      <t>★</t>
    </r>
    <r>
      <rPr>
        <sz val="18"/>
        <color theme="1"/>
        <rFont val="標楷體"/>
        <family val="4"/>
        <charset val="136"/>
      </rPr>
      <t>如有申請「獎學金暨急難救助金管理辦法」第四條第二款</t>
    </r>
    <r>
      <rPr>
        <sz val="18"/>
        <color rgb="FF008000"/>
        <rFont val="標楷體"/>
        <family val="4"/>
        <charset val="136"/>
      </rPr>
      <t>「</t>
    </r>
    <r>
      <rPr>
        <b/>
        <sz val="18"/>
        <color rgb="FF008000"/>
        <rFont val="標楷體"/>
        <family val="4"/>
        <charset val="136"/>
      </rPr>
      <t>特殊優良表現獎學金</t>
    </r>
    <r>
      <rPr>
        <sz val="18"/>
        <color rgb="FF008000"/>
        <rFont val="標楷體"/>
        <family val="4"/>
        <charset val="136"/>
      </rPr>
      <t>」</t>
    </r>
    <r>
      <rPr>
        <sz val="18"/>
        <color theme="1"/>
        <rFont val="標楷體"/>
        <family val="4"/>
        <charset val="136"/>
      </rPr>
      <t>或第四條第三款</t>
    </r>
    <r>
      <rPr>
        <sz val="18"/>
        <color rgb="FF008000"/>
        <rFont val="標楷體"/>
        <family val="4"/>
        <charset val="136"/>
      </rPr>
      <t>「</t>
    </r>
    <r>
      <rPr>
        <b/>
        <sz val="18"/>
        <color rgb="FF008000"/>
        <rFont val="標楷體"/>
        <family val="4"/>
        <charset val="136"/>
      </rPr>
      <t>考取技術士證照獎學金</t>
    </r>
    <r>
      <rPr>
        <sz val="18"/>
        <color rgb="FF008000"/>
        <rFont val="標楷體"/>
        <family val="4"/>
        <charset val="136"/>
      </rPr>
      <t>」</t>
    </r>
    <r>
      <rPr>
        <sz val="18"/>
        <color theme="1"/>
        <rFont val="標楷體"/>
        <family val="4"/>
        <charset val="136"/>
      </rPr>
      <t>之學生，</t>
    </r>
    <r>
      <rPr>
        <b/>
        <sz val="18"/>
        <color theme="1"/>
        <rFont val="標楷體"/>
        <family val="4"/>
        <charset val="136"/>
      </rPr>
      <t xml:space="preserve">請加簽下列欄位:
</t>
    </r>
    <r>
      <rPr>
        <sz val="18"/>
        <color theme="1"/>
        <rFont val="標楷體"/>
        <family val="4"/>
        <charset val="136"/>
      </rPr>
      <t>所檢附之</t>
    </r>
    <r>
      <rPr>
        <b/>
        <sz val="18"/>
        <color rgb="FF006600"/>
        <rFont val="標楷體"/>
        <family val="4"/>
        <charset val="136"/>
      </rPr>
      <t>「競賽表現獎狀證明影本」</t>
    </r>
    <r>
      <rPr>
        <sz val="18"/>
        <color theme="1"/>
        <rFont val="標楷體"/>
        <family val="4"/>
        <charset val="136"/>
      </rPr>
      <t>或(及)</t>
    </r>
    <r>
      <rPr>
        <b/>
        <sz val="18"/>
        <color rgb="FF006600"/>
        <rFont val="標楷體"/>
        <family val="4"/>
        <charset val="136"/>
      </rPr>
      <t>「技術士證或證書正反面影本」</t>
    </r>
    <r>
      <rPr>
        <b/>
        <sz val="18"/>
        <color theme="1"/>
        <rFont val="標楷體"/>
        <family val="4"/>
        <charset val="136"/>
      </rPr>
      <t>，保證其影本「與正本相符」，如有不實而冒領獎學金，願無異議退還所領取之獎學金，並自負法律責任，監護人及申請人本人同意前揭條款。</t>
    </r>
    <phoneticPr fontId="3" type="noConversion"/>
  </si>
  <si>
    <r>
      <rPr>
        <b/>
        <u/>
        <sz val="18"/>
        <color theme="1"/>
        <rFont val="標楷體"/>
        <family val="4"/>
        <charset val="136"/>
      </rPr>
      <t>申請學生本人</t>
    </r>
    <r>
      <rPr>
        <b/>
        <sz val="18"/>
        <color theme="1"/>
        <rFont val="標楷體"/>
        <family val="4"/>
        <charset val="136"/>
      </rPr>
      <t xml:space="preserve">簽名
</t>
    </r>
    <r>
      <rPr>
        <b/>
        <sz val="18"/>
        <color rgb="FFFF0000"/>
        <rFont val="標楷體"/>
        <family val="4"/>
        <charset val="136"/>
      </rPr>
      <t>*請勿塗描，若有塗描，請於空白處補簽名</t>
    </r>
    <r>
      <rPr>
        <b/>
        <sz val="18"/>
        <color theme="1"/>
        <rFont val="標楷體"/>
        <family val="4"/>
        <charset val="136"/>
      </rPr>
      <t xml:space="preserve">
簽名:
身分證字號:
                     西元2022年3月</t>
    </r>
    <phoneticPr fontId="3" type="noConversion"/>
  </si>
  <si>
    <r>
      <rPr>
        <b/>
        <u/>
        <sz val="18"/>
        <color theme="1"/>
        <rFont val="標楷體"/>
        <family val="4"/>
        <charset val="136"/>
      </rPr>
      <t>法定代理人/監護人</t>
    </r>
    <r>
      <rPr>
        <b/>
        <sz val="18"/>
        <color theme="1"/>
        <rFont val="標楷體"/>
        <family val="4"/>
        <charset val="136"/>
      </rPr>
      <t xml:space="preserve">簽名
</t>
    </r>
    <r>
      <rPr>
        <b/>
        <sz val="16"/>
        <color rgb="FFFF0000"/>
        <rFont val="標楷體"/>
        <family val="4"/>
        <charset val="136"/>
      </rPr>
      <t>*請勿塗描，若有塗描，請於空白處補簽名</t>
    </r>
    <r>
      <rPr>
        <b/>
        <sz val="18"/>
        <color theme="1"/>
        <rFont val="標楷體"/>
        <family val="4"/>
        <charset val="136"/>
      </rPr>
      <t xml:space="preserve">
簽名:
身分證字號:
                  西元2022年3月</t>
    </r>
    <phoneticPr fontId="3" type="noConversion"/>
  </si>
  <si>
    <r>
      <t>※</t>
    </r>
    <r>
      <rPr>
        <b/>
        <sz val="18"/>
        <color theme="1"/>
        <rFont val="標楷體"/>
        <family val="4"/>
        <charset val="136"/>
      </rPr>
      <t>請提供</t>
    </r>
    <r>
      <rPr>
        <b/>
        <sz val="18"/>
        <color rgb="FFFF0000"/>
        <rFont val="標楷體"/>
        <family val="4"/>
        <charset val="136"/>
      </rPr>
      <t>「申請截止日往前推算一年內」</t>
    </r>
    <r>
      <rPr>
        <sz val="18"/>
        <color theme="1"/>
        <rFont val="標楷體"/>
        <family val="4"/>
        <charset val="136"/>
      </rPr>
      <t>取得之技術士證照</t>
    </r>
    <r>
      <rPr>
        <b/>
        <sz val="18"/>
        <color rgb="FFFF0000"/>
        <rFont val="標楷體"/>
        <family val="4"/>
        <charset val="136"/>
      </rPr>
      <t>彩色掃描檔(須加蓋或加簽「與正本相符」、申請人簽名、學校承辦人簽名加蓋職章)，並填列</t>
    </r>
    <r>
      <rPr>
        <b/>
        <sz val="18"/>
        <color rgb="FF00B050"/>
        <rFont val="標楷體"/>
        <family val="4"/>
        <charset val="136"/>
      </rPr>
      <t>申請總表excel檔BS~BV欄</t>
    </r>
    <r>
      <rPr>
        <sz val="18"/>
        <color theme="1"/>
        <rFont val="標楷體"/>
        <family val="4"/>
        <charset val="136"/>
      </rPr>
      <t>，</t>
    </r>
    <r>
      <rPr>
        <b/>
        <sz val="18"/>
        <color theme="1"/>
        <rFont val="標楷體"/>
        <family val="4"/>
        <charset val="136"/>
      </rPr>
      <t>申請過之證照，不可再重複申請獎學金</t>
    </r>
    <phoneticPr fontId="3" type="noConversion"/>
  </si>
  <si>
    <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任何獎懲紀錄則</t>
    </r>
    <r>
      <rPr>
        <b/>
        <sz val="18"/>
        <color rgb="FFFF0000"/>
        <rFont val="標楷體"/>
        <family val="4"/>
        <charset val="136"/>
      </rPr>
      <t>無需填寫。</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有</t>
    </r>
    <r>
      <rPr>
        <b/>
        <sz val="18"/>
        <color theme="1"/>
        <rFont val="標楷體"/>
        <family val="4"/>
        <charset val="136"/>
      </rPr>
      <t>申請，記得於本頁下方</t>
    </r>
    <r>
      <rPr>
        <b/>
        <sz val="18"/>
        <color rgb="FFFF0000"/>
        <rFont val="標楷體"/>
        <family val="4"/>
        <charset val="136"/>
      </rPr>
      <t>簽名</t>
    </r>
    <r>
      <rPr>
        <b/>
        <sz val="18"/>
        <color theme="1"/>
        <rFont val="標楷體"/>
        <family val="4"/>
        <charset val="136"/>
      </rPr>
      <t>!</t>
    </r>
    <phoneticPr fontId="3" type="noConversion"/>
  </si>
  <si>
    <r>
      <t xml:space="preserve">職類(項)名稱
</t>
    </r>
    <r>
      <rPr>
        <b/>
        <sz val="18"/>
        <color rgb="FFFF0000"/>
        <rFont val="標楷體"/>
        <family val="4"/>
        <charset val="136"/>
      </rPr>
      <t>(請填寫)</t>
    </r>
    <r>
      <rPr>
        <b/>
        <sz val="18"/>
        <color rgb="FF008000"/>
        <rFont val="標楷體"/>
        <family val="4"/>
        <charset val="136"/>
      </rPr>
      <t>(BS)</t>
    </r>
    <phoneticPr fontId="3" type="noConversion"/>
  </si>
  <si>
    <r>
      <t>技術士證總編號</t>
    </r>
    <r>
      <rPr>
        <b/>
        <sz val="18"/>
        <color rgb="FFFF0000"/>
        <rFont val="標楷體"/>
        <family val="4"/>
        <charset val="136"/>
      </rPr>
      <t>(請填寫)</t>
    </r>
    <r>
      <rPr>
        <b/>
        <sz val="18"/>
        <color rgb="FF008000"/>
        <rFont val="標楷體"/>
        <family val="4"/>
        <charset val="136"/>
      </rPr>
      <t xml:space="preserve"> (BT)</t>
    </r>
    <phoneticPr fontId="3" type="noConversion"/>
  </si>
  <si>
    <r>
      <t>級別</t>
    </r>
    <r>
      <rPr>
        <b/>
        <sz val="18"/>
        <color rgb="FFFF0000"/>
        <rFont val="標楷體"/>
        <family val="4"/>
        <charset val="136"/>
      </rPr>
      <t>(請勾選)</t>
    </r>
    <r>
      <rPr>
        <b/>
        <sz val="18"/>
        <color rgb="FF008000"/>
        <rFont val="標楷體"/>
        <family val="4"/>
        <charset val="136"/>
      </rPr>
      <t xml:space="preserve"> (BU)</t>
    </r>
    <phoneticPr fontId="3" type="noConversion"/>
  </si>
  <si>
    <r>
      <t xml:space="preserve">生效日期 </t>
    </r>
    <r>
      <rPr>
        <b/>
        <sz val="18"/>
        <color rgb="FF008000"/>
        <rFont val="標楷體"/>
        <family val="4"/>
        <charset val="136"/>
      </rPr>
      <t>(BV)</t>
    </r>
    <phoneticPr fontId="3" type="noConversion"/>
  </si>
  <si>
    <r>
      <t>競賽級別/競賽代表/競賽名次</t>
    </r>
    <r>
      <rPr>
        <b/>
        <sz val="18"/>
        <color rgb="FF0000FF"/>
        <rFont val="標楷體"/>
        <family val="4"/>
        <charset val="136"/>
      </rPr>
      <t xml:space="preserve"> </t>
    </r>
    <r>
      <rPr>
        <b/>
        <sz val="18"/>
        <color rgb="FF00B050"/>
        <rFont val="標楷體"/>
        <family val="4"/>
        <charset val="136"/>
      </rPr>
      <t>(BQ)</t>
    </r>
    <phoneticPr fontId="3" type="noConversion"/>
  </si>
  <si>
    <r>
      <t>競賽得獎項目</t>
    </r>
    <r>
      <rPr>
        <b/>
        <sz val="18"/>
        <color rgb="FF00B050"/>
        <rFont val="標楷體"/>
        <family val="4"/>
        <charset val="136"/>
      </rPr>
      <t xml:space="preserve"> (BR)</t>
    </r>
    <r>
      <rPr>
        <b/>
        <sz val="18"/>
        <color theme="1"/>
        <rFont val="標楷體"/>
        <family val="4"/>
        <charset val="136"/>
      </rPr>
      <t xml:space="preserve">
</t>
    </r>
    <phoneticPr fontId="3" type="noConversion"/>
  </si>
  <si>
    <r>
      <t>※</t>
    </r>
    <r>
      <rPr>
        <b/>
        <sz val="18"/>
        <color theme="1"/>
        <rFont val="標楷體"/>
        <family val="4"/>
        <charset val="136"/>
      </rPr>
      <t>請依照</t>
    </r>
    <r>
      <rPr>
        <b/>
        <sz val="18"/>
        <color rgb="FFFF0000"/>
        <rFont val="標楷體"/>
        <family val="4"/>
        <charset val="136"/>
      </rPr>
      <t>110上</t>
    </r>
    <r>
      <rPr>
        <b/>
        <sz val="18"/>
        <color theme="1"/>
        <rFont val="標楷體"/>
        <family val="4"/>
        <charset val="136"/>
      </rPr>
      <t>「獎懲紀錄表」</t>
    </r>
    <r>
      <rPr>
        <b/>
        <sz val="18"/>
        <color rgb="FFFF0000"/>
        <rFont val="標楷體"/>
        <family val="4"/>
        <charset val="136"/>
      </rPr>
      <t>彩色掃描檔</t>
    </r>
    <r>
      <rPr>
        <b/>
        <sz val="18"/>
        <color theme="1"/>
        <rFont val="標楷體"/>
        <family val="4"/>
        <charset val="136"/>
      </rPr>
      <t>，並填列</t>
    </r>
    <r>
      <rPr>
        <b/>
        <sz val="18"/>
        <color rgb="FFFF0000"/>
        <rFont val="標楷體"/>
        <family val="4"/>
        <charset val="136"/>
      </rPr>
      <t>各記功及記過數量</t>
    </r>
    <r>
      <rPr>
        <b/>
        <sz val="18"/>
        <color theme="1"/>
        <rFont val="標楷體"/>
        <family val="4"/>
        <charset val="136"/>
      </rPr>
      <t>於</t>
    </r>
    <r>
      <rPr>
        <b/>
        <u/>
        <sz val="18"/>
        <color rgb="FF009900"/>
        <rFont val="標楷體"/>
        <family val="4"/>
        <charset val="136"/>
      </rPr>
      <t>申請總表</t>
    </r>
    <r>
      <rPr>
        <b/>
        <u/>
        <sz val="18"/>
        <color rgb="FF00B050"/>
        <rFont val="標楷體"/>
        <family val="4"/>
        <charset val="136"/>
      </rPr>
      <t>excel電子檔</t>
    </r>
    <r>
      <rPr>
        <b/>
        <sz val="18"/>
        <color rgb="FF00B050"/>
        <rFont val="標楷體"/>
        <family val="4"/>
        <charset val="136"/>
      </rPr>
      <t>BF至BK欄</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t>
    </r>
    <r>
      <rPr>
        <b/>
        <sz val="18"/>
        <color rgb="FFFF0000"/>
        <rFont val="標楷體"/>
        <family val="4"/>
        <charset val="136"/>
      </rPr>
      <t>則無需填寫</t>
    </r>
    <r>
      <rPr>
        <b/>
        <sz val="18"/>
        <color theme="1"/>
        <rFont val="標楷體"/>
        <family val="4"/>
        <charset val="136"/>
      </rPr>
      <t>。</t>
    </r>
    <phoneticPr fontId="3" type="noConversion"/>
  </si>
  <si>
    <r>
      <t>※</t>
    </r>
    <r>
      <rPr>
        <b/>
        <sz val="18"/>
        <color theme="1"/>
        <rFont val="標楷體"/>
        <family val="4"/>
        <charset val="136"/>
      </rPr>
      <t>請提交</t>
    </r>
    <r>
      <rPr>
        <b/>
        <sz val="18"/>
        <color rgb="FFFF0000"/>
        <rFont val="標楷體"/>
        <family val="4"/>
        <charset val="136"/>
      </rPr>
      <t>110上</t>
    </r>
    <r>
      <rPr>
        <b/>
        <sz val="18"/>
        <color theme="1"/>
        <rFont val="標楷體"/>
        <family val="4"/>
        <charset val="136"/>
      </rPr>
      <t>「成績單」</t>
    </r>
    <r>
      <rPr>
        <b/>
        <sz val="18"/>
        <color rgb="FFFF0000"/>
        <rFont val="標楷體"/>
        <family val="4"/>
        <charset val="136"/>
      </rPr>
      <t>彩色掃描檔</t>
    </r>
    <r>
      <rPr>
        <b/>
        <sz val="18"/>
        <color theme="1"/>
        <rFont val="標楷體"/>
        <family val="4"/>
        <charset val="136"/>
      </rPr>
      <t>，並填列</t>
    </r>
    <r>
      <rPr>
        <b/>
        <sz val="18"/>
        <color rgb="FF0000FF"/>
        <rFont val="標楷體"/>
        <family val="4"/>
        <charset val="136"/>
      </rPr>
      <t>最高分、最低分、百分制平均分數</t>
    </r>
    <r>
      <rPr>
        <b/>
        <sz val="18"/>
        <color theme="1"/>
        <rFont val="標楷體"/>
        <family val="4"/>
        <charset val="136"/>
      </rPr>
      <t>於</t>
    </r>
    <r>
      <rPr>
        <b/>
        <u/>
        <sz val="18"/>
        <color rgb="FF009900"/>
        <rFont val="標楷體"/>
        <family val="4"/>
        <charset val="136"/>
      </rPr>
      <t>申請總表</t>
    </r>
    <r>
      <rPr>
        <b/>
        <u/>
        <sz val="18"/>
        <color rgb="FF00B050"/>
        <rFont val="標楷體"/>
        <family val="4"/>
        <charset val="136"/>
      </rPr>
      <t>excel 電子檔</t>
    </r>
    <r>
      <rPr>
        <b/>
        <sz val="18"/>
        <color rgb="FF00B050"/>
        <rFont val="標楷體"/>
        <family val="4"/>
        <charset val="136"/>
      </rPr>
      <t>BL至BP</t>
    </r>
    <r>
      <rPr>
        <b/>
        <sz val="18"/>
        <color theme="1"/>
        <rFont val="標楷體"/>
        <family val="4"/>
        <charset val="136"/>
      </rPr>
      <t xml:space="preserve">! </t>
    </r>
    <phoneticPr fontId="3" type="noConversion"/>
  </si>
  <si>
    <r>
      <t>七、競賽紀錄 (</t>
    </r>
    <r>
      <rPr>
        <b/>
        <sz val="18"/>
        <color rgb="FFFF0000"/>
        <rFont val="標楷體"/>
        <family val="4"/>
        <charset val="136"/>
      </rPr>
      <t>※</t>
    </r>
    <r>
      <rPr>
        <b/>
        <sz val="18"/>
        <color theme="1"/>
        <rFont val="標楷體"/>
        <family val="4"/>
        <charset val="136"/>
      </rPr>
      <t>申請過之競賽紀錄，不可再重複申請獎學金)</t>
    </r>
  </si>
  <si>
    <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任何獎懲紀錄則</t>
    </r>
    <r>
      <rPr>
        <b/>
        <sz val="18"/>
        <color rgb="FFFF0000"/>
        <rFont val="標楷體"/>
        <family val="4"/>
        <charset val="136"/>
      </rPr>
      <t>無需填寫。</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有</t>
    </r>
    <r>
      <rPr>
        <b/>
        <sz val="18"/>
        <color theme="1"/>
        <rFont val="標楷體"/>
        <family val="4"/>
        <charset val="136"/>
      </rPr>
      <t>申請，記得於本頁下方</t>
    </r>
    <r>
      <rPr>
        <b/>
        <sz val="18"/>
        <color rgb="FFFF0000"/>
        <rFont val="標楷體"/>
        <family val="4"/>
        <charset val="136"/>
      </rPr>
      <t>簽名</t>
    </r>
    <r>
      <rPr>
        <b/>
        <sz val="18"/>
        <color theme="1"/>
        <rFont val="標楷體"/>
        <family val="4"/>
        <charset val="136"/>
      </rPr>
      <t>!</t>
    </r>
    <phoneticPr fontId="3" type="noConversion"/>
  </si>
  <si>
    <r>
      <t>※</t>
    </r>
    <r>
      <rPr>
        <b/>
        <sz val="18"/>
        <color theme="1"/>
        <rFont val="標楷體"/>
        <family val="4"/>
        <charset val="136"/>
      </rPr>
      <t>請提交</t>
    </r>
    <r>
      <rPr>
        <b/>
        <sz val="18"/>
        <color rgb="FFFF0000"/>
        <rFont val="標楷體"/>
        <family val="4"/>
        <charset val="136"/>
      </rPr>
      <t>「110上」競賽獎狀正本彩色掃描檔(須加蓋或加簽「與正本相符」、申請人簽名、學校承辦人簽名加蓋職章)，並填列</t>
    </r>
    <r>
      <rPr>
        <b/>
        <sz val="18"/>
        <color rgb="FF00B050"/>
        <rFont val="標楷體"/>
        <family val="4"/>
        <charset val="136"/>
      </rPr>
      <t>申請總表excel檔BQ~BR欄。</t>
    </r>
    <phoneticPr fontId="3" type="noConversion"/>
  </si>
  <si>
    <r>
      <t>※</t>
    </r>
    <r>
      <rPr>
        <b/>
        <sz val="18"/>
        <color theme="1"/>
        <rFont val="標楷體"/>
        <family val="4"/>
        <charset val="136"/>
      </rPr>
      <t>「特殊優良表現獎學金」之第一名至第三名</t>
    </r>
    <r>
      <rPr>
        <sz val="18"/>
        <color theme="1"/>
        <rFont val="標楷體"/>
        <family val="4"/>
        <charset val="136"/>
      </rPr>
      <t xml:space="preserve">(包含冠軍、亞軍、季軍、優等、特優);第四名至第六名(包含殿軍、優選)
</t>
    </r>
    <phoneticPr fontId="3" type="noConversion"/>
  </si>
  <si>
    <r>
      <t xml:space="preserve">為遵守個人資料保護法規定，並保障當事人之權利，謹依法告知下列事項：
</t>
    </r>
    <r>
      <rPr>
        <b/>
        <sz val="16"/>
        <color theme="1"/>
        <rFont val="標楷體"/>
        <family val="4"/>
        <charset val="136"/>
      </rPr>
      <t>一、機關名稱：</t>
    </r>
    <r>
      <rPr>
        <sz val="16"/>
        <color theme="1"/>
        <rFont val="標楷體"/>
        <family val="4"/>
        <charset val="136"/>
      </rPr>
      <t xml:space="preserve">財團法人廣源慈善基金會(以下稱本基金會)
</t>
    </r>
    <r>
      <rPr>
        <b/>
        <sz val="16"/>
        <color theme="1"/>
        <rFont val="標楷體"/>
        <family val="4"/>
        <charset val="136"/>
      </rPr>
      <t>二、蒐集特定目的：</t>
    </r>
    <r>
      <rPr>
        <sz val="16"/>
        <color theme="1"/>
        <rFont val="標楷體"/>
        <family val="4"/>
        <charset val="136"/>
      </rPr>
      <t xml:space="preserve">助學金、獎學金、急難救助金､公益相關活動及管理、其他經營合於組織章程所定之業務、一切合法範圍。。
</t>
    </r>
    <r>
      <rPr>
        <b/>
        <sz val="16"/>
        <color theme="1"/>
        <rFont val="標楷體"/>
        <family val="4"/>
        <charset val="136"/>
      </rPr>
      <t>三、個人資料之類別：</t>
    </r>
    <r>
      <rPr>
        <sz val="16"/>
        <color theme="1"/>
        <rFont val="標楷體"/>
        <family val="4"/>
        <charset val="136"/>
      </rPr>
      <t xml:space="preserve">姓名、出生年月日、國民身分證統一編號、住址、電話、e-mail、財稅、戶籍、身分別、成績、獎懲、出缺勤、相片、徵信、銀行照會、特徵、性別、婚姻、家庭成員、教育、職業、病歷、醫療、基因、健康檢查、犯罪前科、聯絡方式、財務情況、社會活動及其他得以直接或間接方式識別該個人之資料等，詳如相關業務申請書及資料表及助獎學金管理辦法內容。
</t>
    </r>
    <r>
      <rPr>
        <b/>
        <sz val="16"/>
        <color theme="1"/>
        <rFont val="標楷體"/>
        <family val="4"/>
        <charset val="136"/>
      </rPr>
      <t>四、個人資料利用之期間、地區、對象及方式：</t>
    </r>
    <r>
      <rPr>
        <sz val="16"/>
        <color theme="1"/>
        <rFont val="標楷體"/>
        <family val="4"/>
        <charset val="136"/>
      </rPr>
      <t xml:space="preserve">
</t>
    </r>
    <r>
      <rPr>
        <b/>
        <sz val="16"/>
        <color theme="1"/>
        <rFont val="標楷體"/>
        <family val="4"/>
        <charset val="136"/>
      </rPr>
      <t xml:space="preserve">(一)期間: </t>
    </r>
    <r>
      <rPr>
        <sz val="16"/>
        <color theme="1"/>
        <rFont val="標楷體"/>
        <family val="4"/>
        <charset val="136"/>
      </rPr>
      <t xml:space="preserve">個人資料蒐集之特定目的存續期間，依相關法令規定之保存年限（如：會計稅法等），本基金會因執行業務所必須之保存期間。
</t>
    </r>
    <r>
      <rPr>
        <b/>
        <sz val="16"/>
        <color theme="1"/>
        <rFont val="標楷體"/>
        <family val="4"/>
        <charset val="136"/>
      </rPr>
      <t>(二)地區：</t>
    </r>
    <r>
      <rPr>
        <sz val="16"/>
        <color theme="1"/>
        <rFont val="標楷體"/>
        <family val="4"/>
        <charset val="136"/>
      </rPr>
      <t xml:space="preserve">中華民國主權範圍內及美國主權範圍內
</t>
    </r>
    <r>
      <rPr>
        <b/>
        <sz val="16"/>
        <color theme="1"/>
        <rFont val="標楷體"/>
        <family val="4"/>
        <charset val="136"/>
      </rPr>
      <t>(三)對象：</t>
    </r>
    <r>
      <rPr>
        <sz val="16"/>
        <color theme="1"/>
        <rFont val="標楷體"/>
        <family val="4"/>
        <charset val="136"/>
      </rPr>
      <t xml:space="preserve">財團法人廣源慈善基金會､捐贈機構或捐贈人､會計師､資訊人員､銀行､學校､舉辦活動與配合之相關單位或廠商、其他與本基金會有業務往來之機構、依法有調查權機關或金融監理機關。
</t>
    </r>
    <r>
      <rPr>
        <b/>
        <sz val="16"/>
        <color theme="1"/>
        <rFont val="標楷體"/>
        <family val="4"/>
        <charset val="136"/>
      </rPr>
      <t>(四)方式：</t>
    </r>
    <r>
      <rPr>
        <sz val="16"/>
        <color theme="1"/>
        <rFont val="標楷體"/>
        <family val="4"/>
        <charset val="136"/>
      </rPr>
      <t xml:space="preserve">個人資料檔案依系統建立而得以自動化機器或其他非自動化方式檢索、整理之個人資料之集合，個人資料之蒐集、處理及利用於特定目的範圍內予以利用，並採取適當之安全措施予以保護。
</t>
    </r>
    <r>
      <rPr>
        <b/>
        <sz val="16"/>
        <color theme="1"/>
        <rFont val="標楷體"/>
        <family val="4"/>
        <charset val="136"/>
      </rPr>
      <t>五、依個資法第3條規定，當事人可行使以下權利：</t>
    </r>
    <r>
      <rPr>
        <sz val="16"/>
        <color theme="1"/>
        <rFont val="標楷體"/>
        <family val="4"/>
        <charset val="136"/>
      </rPr>
      <t xml:space="preserve">
(一)查詢或請求閱覽。
(二)請求製給複製本。
(三)請求補充或更正。
(四)請求停止蒐集、處理及利用。
(五)請求刪除。
同意上述權利，惟依法本基金會因執行業務所必須者，得不依申請人請求為之。
</t>
    </r>
    <r>
      <rPr>
        <b/>
        <sz val="16"/>
        <color theme="1"/>
        <rFont val="標楷體"/>
        <family val="4"/>
        <charset val="136"/>
      </rPr>
      <t>六、同意若未提供正確個人資料，或不同意本基金會蒐集、處理及利用您的個人資料，本基金會將無法提供您特定目的範圍內之相關服務。</t>
    </r>
    <r>
      <rPr>
        <sz val="16"/>
        <color theme="1"/>
        <rFont val="標楷體"/>
        <family val="4"/>
        <charset val="136"/>
      </rPr>
      <t xml:space="preserve">
經　財團法人廣源慈善基金會向本人(立同意書人)告知上開事項，本人(立同意書人)已清楚瞭解財團法人廣源慈善基金會蒐集、處理或利用本人(立同意書人)個人資料之目的及用途，並同意財團法人廣源慈善基金會於上開全部告知事項，得蒐集、處理及利用本人(立同意書人)資料。
</t>
    </r>
    <r>
      <rPr>
        <b/>
        <u/>
        <sz val="16"/>
        <color theme="1"/>
        <rFont val="標楷體"/>
        <family val="4"/>
        <charset val="136"/>
      </rPr>
      <t>申請學生本人</t>
    </r>
    <r>
      <rPr>
        <b/>
        <sz val="16"/>
        <color theme="1"/>
        <rFont val="標楷體"/>
        <family val="4"/>
        <charset val="136"/>
      </rPr>
      <t>(受告知人)即同意人簽名</t>
    </r>
    <r>
      <rPr>
        <sz val="16"/>
        <color theme="1"/>
        <rFont val="標楷體"/>
        <family val="4"/>
        <charset val="136"/>
      </rPr>
      <t xml:space="preserve">
</t>
    </r>
    <r>
      <rPr>
        <b/>
        <sz val="16"/>
        <color theme="1"/>
        <rFont val="標楷體"/>
        <family val="4"/>
        <charset val="136"/>
      </rPr>
      <t>身分證字號:</t>
    </r>
    <r>
      <rPr>
        <sz val="16"/>
        <color theme="1"/>
        <rFont val="標楷體"/>
        <family val="4"/>
        <charset val="136"/>
      </rPr>
      <t xml:space="preserve">                      </t>
    </r>
    <r>
      <rPr>
        <b/>
        <sz val="16"/>
        <color theme="1"/>
        <rFont val="標楷體"/>
        <family val="4"/>
        <charset val="136"/>
      </rPr>
      <t xml:space="preserve">     簽名:
</t>
    </r>
    <r>
      <rPr>
        <b/>
        <sz val="16"/>
        <color rgb="FFFF0000"/>
        <rFont val="標楷體"/>
        <family val="4"/>
        <charset val="136"/>
      </rPr>
      <t xml:space="preserve">*請勿塗描，若有塗描，請於空白處補簽名*  </t>
    </r>
    <r>
      <rPr>
        <b/>
        <sz val="16"/>
        <color theme="1"/>
        <rFont val="標楷體"/>
        <family val="4"/>
        <charset val="136"/>
      </rPr>
      <t xml:space="preserve">    西元2022年3月
</t>
    </r>
    <r>
      <rPr>
        <b/>
        <u/>
        <sz val="16"/>
        <color theme="1"/>
        <rFont val="標楷體"/>
        <family val="4"/>
        <charset val="136"/>
      </rPr>
      <t>法定代理人/監護人</t>
    </r>
    <r>
      <rPr>
        <b/>
        <sz val="16"/>
        <color theme="1"/>
        <rFont val="標楷體"/>
        <family val="4"/>
        <charset val="136"/>
      </rPr>
      <t>簽名</t>
    </r>
    <r>
      <rPr>
        <b/>
        <sz val="16"/>
        <color rgb="FFFF0000"/>
        <rFont val="標楷體"/>
        <family val="4"/>
        <charset val="136"/>
      </rPr>
      <t xml:space="preserve"> (※申請學生如已滿20歲，無需法代/監護人簽名) </t>
    </r>
    <r>
      <rPr>
        <b/>
        <sz val="16"/>
        <color theme="1"/>
        <rFont val="標楷體"/>
        <family val="4"/>
        <charset val="136"/>
      </rPr>
      <t xml:space="preserve">  
身分證字號:                           簽名:
</t>
    </r>
    <r>
      <rPr>
        <b/>
        <sz val="16"/>
        <color rgb="FFFF0000"/>
        <rFont val="標楷體"/>
        <family val="4"/>
        <charset val="136"/>
      </rPr>
      <t>*請勿塗描，若有塗描，請於空白處補簽名*</t>
    </r>
    <r>
      <rPr>
        <b/>
        <sz val="16"/>
        <color theme="1"/>
        <rFont val="標楷體"/>
        <family val="4"/>
        <charset val="136"/>
      </rPr>
      <t xml:space="preserve">      西元2022年3月  
</t>
    </r>
    <phoneticPr fontId="3" type="noConversion"/>
  </si>
  <si>
    <r>
      <rPr>
        <b/>
        <sz val="18"/>
        <color rgb="FF0000FF"/>
        <rFont val="標楷體"/>
        <family val="4"/>
        <charset val="136"/>
      </rPr>
      <t>□2.</t>
    </r>
    <r>
      <rPr>
        <b/>
        <u/>
        <sz val="18"/>
        <color theme="1"/>
        <rFont val="標楷體"/>
        <family val="4"/>
        <charset val="136"/>
      </rPr>
      <t>學生本人郵局帳戶存摺封面</t>
    </r>
    <r>
      <rPr>
        <b/>
        <u/>
        <sz val="18"/>
        <color rgb="FFFF0000"/>
        <rFont val="標楷體"/>
        <family val="4"/>
        <charset val="136"/>
      </rPr>
      <t>影本</t>
    </r>
    <r>
      <rPr>
        <sz val="18"/>
        <color theme="1"/>
        <rFont val="標楷體"/>
        <family val="4"/>
        <charset val="136"/>
      </rPr>
      <t xml:space="preserve">黏貼於學生本人簽名確認之
    </t>
    </r>
    <r>
      <rPr>
        <b/>
        <u/>
        <sz val="18"/>
        <color theme="1"/>
        <rFont val="標楷體"/>
        <family val="4"/>
        <charset val="136"/>
      </rPr>
      <t>切結書</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(附件二)</t>
    </r>
    <phoneticPr fontId="3" type="noConversion"/>
  </si>
  <si>
    <r>
      <t xml:space="preserve">    國中:</t>
    </r>
    <r>
      <rPr>
        <sz val="18"/>
        <color theme="1"/>
        <rFont val="標楷體"/>
        <family val="4"/>
        <charset val="136"/>
      </rPr>
      <t>自選</t>
    </r>
    <r>
      <rPr>
        <b/>
        <sz val="18"/>
        <color rgb="FFFF0000"/>
        <rFont val="標楷體"/>
        <family val="4"/>
        <charset val="136"/>
      </rPr>
      <t>二科</t>
    </r>
    <r>
      <rPr>
        <sz val="18"/>
        <color theme="1"/>
        <rFont val="標楷體"/>
        <family val="4"/>
        <charset val="136"/>
      </rPr>
      <t xml:space="preserve">(國文、英文、數學、生物或理化、地理、歷史)評量，2科
    </t>
    </r>
    <r>
      <rPr>
        <b/>
        <sz val="18"/>
        <color rgb="FFFF0000"/>
        <rFont val="標楷體"/>
        <family val="4"/>
        <charset val="136"/>
      </rPr>
      <t>總分需達(包含)16分以上，且須(包含)1科以上之分數達(包含)9分以上。</t>
    </r>
    <phoneticPr fontId="3" type="noConversion"/>
  </si>
  <si>
    <r>
      <t>已調整好各頁列印版面、欄位公式，</t>
    </r>
    <r>
      <rPr>
        <b/>
        <sz val="18"/>
        <color rgb="FFFF0000"/>
        <rFont val="Microsoft YaHei Light"/>
        <family val="2"/>
        <charset val="134"/>
      </rPr>
      <t>請勿亂動格式，以免格式跑掉</t>
    </r>
    <r>
      <rPr>
        <sz val="18"/>
        <color theme="1"/>
        <rFont val="Microsoft YaHei Light"/>
        <family val="2"/>
        <charset val="134"/>
      </rPr>
      <t>!
如有跑掉，則需自行調整至正確版面，才能列印。</t>
    </r>
    <phoneticPr fontId="3" type="noConversion"/>
  </si>
  <si>
    <r>
      <rPr>
        <b/>
        <sz val="16"/>
        <color rgb="FFFF0000"/>
        <rFont val="Microsoft YaHei Light"/>
        <family val="2"/>
        <charset val="134"/>
      </rPr>
      <t>※</t>
    </r>
    <r>
      <rPr>
        <b/>
        <sz val="16"/>
        <color rgb="FFFF00FF"/>
        <rFont val="Microsoft YaHei Light"/>
        <family val="2"/>
        <charset val="134"/>
      </rPr>
      <t>第</t>
    </r>
    <r>
      <rPr>
        <b/>
        <sz val="18"/>
        <color rgb="FFFF00FF"/>
        <rFont val="Microsoft YaHei Light"/>
        <family val="2"/>
        <charset val="134"/>
      </rPr>
      <t>1</t>
    </r>
    <r>
      <rPr>
        <b/>
        <sz val="16"/>
        <color rgb="FFFF00FF"/>
        <rFont val="Microsoft YaHei Light"/>
        <family val="2"/>
        <charset val="134"/>
      </rPr>
      <t>頁至第</t>
    </r>
    <r>
      <rPr>
        <b/>
        <sz val="18"/>
        <color rgb="FFFF00FF"/>
        <rFont val="Microsoft YaHei Light"/>
        <family val="2"/>
        <charset val="134"/>
      </rPr>
      <t>4</t>
    </r>
    <r>
      <rPr>
        <b/>
        <sz val="16"/>
        <color rgb="FFFF00FF"/>
        <rFont val="Microsoft YaHei Light"/>
        <family val="2"/>
        <charset val="134"/>
      </rPr>
      <t>頁</t>
    </r>
    <r>
      <rPr>
        <b/>
        <sz val="16"/>
        <color rgb="FFFF0000"/>
        <rFont val="Microsoft YaHei Light"/>
        <family val="2"/>
        <charset val="134"/>
      </rPr>
      <t>正本</t>
    </r>
    <r>
      <rPr>
        <b/>
        <u/>
        <sz val="16"/>
        <color rgb="FF00B050"/>
        <rFont val="Microsoft YaHei Light"/>
        <family val="2"/>
        <charset val="134"/>
      </rPr>
      <t>彩色掃描檔</t>
    </r>
    <r>
      <rPr>
        <b/>
        <sz val="16"/>
        <color rgb="FFFF0000"/>
        <rFont val="Microsoft YaHei Light"/>
        <family val="2"/>
        <charset val="134"/>
      </rPr>
      <t>，請師長務必提交予基金會。</t>
    </r>
    <r>
      <rPr>
        <b/>
        <sz val="16"/>
        <color theme="1"/>
        <rFont val="Microsoft YaHei Light"/>
        <family val="2"/>
        <charset val="134"/>
      </rPr>
      <t>(</t>
    </r>
    <r>
      <rPr>
        <b/>
        <i/>
        <sz val="16"/>
        <color theme="1"/>
        <rFont val="Microsoft YaHei Light"/>
        <family val="2"/>
        <charset val="134"/>
      </rPr>
      <t>5、6、7</t>
    </r>
    <r>
      <rPr>
        <b/>
        <sz val="16"/>
        <color theme="1"/>
        <rFont val="Microsoft YaHei Light"/>
        <family val="2"/>
        <charset val="134"/>
      </rPr>
      <t>頁不用列印掃描)</t>
    </r>
    <r>
      <rPr>
        <sz val="16"/>
        <color theme="1"/>
        <rFont val="Microsoft YaHei Light"/>
        <family val="2"/>
        <charset val="134"/>
      </rPr>
      <t xml:space="preserve">
</t>
    </r>
    <phoneticPr fontId="3" type="noConversion"/>
  </si>
  <si>
    <r>
      <rPr>
        <b/>
        <sz val="16"/>
        <color rgb="FFFF0000"/>
        <rFont val="標楷體"/>
        <family val="4"/>
        <charset val="136"/>
      </rPr>
      <t>※</t>
    </r>
    <r>
      <rPr>
        <b/>
        <sz val="16"/>
        <color theme="1"/>
        <rFont val="標楷體"/>
        <family val="4"/>
        <charset val="136"/>
      </rPr>
      <t>弱勢家庭子女、弱勢家庭身障學生或身障人士子女:
  需檢附全戶</t>
    </r>
    <r>
      <rPr>
        <b/>
        <sz val="16"/>
        <color rgb="FFFF0000"/>
        <rFont val="標楷體"/>
        <family val="4"/>
        <charset val="136"/>
      </rPr>
      <t>110年度</t>
    </r>
    <r>
      <rPr>
        <b/>
        <u/>
        <sz val="16"/>
        <color rgb="FFFF0000"/>
        <rFont val="標楷體"/>
        <family val="4"/>
        <charset val="136"/>
      </rPr>
      <t>全戶</t>
    </r>
    <r>
      <rPr>
        <sz val="16"/>
        <color theme="1"/>
        <rFont val="標楷體"/>
        <family val="4"/>
        <charset val="136"/>
      </rPr>
      <t>之</t>
    </r>
    <r>
      <rPr>
        <b/>
        <sz val="16"/>
        <color rgb="FFFF0000"/>
        <rFont val="標楷體"/>
        <family val="4"/>
        <charset val="136"/>
      </rPr>
      <t>「所得稅清單」</t>
    </r>
    <r>
      <rPr>
        <sz val="16"/>
        <color theme="1"/>
        <rFont val="標楷體"/>
        <family val="4"/>
        <charset val="136"/>
      </rPr>
      <t>及</t>
    </r>
    <r>
      <rPr>
        <b/>
        <sz val="16"/>
        <color rgb="FFFF0000"/>
        <rFont val="標楷體"/>
        <family val="4"/>
        <charset val="136"/>
      </rPr>
      <t>「財產清單」</t>
    </r>
    <r>
      <rPr>
        <sz val="16"/>
        <color theme="1"/>
        <rFont val="標楷體"/>
        <family val="4"/>
        <charset val="136"/>
      </rPr>
      <t>，但需等</t>
    </r>
    <r>
      <rPr>
        <b/>
        <sz val="16"/>
        <color rgb="FFFF0000"/>
        <rFont val="標楷體"/>
        <family val="4"/>
        <charset val="136"/>
      </rPr>
      <t xml:space="preserve">111年5月1日過後
  </t>
    </r>
    <r>
      <rPr>
        <sz val="16"/>
        <color theme="1"/>
        <rFont val="標楷體"/>
        <family val="4"/>
        <charset val="136"/>
      </rPr>
      <t>才能向國稅局申請，屆時請於</t>
    </r>
    <r>
      <rPr>
        <b/>
        <sz val="16"/>
        <color rgb="FFFF0000"/>
        <rFont val="標楷體"/>
        <family val="4"/>
        <charset val="136"/>
      </rPr>
      <t>111年5月30日前</t>
    </r>
    <r>
      <rPr>
        <sz val="16"/>
        <color theme="1"/>
        <rFont val="標楷體"/>
        <family val="4"/>
        <charset val="136"/>
      </rPr>
      <t>補提交</t>
    </r>
    <r>
      <rPr>
        <b/>
        <sz val="16"/>
        <color rgb="FFFF0000"/>
        <rFont val="標楷體"/>
        <family val="4"/>
        <charset val="136"/>
      </rPr>
      <t>正本彩色掃描檔</t>
    </r>
    <r>
      <rPr>
        <sz val="16"/>
        <color theme="1"/>
        <rFont val="標楷體"/>
        <family val="4"/>
        <charset val="136"/>
      </rPr>
      <t>。</t>
    </r>
    <phoneticPr fontId="3" type="noConversion"/>
  </si>
  <si>
    <r>
      <t xml:space="preserve">    【若僅附</t>
    </r>
    <r>
      <rPr>
        <sz val="18"/>
        <color theme="1"/>
        <rFont val="標楷體"/>
        <family val="4"/>
        <charset val="136"/>
      </rPr>
      <t>身心障礙手冊正反面影本，</t>
    </r>
    <r>
      <rPr>
        <sz val="18"/>
        <color rgb="FFFF0000"/>
        <rFont val="標楷體"/>
        <family val="4"/>
        <charset val="136"/>
      </rPr>
      <t>則視為「</t>
    </r>
    <r>
      <rPr>
        <b/>
        <sz val="18"/>
        <color theme="1"/>
        <rFont val="標楷體"/>
        <family val="4"/>
        <charset val="136"/>
      </rPr>
      <t>弱勢家庭身障學生或身障人士
      子女</t>
    </r>
    <r>
      <rPr>
        <sz val="18"/>
        <color rgb="FFFF0000"/>
        <rFont val="標楷體"/>
        <family val="4"/>
        <charset val="136"/>
      </rPr>
      <t>」，需檢附全戶</t>
    </r>
    <r>
      <rPr>
        <b/>
        <sz val="18"/>
        <color rgb="FFFF0000"/>
        <rFont val="標楷體"/>
        <family val="4"/>
        <charset val="136"/>
      </rPr>
      <t>110年度所得稅清單</t>
    </r>
    <r>
      <rPr>
        <sz val="18"/>
        <color rgb="FFFF0000"/>
        <rFont val="標楷體"/>
        <family val="4"/>
        <charset val="136"/>
      </rPr>
      <t>、</t>
    </r>
    <r>
      <rPr>
        <b/>
        <sz val="18"/>
        <color rgb="FFFF0000"/>
        <rFont val="標楷體"/>
        <family val="4"/>
        <charset val="136"/>
      </rPr>
      <t>110年度財產清單正本掃描</t>
    </r>
    <r>
      <rPr>
        <sz val="18"/>
        <color rgb="FFFF0000"/>
        <rFont val="標楷體"/>
        <family val="4"/>
        <charset val="136"/>
      </rPr>
      <t>】</t>
    </r>
    <phoneticPr fontId="3" type="noConversion"/>
  </si>
  <si>
    <r>
      <t>□7.</t>
    </r>
    <r>
      <rPr>
        <b/>
        <sz val="18"/>
        <color rgb="FFFF0000"/>
        <rFont val="標楷體"/>
        <family val="4"/>
        <charset val="136"/>
      </rPr>
      <t>110下</t>
    </r>
    <r>
      <rPr>
        <b/>
        <sz val="18"/>
        <color theme="1"/>
        <rFont val="標楷體"/>
        <family val="4"/>
        <charset val="136"/>
      </rPr>
      <t>之學習心得</t>
    </r>
    <r>
      <rPr>
        <b/>
        <u/>
        <sz val="18"/>
        <color rgb="FF00B050"/>
        <rFont val="標楷體"/>
        <family val="4"/>
        <charset val="136"/>
      </rPr>
      <t>excel電子檔</t>
    </r>
    <r>
      <rPr>
        <sz val="18"/>
        <color theme="1"/>
        <rFont val="標楷體"/>
        <family val="4"/>
        <charset val="136"/>
      </rPr>
      <t>(附件三) (</t>
    </r>
    <r>
      <rPr>
        <sz val="18"/>
        <color rgb="FFFF0000"/>
        <rFont val="標楷體"/>
        <family val="4"/>
        <charset val="136"/>
      </rPr>
      <t>※</t>
    </r>
    <r>
      <rPr>
        <sz val="18"/>
        <color theme="1"/>
        <rFont val="標楷體"/>
        <family val="4"/>
        <charset val="136"/>
      </rPr>
      <t>請填列於</t>
    </r>
    <r>
      <rPr>
        <b/>
        <sz val="18"/>
        <color rgb="FFFF0000"/>
        <rFont val="標楷體"/>
        <family val="4"/>
        <charset val="136"/>
      </rPr>
      <t>申請總表excel電子檔</t>
    </r>
    <r>
      <rPr>
        <b/>
        <u/>
        <sz val="18"/>
        <color rgb="FFFF0000"/>
        <rFont val="標楷體"/>
        <family val="4"/>
        <charset val="136"/>
      </rPr>
      <t xml:space="preserve">
</t>
    </r>
    <r>
      <rPr>
        <b/>
        <sz val="18"/>
        <color rgb="FFFF0000"/>
        <rFont val="標楷體"/>
        <family val="4"/>
        <charset val="136"/>
      </rPr>
      <t xml:space="preserve">    </t>
    </r>
    <r>
      <rPr>
        <b/>
        <sz val="18"/>
        <color rgb="FF008000"/>
        <rFont val="標楷體"/>
        <family val="4"/>
        <charset val="136"/>
      </rPr>
      <t>之GD欄至GR欄</t>
    </r>
    <r>
      <rPr>
        <sz val="18"/>
        <color theme="1"/>
        <rFont val="標楷體"/>
        <family val="4"/>
        <charset val="136"/>
      </rPr>
      <t xml:space="preserve">。) </t>
    </r>
    <r>
      <rPr>
        <sz val="18"/>
        <color rgb="FFFF0000"/>
        <rFont val="標楷體"/>
        <family val="4"/>
        <charset val="136"/>
      </rPr>
      <t>※</t>
    </r>
    <r>
      <rPr>
        <sz val="18"/>
        <color theme="1"/>
        <rFont val="標楷體"/>
        <family val="4"/>
        <charset val="136"/>
      </rPr>
      <t>如因基金會提早收件，則填列</t>
    </r>
    <r>
      <rPr>
        <b/>
        <sz val="18"/>
        <color rgb="FFFF0000"/>
        <rFont val="標楷體"/>
        <family val="4"/>
        <charset val="136"/>
      </rPr>
      <t>110上</t>
    </r>
    <r>
      <rPr>
        <b/>
        <sz val="18"/>
        <color theme="1"/>
        <rFont val="標楷體"/>
        <family val="4"/>
        <charset val="136"/>
      </rPr>
      <t>之學習心得。</t>
    </r>
    <phoneticPr fontId="3" type="noConversion"/>
  </si>
  <si>
    <r>
      <t xml:space="preserve">     提交三選一</t>
    </r>
    <r>
      <rPr>
        <sz val="18"/>
        <color theme="1"/>
        <rFont val="標楷體"/>
        <family val="4"/>
        <charset val="136"/>
      </rPr>
      <t xml:space="preserve"> (</t>
    </r>
    <r>
      <rPr>
        <sz val="18"/>
        <color rgb="FFFF0000"/>
        <rFont val="標楷體"/>
        <family val="4"/>
        <charset val="136"/>
      </rPr>
      <t>※</t>
    </r>
    <r>
      <rPr>
        <sz val="18"/>
        <color theme="1"/>
        <rFont val="標楷體"/>
        <family val="4"/>
        <charset val="136"/>
      </rPr>
      <t>請填列於</t>
    </r>
    <r>
      <rPr>
        <b/>
        <u/>
        <sz val="18"/>
        <color rgb="FFFF0000"/>
        <rFont val="標楷體"/>
        <family val="4"/>
        <charset val="136"/>
      </rPr>
      <t>申請總表excel電子檔</t>
    </r>
    <r>
      <rPr>
        <b/>
        <sz val="18"/>
        <color rgb="FF008000"/>
        <rFont val="標楷體"/>
        <family val="4"/>
        <charset val="136"/>
      </rPr>
      <t>之FP欄至GC欄</t>
    </r>
    <r>
      <rPr>
        <sz val="18"/>
        <color theme="1"/>
        <rFont val="標楷體"/>
        <family val="4"/>
        <charset val="136"/>
      </rPr>
      <t>。)</t>
    </r>
    <phoneticPr fontId="3"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</si>
  <si>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</si>
  <si>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</si>
  <si>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rPr>
        <b/>
        <sz val="16"/>
        <color rgb="FFFF0000"/>
        <rFont val="細明體"/>
        <family val="3"/>
        <charset val="136"/>
      </rPr>
      <t>※若學生身分別為</t>
    </r>
    <r>
      <rPr>
        <b/>
        <sz val="16"/>
        <color rgb="FF00B050"/>
        <rFont val="細明體"/>
        <family val="3"/>
        <charset val="136"/>
      </rPr>
      <t>【弱勢家庭子女】</t>
    </r>
    <r>
      <rPr>
        <b/>
        <sz val="16"/>
        <color rgb="FFFF0000"/>
        <rFont val="細明體"/>
        <family val="3"/>
        <charset val="136"/>
      </rPr>
      <t>或</t>
    </r>
    <r>
      <rPr>
        <b/>
        <sz val="16"/>
        <color rgb="FF00B050"/>
        <rFont val="細明體"/>
        <family val="3"/>
        <charset val="136"/>
      </rPr>
      <t>【弱勢家庭身障學生或身障人士子女】</t>
    </r>
    <r>
      <rPr>
        <b/>
        <sz val="16"/>
        <color rgb="FFFF0000"/>
        <rFont val="細明體"/>
        <family val="3"/>
        <charset val="136"/>
      </rPr>
      <t>時，請依實填入</t>
    </r>
    <r>
      <rPr>
        <b/>
        <sz val="16"/>
        <color rgb="FFFF0000"/>
        <rFont val="Arial"/>
        <family val="2"/>
      </rPr>
      <t>N</t>
    </r>
    <r>
      <rPr>
        <b/>
        <sz val="16"/>
        <color rgb="FFFF0000"/>
        <rFont val="細明體"/>
        <family val="3"/>
        <charset val="136"/>
      </rPr>
      <t>欄至</t>
    </r>
    <r>
      <rPr>
        <b/>
        <sz val="16"/>
        <color rgb="FFFF0000"/>
        <rFont val="Arial"/>
        <family val="2"/>
      </rPr>
      <t>R</t>
    </r>
    <r>
      <rPr>
        <b/>
        <sz val="16"/>
        <color rgb="FFFF0000"/>
        <rFont val="細明體"/>
        <family val="3"/>
        <charset val="136"/>
      </rPr>
      <t>欄。</t>
    </r>
    <phoneticPr fontId="3"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</si>
  <si>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</si>
  <si>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最近一年度『全戶』之</t>
    </r>
    <r>
      <rPr>
        <b/>
        <u/>
        <sz val="14"/>
        <color rgb="FF0000FF"/>
        <rFont val="細明體"/>
        <family val="3"/>
        <charset val="136"/>
      </rPr>
      <t xml:space="preserve">財產清單
</t>
    </r>
    <r>
      <rPr>
        <b/>
        <sz val="14"/>
        <color rgb="FFFF0000"/>
        <rFont val="新細明體"/>
        <family val="1"/>
        <charset val="136"/>
      </rPr>
      <t>※如投資之股利股息收入經人工換算後，還原複審當日市價與不動產數字合計，超過NTD650萬，亦不予通過。</t>
    </r>
    <phoneticPr fontId="6" type="noConversion"/>
  </si>
  <si>
    <r>
      <t>*</t>
    </r>
    <r>
      <rPr>
        <b/>
        <sz val="14"/>
        <color rgb="FF0000FF"/>
        <rFont val="細明體"/>
        <family val="3"/>
        <charset val="136"/>
      </rPr>
      <t>最近一年度『全戶』之</t>
    </r>
    <r>
      <rPr>
        <b/>
        <u/>
        <sz val="14"/>
        <color rgb="FF0000FF"/>
        <rFont val="細明體"/>
        <family val="3"/>
        <charset val="136"/>
      </rPr>
      <t xml:space="preserve">財產清單
</t>
    </r>
    <r>
      <rPr>
        <b/>
        <sz val="14"/>
        <color rgb="FFFF0000"/>
        <rFont val="細明體"/>
        <family val="3"/>
        <charset val="136"/>
      </rPr>
      <t>※如投資之股利股息收入經人工換算後，還原複審當日市價與不動產數字合計，超過NTD650萬，亦不予通過。</t>
    </r>
    <phoneticPr fontId="6" type="noConversion"/>
  </si>
  <si>
    <r>
      <t>*出生日期
date of birth
(</t>
    </r>
    <r>
      <rPr>
        <b/>
        <u/>
        <sz val="14"/>
        <color rgb="FFFF0000"/>
        <rFont val="新細明體"/>
        <family val="1"/>
        <charset val="136"/>
        <scheme val="minor"/>
      </rPr>
      <t>西元</t>
    </r>
    <r>
      <rPr>
        <b/>
        <sz val="14"/>
        <color indexed="8"/>
        <rFont val="新細明體"/>
        <family val="1"/>
        <charset val="136"/>
        <scheme val="minor"/>
      </rPr>
      <t>年月日，例</t>
    </r>
    <r>
      <rPr>
        <b/>
        <sz val="14"/>
        <rFont val="新細明體"/>
        <family val="1"/>
        <charset val="136"/>
        <scheme val="minor"/>
      </rPr>
      <t>2000</t>
    </r>
    <r>
      <rPr>
        <b/>
        <sz val="14"/>
        <color rgb="FFFF0000"/>
        <rFont val="新細明體"/>
        <family val="1"/>
        <charset val="136"/>
        <scheme val="minor"/>
      </rPr>
      <t>/</t>
    </r>
    <r>
      <rPr>
        <b/>
        <sz val="14"/>
        <rFont val="新細明體"/>
        <family val="1"/>
        <charset val="136"/>
        <scheme val="minor"/>
      </rPr>
      <t>1</t>
    </r>
    <r>
      <rPr>
        <b/>
        <sz val="14"/>
        <color rgb="FFFF0000"/>
        <rFont val="新細明體"/>
        <family val="1"/>
        <charset val="136"/>
        <scheme val="minor"/>
      </rPr>
      <t>/</t>
    </r>
    <r>
      <rPr>
        <b/>
        <sz val="14"/>
        <rFont val="新細明體"/>
        <family val="1"/>
        <charset val="136"/>
        <scheme val="minor"/>
      </rPr>
      <t>6</t>
    </r>
    <r>
      <rPr>
        <b/>
        <sz val="14"/>
        <color indexed="8"/>
        <rFont val="新細明體"/>
        <family val="1"/>
        <charset val="136"/>
        <scheme val="minor"/>
      </rPr>
      <t xml:space="preserve">)
</t>
    </r>
    <r>
      <rPr>
        <b/>
        <sz val="16"/>
        <color rgb="FFFF00FF"/>
        <rFont val="新細明體"/>
        <family val="1"/>
        <charset val="136"/>
        <scheme val="minor"/>
      </rPr>
      <t>★</t>
    </r>
    <r>
      <rPr>
        <b/>
        <sz val="16"/>
        <color rgb="FFFF0000"/>
        <rFont val="新細明體"/>
        <family val="1"/>
        <charset val="136"/>
        <scheme val="minor"/>
      </rPr>
      <t>民國年</t>
    </r>
    <r>
      <rPr>
        <b/>
        <sz val="16"/>
        <color rgb="FF0000FF"/>
        <rFont val="新細明體"/>
        <family val="1"/>
        <charset val="136"/>
        <scheme val="minor"/>
      </rPr>
      <t>加1911</t>
    </r>
    <r>
      <rPr>
        <b/>
        <sz val="16"/>
        <color rgb="FFFF0000"/>
        <rFont val="新細明體"/>
        <family val="1"/>
        <charset val="136"/>
        <scheme val="minor"/>
      </rPr>
      <t>即轉換為西元年。</t>
    </r>
    <phoneticPr fontId="67" type="noConversion"/>
  </si>
  <si>
    <t>基隆市</t>
  </si>
  <si>
    <t>臺南市</t>
  </si>
  <si>
    <t>臺北市</t>
  </si>
  <si>
    <t>金門縣</t>
  </si>
  <si>
    <t>臺中市</t>
  </si>
  <si>
    <t>桃園市</t>
  </si>
  <si>
    <t>高雄市</t>
  </si>
  <si>
    <t>新北市</t>
  </si>
  <si>
    <t>澎湖縣</t>
  </si>
  <si>
    <t>南投縣市</t>
  </si>
  <si>
    <t>嘉義縣市</t>
  </si>
  <si>
    <t>宜蘭縣市</t>
  </si>
  <si>
    <t>屏東縣市</t>
  </si>
  <si>
    <t>彰化縣市</t>
  </si>
  <si>
    <t>新竹縣市</t>
  </si>
  <si>
    <t>臺東縣市</t>
  </si>
  <si>
    <t>花蓮縣市</t>
  </si>
  <si>
    <t>苗栗縣市</t>
  </si>
  <si>
    <t>雲林縣市</t>
  </si>
  <si>
    <r>
      <t>*最近一年度『全戶』之</t>
    </r>
    <r>
      <rPr>
        <b/>
        <u/>
        <sz val="14"/>
        <color rgb="FF0000FF"/>
        <rFont val="細明體"/>
        <family val="3"/>
        <charset val="136"/>
      </rPr>
      <t xml:space="preserve">所得稅清單
</t>
    </r>
    <r>
      <rPr>
        <b/>
        <u/>
        <sz val="14"/>
        <color rgb="FFFF0000"/>
        <rFont val="細明體"/>
        <family val="3"/>
        <charset val="136"/>
      </rPr>
      <t xml:space="preserve">
</t>
    </r>
    <r>
      <rPr>
        <b/>
        <sz val="14"/>
        <color rgb="FFFF0000"/>
        <rFont val="細明體"/>
        <family val="3"/>
        <charset val="136"/>
      </rPr>
      <t>備註:</t>
    </r>
    <r>
      <rPr>
        <b/>
        <sz val="14"/>
        <rFont val="細明體"/>
        <family val="3"/>
        <charset val="136"/>
      </rPr>
      <t xml:space="preserve">
</t>
    </r>
    <r>
      <rPr>
        <sz val="14"/>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4"/>
        <color rgb="FF0000FF"/>
        <rFont val="細明體"/>
        <family val="3"/>
        <charset val="136"/>
      </rPr>
      <t xml:space="preserve">
</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</si>
  <si>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</si>
  <si>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</si>
  <si>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</si>
  <si>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</si>
  <si>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</si>
  <si>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</si>
  <si>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</si>
  <si>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</si>
  <si>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</si>
  <si>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</si>
  <si>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</si>
  <si>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</si>
  <si>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</si>
  <si>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</si>
  <si>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</si>
  <si>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</si>
  <si>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</si>
  <si>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</si>
  <si>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</si>
  <si>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</si>
  <si>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</si>
  <si>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</si>
  <si>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</si>
  <si>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</si>
  <si>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</si>
  <si>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</si>
  <si>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</si>
  <si>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</si>
  <si>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</si>
  <si>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</si>
  <si>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</si>
  <si>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</si>
  <si>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</si>
  <si>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</si>
  <si>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</si>
  <si>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</si>
  <si>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</si>
  <si>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</si>
  <si>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</si>
  <si>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</si>
  <si>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t/>
  </si>
  <si>
    <r>
      <rPr>
        <b/>
        <sz val="14"/>
        <color rgb="FFFF0000"/>
        <rFont val="細明體"/>
        <family val="3"/>
        <charset val="136"/>
      </rPr>
      <t>※勿動，有公式，會自動加總</t>
    </r>
    <phoneticPr fontId="3"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</si>
  <si>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</si>
  <si>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</si>
  <si>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</si>
  <si>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</si>
  <si>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</si>
  <si>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</si>
  <si>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</si>
  <si>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</si>
  <si>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</si>
  <si>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</si>
  <si>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</si>
  <si>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</si>
  <si>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</si>
  <si>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</si>
  <si>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</si>
  <si>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</si>
  <si>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</si>
  <si>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</si>
  <si>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</si>
  <si>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</si>
  <si>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</si>
  <si>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</si>
  <si>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</si>
  <si>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</si>
  <si>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</si>
  <si>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</si>
  <si>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</si>
  <si>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</si>
  <si>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b/>
        <sz val="14"/>
        <color rgb="FFFF0000"/>
        <rFont val="細明體"/>
        <family val="3"/>
        <charset val="136"/>
      </rPr>
      <t>※勿動，有公式，會自動加總</t>
    </r>
    <phoneticPr fontId="3" type="noConversion"/>
  </si>
  <si>
    <r>
      <rPr>
        <b/>
        <sz val="16"/>
        <color rgb="FFFF0000"/>
        <rFont val="細明體"/>
        <family val="3"/>
        <charset val="136"/>
      </rPr>
      <t>※勿動，有公式，會自動加總</t>
    </r>
    <phoneticPr fontId="3"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</si>
  <si>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</si>
  <si>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</si>
  <si>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</si>
  <si>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</si>
  <si>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</si>
  <si>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</si>
  <si>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</si>
  <si>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</si>
  <si>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</si>
  <si>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</si>
  <si>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</si>
  <si>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</si>
  <si>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</si>
  <si>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</si>
  <si>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</si>
  <si>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</si>
  <si>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</si>
  <si>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</si>
  <si>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</si>
  <si>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</si>
  <si>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</si>
  <si>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</si>
  <si>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</si>
  <si>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</si>
  <si>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</si>
  <si>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</si>
  <si>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</si>
  <si>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</si>
  <si>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t>*最近一年度『全戶』之</t>
    </r>
    <r>
      <rPr>
        <b/>
        <u/>
        <sz val="14"/>
        <color rgb="FF0000FF"/>
        <rFont val="細明體"/>
        <family val="3"/>
        <charset val="136"/>
      </rPr>
      <t xml:space="preserve">所得稅清單
</t>
    </r>
    <r>
      <rPr>
        <b/>
        <u/>
        <sz val="14"/>
        <color rgb="FFFF0000"/>
        <rFont val="細明體"/>
        <family val="3"/>
        <charset val="136"/>
      </rPr>
      <t xml:space="preserve">
</t>
    </r>
    <r>
      <rPr>
        <b/>
        <sz val="14"/>
        <color rgb="FFFF0000"/>
        <rFont val="細明體"/>
        <family val="3"/>
        <charset val="136"/>
      </rPr>
      <t>備註:</t>
    </r>
    <r>
      <rPr>
        <b/>
        <sz val="14"/>
        <rFont val="細明體"/>
        <family val="3"/>
        <charset val="136"/>
      </rPr>
      <t xml:space="preserve">
</t>
    </r>
    <r>
      <rPr>
        <sz val="14"/>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4"/>
        <color rgb="FF0000FF"/>
        <rFont val="細明體"/>
        <family val="3"/>
        <charset val="136"/>
      </rPr>
      <t xml:space="preserve">
</t>
    </r>
    <phoneticPr fontId="6" type="noConversion"/>
  </si>
  <si>
    <r>
      <rPr>
        <b/>
        <sz val="16"/>
        <color rgb="FFFF0000"/>
        <rFont val="細明體"/>
        <family val="3"/>
        <charset val="136"/>
      </rPr>
      <t>※勿動，有公式，會自動加總</t>
    </r>
    <phoneticPr fontId="3"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</si>
  <si>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規定</t>
    </r>
    <r>
      <rPr>
        <sz val="14"/>
        <color rgb="FFFF0000"/>
        <rFont val="Arial"/>
        <family val="2"/>
      </rPr>
      <t xml:space="preserve"> </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</si>
  <si>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規定</t>
    </r>
    <r>
      <rPr>
        <sz val="14"/>
        <color rgb="FFFF0000"/>
        <rFont val="Arial"/>
        <family val="2"/>
      </rPr>
      <t xml:space="preserve"> </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</si>
  <si>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b/>
        <sz val="14"/>
        <color rgb="FFFF0000"/>
        <rFont val="細明體"/>
        <family val="3"/>
        <charset val="136"/>
      </rPr>
      <t>※勿動，有公式，會自動加總</t>
    </r>
    <phoneticPr fontId="3" type="noConversion"/>
  </si>
  <si>
    <r>
      <rPr>
        <b/>
        <sz val="16"/>
        <color rgb="FFFF0000"/>
        <rFont val="細明體"/>
        <family val="3"/>
        <charset val="136"/>
      </rPr>
      <t>※若學生身分別為</t>
    </r>
    <r>
      <rPr>
        <b/>
        <sz val="16"/>
        <color rgb="FF006600"/>
        <rFont val="細明體"/>
        <family val="3"/>
        <charset val="136"/>
      </rPr>
      <t>【弱勢家庭子女】</t>
    </r>
    <r>
      <rPr>
        <b/>
        <sz val="16"/>
        <color rgb="FFFF0000"/>
        <rFont val="細明體"/>
        <family val="3"/>
        <charset val="136"/>
      </rPr>
      <t>或</t>
    </r>
    <r>
      <rPr>
        <b/>
        <sz val="16"/>
        <color rgb="FF006600"/>
        <rFont val="細明體"/>
        <family val="3"/>
        <charset val="136"/>
      </rPr>
      <t>【弱勢家庭身障學生或身障人士子女】</t>
    </r>
    <r>
      <rPr>
        <b/>
        <sz val="16"/>
        <color rgb="FFFF0000"/>
        <rFont val="細明體"/>
        <family val="3"/>
        <charset val="136"/>
      </rPr>
      <t>時，請依實填入</t>
    </r>
    <r>
      <rPr>
        <b/>
        <sz val="16"/>
        <color rgb="FFFF0000"/>
        <rFont val="Arial"/>
        <family val="2"/>
      </rPr>
      <t>N</t>
    </r>
    <r>
      <rPr>
        <b/>
        <sz val="16"/>
        <color rgb="FFFF0000"/>
        <rFont val="細明體"/>
        <family val="3"/>
        <charset val="136"/>
      </rPr>
      <t>欄至</t>
    </r>
    <r>
      <rPr>
        <b/>
        <sz val="16"/>
        <color rgb="FFFF0000"/>
        <rFont val="Arial"/>
        <family val="2"/>
      </rPr>
      <t>R</t>
    </r>
    <r>
      <rPr>
        <b/>
        <sz val="16"/>
        <color rgb="FFFF0000"/>
        <rFont val="細明體"/>
        <family val="3"/>
        <charset val="136"/>
      </rPr>
      <t>欄。</t>
    </r>
    <phoneticPr fontId="3" type="noConversion"/>
  </si>
  <si>
    <r>
      <rPr>
        <b/>
        <sz val="16"/>
        <color rgb="FF0000FF"/>
        <rFont val="新細明體"/>
        <family val="1"/>
        <charset val="136"/>
        <scheme val="minor"/>
      </rPr>
      <t>高中、完中之高中部、高職、大學</t>
    </r>
    <r>
      <rPr>
        <b/>
        <sz val="16"/>
        <color theme="1"/>
        <rFont val="新細明體"/>
        <family val="1"/>
        <charset val="136"/>
        <scheme val="minor"/>
      </rPr>
      <t>學生</t>
    </r>
    <r>
      <rPr>
        <sz val="16"/>
        <color theme="1"/>
        <rFont val="新細明體"/>
        <family val="1"/>
        <charset val="136"/>
        <scheme val="minor"/>
      </rPr>
      <t xml:space="preserve"> </t>
    </r>
    <r>
      <rPr>
        <b/>
        <sz val="16"/>
        <color rgb="FFFF0000"/>
        <rFont val="新細明體"/>
        <family val="1"/>
        <charset val="136"/>
        <scheme val="minor"/>
      </rPr>
      <t>請填</t>
    </r>
    <r>
      <rPr>
        <sz val="16"/>
        <color theme="1"/>
        <rFont val="新細明體"/>
        <family val="1"/>
        <charset val="136"/>
        <scheme val="minor"/>
      </rPr>
      <t xml:space="preserve">  </t>
    </r>
    <r>
      <rPr>
        <b/>
        <sz val="16"/>
        <color rgb="FF0000FF"/>
        <rFont val="新細明體"/>
        <family val="1"/>
        <charset val="136"/>
        <scheme val="minor"/>
      </rPr>
      <t xml:space="preserve">(附件三)前一學期學習心得 </t>
    </r>
    <phoneticPr fontId="3" type="noConversion"/>
  </si>
  <si>
    <r>
      <rPr>
        <b/>
        <sz val="16"/>
        <color rgb="FF0000FF"/>
        <rFont val="新細明體"/>
        <family val="1"/>
        <charset val="136"/>
        <scheme val="minor"/>
      </rPr>
      <t>高中、完中之高中部、高職、大學</t>
    </r>
    <r>
      <rPr>
        <b/>
        <sz val="16"/>
        <rFont val="新細明體"/>
        <family val="1"/>
        <charset val="136"/>
        <scheme val="minor"/>
      </rPr>
      <t>學生</t>
    </r>
    <r>
      <rPr>
        <sz val="16"/>
        <color theme="1"/>
        <rFont val="新細明體"/>
        <family val="1"/>
        <charset val="136"/>
        <scheme val="minor"/>
      </rPr>
      <t xml:space="preserve">請擇一填列 </t>
    </r>
    <r>
      <rPr>
        <b/>
        <sz val="16"/>
        <color rgb="FFFF0000"/>
        <rFont val="新細明體"/>
        <family val="1"/>
        <charset val="136"/>
        <scheme val="minor"/>
      </rPr>
      <t>附件七or八or九</t>
    </r>
    <phoneticPr fontId="3" type="noConversion"/>
  </si>
  <si>
    <t>*編號
No.</t>
    <phoneticPr fontId="3" type="noConversion"/>
  </si>
  <si>
    <t>*學校名稱</t>
    <phoneticPr fontId="3" type="noConversion"/>
  </si>
  <si>
    <r>
      <t xml:space="preserve">*導師意見及評語
tutor’s comments
</t>
    </r>
    <r>
      <rPr>
        <b/>
        <sz val="14"/>
        <color rgb="FFFF0000"/>
        <rFont val="新細明體"/>
        <family val="1"/>
        <charset val="136"/>
        <scheme val="minor"/>
      </rPr>
      <t>(請填寫)</t>
    </r>
    <r>
      <rPr>
        <b/>
        <sz val="14"/>
        <color indexed="8"/>
        <rFont val="新細明體"/>
        <family val="1"/>
        <charset val="136"/>
        <scheme val="minor"/>
      </rPr>
      <t xml:space="preserve">
</t>
    </r>
    <phoneticPr fontId="3" type="noConversion"/>
  </si>
  <si>
    <r>
      <t xml:space="preserve">*學生特殊表現或媒體新聞報導
</t>
    </r>
    <r>
      <rPr>
        <b/>
        <sz val="14"/>
        <color rgb="FFFF0000"/>
        <rFont val="新細明體"/>
        <family val="1"/>
        <charset val="136"/>
        <scheme val="minor"/>
      </rPr>
      <t>(如無，則無需填寫)</t>
    </r>
    <phoneticPr fontId="3" type="noConversion"/>
  </si>
  <si>
    <r>
      <t xml:space="preserve">*導師交代事項及備註
tutor's account of matters and notes
</t>
    </r>
    <r>
      <rPr>
        <b/>
        <sz val="14"/>
        <color rgb="FFFF0000"/>
        <rFont val="新細明體"/>
        <family val="1"/>
        <charset val="136"/>
        <scheme val="minor"/>
      </rPr>
      <t>(如無，則無需填寫)</t>
    </r>
    <r>
      <rPr>
        <b/>
        <sz val="14"/>
        <color indexed="8"/>
        <rFont val="新細明體"/>
        <family val="1"/>
        <charset val="136"/>
        <scheme val="minor"/>
      </rPr>
      <t xml:space="preserve">
</t>
    </r>
    <phoneticPr fontId="3" type="noConversion"/>
  </si>
  <si>
    <r>
      <t>二、願意將強項擅長學科之學習方法技巧</t>
    </r>
    <r>
      <rPr>
        <b/>
        <sz val="14"/>
        <color indexed="8"/>
        <rFont val="新細明體"/>
        <family val="1"/>
        <charset val="136"/>
        <scheme val="minor"/>
      </rPr>
      <t>分享</t>
    </r>
    <r>
      <rPr>
        <sz val="14"/>
        <color indexed="8"/>
        <rFont val="新細明體"/>
        <family val="1"/>
        <charset val="136"/>
        <scheme val="minor"/>
      </rPr>
      <t>予其他人嗎?
如願意分享，請將具備</t>
    </r>
    <r>
      <rPr>
        <b/>
        <sz val="14"/>
        <color indexed="8"/>
        <rFont val="新細明體"/>
        <family val="1"/>
        <charset val="136"/>
        <scheme val="minor"/>
      </rPr>
      <t>解題方法概念過程(數理化科)</t>
    </r>
    <r>
      <rPr>
        <sz val="14"/>
        <color indexed="8"/>
        <rFont val="新細明體"/>
        <family val="1"/>
        <charset val="136"/>
        <scheme val="minor"/>
      </rPr>
      <t>或</t>
    </r>
    <r>
      <rPr>
        <b/>
        <sz val="14"/>
        <color indexed="8"/>
        <rFont val="新細明體"/>
        <family val="1"/>
        <charset val="136"/>
        <scheme val="minor"/>
      </rPr>
      <t>理解方法牢記過程(文科)</t>
    </r>
    <r>
      <rPr>
        <sz val="14"/>
        <color indexed="8"/>
        <rFont val="新細明體"/>
        <family val="1"/>
        <charset val="136"/>
        <scheme val="minor"/>
      </rPr>
      <t>之</t>
    </r>
    <r>
      <rPr>
        <b/>
        <u val="double"/>
        <sz val="14"/>
        <color rgb="FF008000"/>
        <rFont val="新細明體"/>
        <family val="1"/>
        <charset val="136"/>
        <scheme val="minor"/>
      </rPr>
      <t>題目解答筆記</t>
    </r>
    <r>
      <rPr>
        <b/>
        <sz val="14"/>
        <color rgb="FF008000"/>
        <rFont val="新細明體"/>
        <family val="1"/>
        <charset val="136"/>
        <scheme val="minor"/>
      </rPr>
      <t>電子檔</t>
    </r>
    <r>
      <rPr>
        <sz val="14"/>
        <color indexed="8"/>
        <rFont val="新細明體"/>
        <family val="1"/>
        <charset val="136"/>
        <scheme val="minor"/>
      </rPr>
      <t>或</t>
    </r>
    <r>
      <rPr>
        <b/>
        <sz val="14"/>
        <color rgb="FF008000"/>
        <rFont val="新細明體"/>
        <family val="1"/>
        <charset val="136"/>
        <scheme val="minor"/>
      </rPr>
      <t>掃描檔</t>
    </r>
    <r>
      <rPr>
        <sz val="14"/>
        <color indexed="8"/>
        <rFont val="新細明體"/>
        <family val="1"/>
        <charset val="136"/>
        <scheme val="minor"/>
      </rPr>
      <t>，於</t>
    </r>
    <r>
      <rPr>
        <b/>
        <sz val="14"/>
        <color rgb="FFFF0000"/>
        <rFont val="新細明體"/>
        <family val="1"/>
        <charset val="136"/>
        <scheme val="minor"/>
      </rPr>
      <t>此學期</t>
    </r>
    <r>
      <rPr>
        <b/>
        <u val="double"/>
        <sz val="14"/>
        <color rgb="FF008000"/>
        <rFont val="新細明體"/>
        <family val="1"/>
        <charset val="136"/>
        <scheme val="minor"/>
      </rPr>
      <t>隨附應備文件一併提交</t>
    </r>
    <r>
      <rPr>
        <b/>
        <sz val="14"/>
        <color rgb="FFFF0000"/>
        <rFont val="新細明體"/>
        <family val="1"/>
        <charset val="136"/>
        <scheme val="minor"/>
      </rPr>
      <t>。</t>
    </r>
    <r>
      <rPr>
        <sz val="14"/>
        <color indexed="8"/>
        <rFont val="新細明體"/>
        <family val="1"/>
        <charset val="136"/>
        <scheme val="minor"/>
      </rPr>
      <t xml:space="preserve">
</t>
    </r>
    <r>
      <rPr>
        <b/>
        <sz val="14"/>
        <color indexed="10"/>
        <rFont val="新細明體"/>
        <family val="1"/>
        <charset val="136"/>
        <scheme val="minor"/>
      </rPr>
      <t>(請點選下拉式選單)</t>
    </r>
    <r>
      <rPr>
        <sz val="14"/>
        <color indexed="10"/>
        <rFont val="新細明體"/>
        <family val="1"/>
        <charset val="136"/>
        <scheme val="minor"/>
      </rPr>
      <t xml:space="preserve">
</t>
    </r>
    <r>
      <rPr>
        <b/>
        <sz val="14"/>
        <color indexed="10"/>
        <rFont val="新細明體"/>
        <family val="1"/>
        <charset val="136"/>
        <scheme val="minor"/>
      </rPr>
      <t xml:space="preserve">1.願意分享並提供掃描檔或電子檔 </t>
    </r>
    <r>
      <rPr>
        <u val="double"/>
        <sz val="14"/>
        <color indexed="8"/>
        <rFont val="新細明體"/>
        <family val="1"/>
        <charset val="136"/>
        <scheme val="minor"/>
      </rPr>
      <t>題目解答筆記</t>
    </r>
    <r>
      <rPr>
        <sz val="14"/>
        <color indexed="8"/>
        <rFont val="新細明體"/>
        <family val="1"/>
        <charset val="136"/>
        <scheme val="minor"/>
      </rPr>
      <t xml:space="preserve">至基金會
</t>
    </r>
    <r>
      <rPr>
        <b/>
        <sz val="14"/>
        <color indexed="10"/>
        <rFont val="新細明體"/>
        <family val="1"/>
        <charset val="136"/>
        <scheme val="minor"/>
      </rPr>
      <t>2.不願意分享及郵寄</t>
    </r>
    <r>
      <rPr>
        <u val="double"/>
        <sz val="14"/>
        <color indexed="8"/>
        <rFont val="新細明體"/>
        <family val="1"/>
        <charset val="136"/>
        <scheme val="minor"/>
      </rPr>
      <t>題目解答筆記</t>
    </r>
    <r>
      <rPr>
        <sz val="14"/>
        <color indexed="8"/>
        <rFont val="新細明體"/>
        <family val="1"/>
        <charset val="136"/>
        <scheme val="minor"/>
      </rPr>
      <t>至基金會</t>
    </r>
    <phoneticPr fontId="6" type="noConversion"/>
  </si>
  <si>
    <t xml:space="preserve">最喜歡的課後休閒活動:
</t>
    <phoneticPr fontId="6" type="noConversion"/>
  </si>
  <si>
    <r>
      <t>所有欄位請</t>
    </r>
    <r>
      <rPr>
        <b/>
        <sz val="18"/>
        <color rgb="FFFF0000"/>
        <rFont val="新細明體"/>
        <family val="1"/>
        <charset val="136"/>
        <scheme val="minor"/>
      </rPr>
      <t>「連點2下滑鼠左鍵」</t>
    </r>
    <r>
      <rPr>
        <sz val="18"/>
        <color theme="1"/>
        <rFont val="新細明體"/>
        <family val="1"/>
        <charset val="136"/>
        <scheme val="minor"/>
      </rPr>
      <t>即可填列</t>
    </r>
    <phoneticPr fontId="3" type="noConversion"/>
  </si>
  <si>
    <r>
      <t>*最近一年度『全戶』之</t>
    </r>
    <r>
      <rPr>
        <b/>
        <u/>
        <sz val="14"/>
        <color rgb="FF0000FF"/>
        <rFont val="細明體"/>
        <family val="3"/>
        <charset val="136"/>
      </rPr>
      <t xml:space="preserve">所得稅清單
</t>
    </r>
    <r>
      <rPr>
        <b/>
        <u/>
        <sz val="14"/>
        <color rgb="FFFF0000"/>
        <rFont val="細明體"/>
        <family val="3"/>
        <charset val="136"/>
      </rPr>
      <t xml:space="preserve">
</t>
    </r>
    <r>
      <rPr>
        <b/>
        <sz val="14"/>
        <color rgb="FFFF0000"/>
        <rFont val="細明體"/>
        <family val="3"/>
        <charset val="136"/>
      </rPr>
      <t>備註:</t>
    </r>
    <r>
      <rPr>
        <b/>
        <sz val="14"/>
        <rFont val="細明體"/>
        <family val="3"/>
        <charset val="136"/>
      </rPr>
      <t xml:space="preserve">
</t>
    </r>
    <r>
      <rPr>
        <sz val="14"/>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4"/>
        <color rgb="FF0000FF"/>
        <rFont val="細明體"/>
        <family val="3"/>
        <charset val="136"/>
      </rPr>
      <t xml:space="preserve">
</t>
    </r>
    <phoneticPr fontId="6" type="noConversion"/>
  </si>
  <si>
    <t>高雄市立青年國民中學</t>
    <phoneticPr fontId="3" type="noConversion"/>
  </si>
  <si>
    <r>
      <t>出生日期</t>
    </r>
    <r>
      <rPr>
        <b/>
        <sz val="16"/>
        <color rgb="FF008000"/>
        <rFont val="標楷體"/>
        <family val="4"/>
        <charset val="136"/>
      </rPr>
      <t xml:space="preserve">(M)
</t>
    </r>
    <r>
      <rPr>
        <b/>
        <sz val="15"/>
        <color rgb="FFFF0000"/>
        <rFont val="標楷體"/>
        <family val="4"/>
        <charset val="136"/>
      </rPr>
      <t>(民國年加</t>
    </r>
    <r>
      <rPr>
        <b/>
        <sz val="16"/>
        <color rgb="FFFF0000"/>
        <rFont val="標楷體"/>
        <family val="4"/>
        <charset val="136"/>
      </rPr>
      <t>1911</t>
    </r>
    <r>
      <rPr>
        <b/>
        <sz val="15"/>
        <color rgb="FFFF0000"/>
        <rFont val="標楷體"/>
        <family val="4"/>
        <charset val="136"/>
      </rPr>
      <t>即轉換為西元年)</t>
    </r>
    <phoneticPr fontId="3" type="noConversion"/>
  </si>
  <si>
    <t>學校中文名稱:桃園市立中壢商業高級中等學校
學校英文名稱:Taoyuan Municipal Zhong Li Commercial Senior High School</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</si>
</sst>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quot;$&quot;* #,##0.00_-;_-&quot;$&quot;* &quot;-&quot;??_-;_-@_-"/>
    <numFmt numFmtId="176" formatCode="#,##0_);[Red]\(#,##0\)"/>
    <numFmt numFmtId="177" formatCode="0_);[Red]\(0\)"/>
    <numFmt numFmtId="178" formatCode="#,##0;[Red]#,##0"/>
    <numFmt numFmtId="179" formatCode="0.00_);[Red]\(0.00\)"/>
    <numFmt numFmtId="180" formatCode="[$-404]gge&quot;年&quot;m&quot;月&quot;d&quot;日&quot;;@"/>
    <numFmt numFmtId="181" formatCode="#,##0_ "/>
    <numFmt numFmtId="182" formatCode="yyyy/mm/dd"/>
  </numFmts>
  <fonts count="283">
    <font>
      <sz val="12"/>
      <color theme="1"/>
      <name val="新細明體"/>
      <family val="2"/>
      <charset val="136"/>
      <scheme val="minor"/>
    </font>
    <font>
      <sz val="12"/>
      <color theme="1"/>
      <name val="新細明體"/>
      <family val="2"/>
      <charset val="136"/>
      <scheme val="minor"/>
    </font>
    <font>
      <sz val="12"/>
      <color theme="1"/>
      <name val="新細明體"/>
      <family val="1"/>
      <charset val="136"/>
      <scheme val="minor"/>
    </font>
    <font>
      <sz val="9"/>
      <name val="新細明體"/>
      <family val="2"/>
      <charset val="136"/>
      <scheme val="minor"/>
    </font>
    <font>
      <sz val="11"/>
      <color rgb="FF000000"/>
      <name val="新細明體"/>
      <family val="2"/>
      <scheme val="minor"/>
    </font>
    <font>
      <sz val="12"/>
      <color indexed="8"/>
      <name val="新細明體"/>
      <family val="1"/>
      <charset val="136"/>
    </font>
    <font>
      <sz val="9"/>
      <name val="新細明體"/>
      <family val="1"/>
      <charset val="136"/>
    </font>
    <font>
      <b/>
      <sz val="20"/>
      <color indexed="10"/>
      <name val="標楷體"/>
      <family val="4"/>
      <charset val="136"/>
    </font>
    <font>
      <sz val="10"/>
      <color theme="1"/>
      <name val="Verdana"/>
      <family val="2"/>
    </font>
    <font>
      <sz val="11"/>
      <color theme="1"/>
      <name val="新細明體"/>
      <family val="2"/>
      <charset val="136"/>
      <scheme val="minor"/>
    </font>
    <font>
      <sz val="12"/>
      <name val="新細明體"/>
      <family val="1"/>
      <charset val="136"/>
    </font>
    <font>
      <sz val="10"/>
      <name val="Arial"/>
      <family val="2"/>
    </font>
    <font>
      <u/>
      <sz val="12"/>
      <color theme="10"/>
      <name val="新細明體"/>
      <family val="2"/>
      <charset val="136"/>
      <scheme val="minor"/>
    </font>
    <font>
      <b/>
      <sz val="14"/>
      <color rgb="FFFF0000"/>
      <name val="Arial"/>
      <family val="2"/>
    </font>
    <font>
      <sz val="10"/>
      <color theme="1"/>
      <name val="Arial"/>
      <family val="2"/>
    </font>
    <font>
      <sz val="12"/>
      <color indexed="8"/>
      <name val="Arial"/>
      <family val="2"/>
    </font>
    <font>
      <b/>
      <sz val="12"/>
      <color indexed="8"/>
      <name val="Arial"/>
      <family val="2"/>
    </font>
    <font>
      <sz val="16"/>
      <color rgb="FF000000"/>
      <name val="Arial"/>
      <family val="2"/>
    </font>
    <font>
      <b/>
      <sz val="12"/>
      <color theme="1"/>
      <name val="Arial"/>
      <family val="2"/>
    </font>
    <font>
      <b/>
      <sz val="16"/>
      <color rgb="FFFF0000"/>
      <name val="Arial"/>
      <family val="2"/>
    </font>
    <font>
      <sz val="12"/>
      <color theme="1"/>
      <name val="Arial"/>
      <family val="2"/>
    </font>
    <font>
      <sz val="12"/>
      <color indexed="10"/>
      <name val="Arial"/>
      <family val="2"/>
    </font>
    <font>
      <b/>
      <sz val="26"/>
      <color theme="1"/>
      <name val="Arial"/>
      <family val="2"/>
    </font>
    <font>
      <b/>
      <sz val="14"/>
      <color theme="1"/>
      <name val="Arial"/>
      <family val="2"/>
    </font>
    <font>
      <b/>
      <sz val="14"/>
      <name val="Arial"/>
      <family val="2"/>
    </font>
    <font>
      <sz val="14"/>
      <name val="Arial"/>
      <family val="2"/>
    </font>
    <font>
      <sz val="14"/>
      <color theme="1"/>
      <name val="Arial"/>
      <family val="2"/>
    </font>
    <font>
      <sz val="12"/>
      <color rgb="FFFF0000"/>
      <name val="Arial"/>
      <family val="2"/>
    </font>
    <font>
      <b/>
      <sz val="16"/>
      <color theme="1"/>
      <name val="Arial"/>
      <family val="2"/>
    </font>
    <font>
      <sz val="8"/>
      <color indexed="8"/>
      <name val="Arial"/>
      <family val="2"/>
    </font>
    <font>
      <b/>
      <sz val="16"/>
      <color rgb="FF000000"/>
      <name val="Arial"/>
      <family val="2"/>
    </font>
    <font>
      <b/>
      <sz val="16"/>
      <color rgb="FF000000"/>
      <name val="細明體"/>
      <family val="3"/>
      <charset val="136"/>
    </font>
    <font>
      <sz val="12"/>
      <color theme="1"/>
      <name val="細明體"/>
      <family val="3"/>
      <charset val="136"/>
    </font>
    <font>
      <b/>
      <sz val="14"/>
      <color rgb="FFFF0000"/>
      <name val="細明體"/>
      <family val="3"/>
      <charset val="136"/>
    </font>
    <font>
      <sz val="14"/>
      <color rgb="FFFF0000"/>
      <name val="細明體"/>
      <family val="3"/>
      <charset val="136"/>
    </font>
    <font>
      <sz val="14"/>
      <name val="細明體"/>
      <family val="3"/>
      <charset val="136"/>
    </font>
    <font>
      <b/>
      <sz val="16"/>
      <color rgb="FFFF0000"/>
      <name val="細明體"/>
      <family val="3"/>
      <charset val="136"/>
    </font>
    <font>
      <b/>
      <sz val="26"/>
      <color theme="1"/>
      <name val="細明體"/>
      <family val="3"/>
      <charset val="136"/>
    </font>
    <font>
      <b/>
      <sz val="14"/>
      <name val="細明體"/>
      <family val="3"/>
      <charset val="136"/>
    </font>
    <font>
      <b/>
      <u/>
      <sz val="14"/>
      <name val="細明體"/>
      <family val="3"/>
      <charset val="136"/>
    </font>
    <font>
      <u/>
      <sz val="14"/>
      <name val="細明體"/>
      <family val="3"/>
      <charset val="136"/>
    </font>
    <font>
      <u val="double"/>
      <sz val="14"/>
      <name val="細明體"/>
      <family val="3"/>
      <charset val="136"/>
    </font>
    <font>
      <sz val="12"/>
      <color rgb="FFFF0000"/>
      <name val="細明體"/>
      <family val="3"/>
      <charset val="136"/>
    </font>
    <font>
      <sz val="12"/>
      <color indexed="8"/>
      <name val="細明體"/>
      <family val="3"/>
      <charset val="136"/>
    </font>
    <font>
      <sz val="14"/>
      <color indexed="8"/>
      <name val="細明體"/>
      <family val="3"/>
      <charset val="136"/>
    </font>
    <font>
      <b/>
      <sz val="14"/>
      <color rgb="FF0000FF"/>
      <name val="細明體"/>
      <family val="3"/>
      <charset val="136"/>
    </font>
    <font>
      <b/>
      <u/>
      <sz val="14"/>
      <color rgb="FF0000FF"/>
      <name val="細明體"/>
      <family val="3"/>
      <charset val="136"/>
    </font>
    <font>
      <sz val="12"/>
      <color rgb="FF000000"/>
      <name val="Arial"/>
      <family val="2"/>
    </font>
    <font>
      <b/>
      <sz val="12"/>
      <color rgb="FF7030A0"/>
      <name val="Arial"/>
      <family val="2"/>
    </font>
    <font>
      <sz val="12"/>
      <color theme="1"/>
      <name val="Arial Unicode MS"/>
      <family val="2"/>
      <charset val="136"/>
    </font>
    <font>
      <b/>
      <sz val="12"/>
      <color theme="1"/>
      <name val="Arial Unicode MS"/>
      <family val="2"/>
      <charset val="136"/>
    </font>
    <font>
      <b/>
      <sz val="12"/>
      <color rgb="FFFF0000"/>
      <name val="Arial Unicode MS"/>
      <family val="2"/>
      <charset val="136"/>
    </font>
    <font>
      <sz val="12"/>
      <name val="Arial Unicode MS"/>
      <family val="2"/>
      <charset val="136"/>
    </font>
    <font>
      <u/>
      <sz val="12"/>
      <color theme="1"/>
      <name val="Arial Unicode MS"/>
      <family val="2"/>
      <charset val="136"/>
    </font>
    <font>
      <b/>
      <u/>
      <sz val="12"/>
      <color theme="1"/>
      <name val="Arial Unicode MS"/>
      <family val="2"/>
      <charset val="136"/>
    </font>
    <font>
      <b/>
      <sz val="16"/>
      <color indexed="8"/>
      <name val="Arial"/>
      <family val="2"/>
    </font>
    <font>
      <b/>
      <sz val="11"/>
      <color indexed="8"/>
      <name val="Arial"/>
      <family val="2"/>
    </font>
    <font>
      <b/>
      <sz val="11"/>
      <color indexed="8"/>
      <name val="細明體"/>
      <family val="3"/>
      <charset val="136"/>
    </font>
    <font>
      <b/>
      <sz val="11"/>
      <color theme="1"/>
      <name val="Arial"/>
      <family val="2"/>
    </font>
    <font>
      <b/>
      <sz val="11"/>
      <color theme="1"/>
      <name val="細明體"/>
      <family val="3"/>
      <charset val="136"/>
    </font>
    <font>
      <b/>
      <sz val="11"/>
      <color rgb="FF000000"/>
      <name val="Arial"/>
      <family val="2"/>
    </font>
    <font>
      <b/>
      <sz val="11"/>
      <color rgb="FF000000"/>
      <name val="細明體"/>
      <family val="3"/>
      <charset val="136"/>
    </font>
    <font>
      <sz val="11"/>
      <color indexed="8"/>
      <name val="Arial"/>
      <family val="2"/>
    </font>
    <font>
      <b/>
      <sz val="16"/>
      <color rgb="FFFF00FF"/>
      <name val="Arial"/>
      <family val="2"/>
    </font>
    <font>
      <b/>
      <sz val="16"/>
      <color rgb="FF0000FF"/>
      <name val="Arial"/>
      <family val="2"/>
    </font>
    <font>
      <b/>
      <sz val="14"/>
      <color rgb="FF0000FF"/>
      <name val="Arial"/>
      <family val="2"/>
    </font>
    <font>
      <b/>
      <sz val="14"/>
      <color rgb="FF00B050"/>
      <name val="細明體"/>
      <family val="3"/>
      <charset val="136"/>
    </font>
    <font>
      <sz val="9"/>
      <name val="新細明體"/>
      <family val="1"/>
      <charset val="136"/>
      <scheme val="minor"/>
    </font>
    <font>
      <b/>
      <sz val="12"/>
      <color indexed="8"/>
      <name val="新細明體"/>
      <family val="1"/>
      <charset val="136"/>
      <scheme val="minor"/>
    </font>
    <font>
      <sz val="12"/>
      <color indexed="8"/>
      <name val="新細明體"/>
      <family val="1"/>
      <charset val="136"/>
      <scheme val="minor"/>
    </font>
    <font>
      <sz val="12"/>
      <color indexed="10"/>
      <name val="新細明體"/>
      <family val="1"/>
      <charset val="136"/>
      <scheme val="minor"/>
    </font>
    <font>
      <b/>
      <sz val="12"/>
      <color theme="1"/>
      <name val="新細明體"/>
      <family val="1"/>
      <charset val="136"/>
      <scheme val="minor"/>
    </font>
    <font>
      <b/>
      <sz val="12"/>
      <color indexed="10"/>
      <name val="新細明體"/>
      <family val="1"/>
      <charset val="136"/>
      <scheme val="minor"/>
    </font>
    <font>
      <b/>
      <sz val="16"/>
      <color rgb="FF00B050"/>
      <name val="細明體"/>
      <family val="3"/>
      <charset val="136"/>
    </font>
    <font>
      <b/>
      <u/>
      <sz val="12"/>
      <color rgb="FF0000FF"/>
      <name val="新細明體"/>
      <family val="1"/>
      <charset val="136"/>
      <scheme val="minor"/>
    </font>
    <font>
      <b/>
      <sz val="14"/>
      <color indexed="10"/>
      <name val="新細明體"/>
      <family val="1"/>
      <charset val="136"/>
      <scheme val="minor"/>
    </font>
    <font>
      <b/>
      <sz val="14"/>
      <color rgb="FF0000FF"/>
      <name val="新細明體"/>
      <family val="1"/>
      <charset val="136"/>
      <scheme val="minor"/>
    </font>
    <font>
      <b/>
      <sz val="14"/>
      <name val="新細明體"/>
      <family val="1"/>
      <charset val="136"/>
      <scheme val="minor"/>
    </font>
    <font>
      <b/>
      <sz val="12"/>
      <name val="新細明體"/>
      <family val="1"/>
      <charset val="136"/>
      <scheme val="minor"/>
    </font>
    <font>
      <b/>
      <sz val="16"/>
      <name val="新細明體"/>
      <family val="1"/>
      <charset val="136"/>
      <scheme val="minor"/>
    </font>
    <font>
      <b/>
      <sz val="14"/>
      <color indexed="8"/>
      <name val="新細明體"/>
      <family val="1"/>
      <charset val="136"/>
      <scheme val="minor"/>
    </font>
    <font>
      <sz val="14"/>
      <color indexed="8"/>
      <name val="新細明體"/>
      <family val="1"/>
      <charset val="136"/>
      <scheme val="minor"/>
    </font>
    <font>
      <sz val="14"/>
      <color indexed="10"/>
      <name val="新細明體"/>
      <family val="1"/>
      <charset val="136"/>
      <scheme val="minor"/>
    </font>
    <font>
      <b/>
      <sz val="14"/>
      <color theme="1"/>
      <name val="新細明體"/>
      <family val="1"/>
      <charset val="136"/>
      <scheme val="minor"/>
    </font>
    <font>
      <b/>
      <u/>
      <sz val="14"/>
      <color indexed="8"/>
      <name val="新細明體"/>
      <family val="1"/>
      <charset val="136"/>
      <scheme val="minor"/>
    </font>
    <font>
      <b/>
      <u/>
      <sz val="14"/>
      <color indexed="10"/>
      <name val="新細明體"/>
      <family val="1"/>
      <charset val="136"/>
      <scheme val="minor"/>
    </font>
    <font>
      <sz val="14"/>
      <color theme="1"/>
      <name val="新細明體"/>
      <family val="1"/>
      <charset val="136"/>
      <scheme val="minor"/>
    </font>
    <font>
      <sz val="14"/>
      <color rgb="FFFF0000"/>
      <name val="新細明體"/>
      <family val="1"/>
      <charset val="136"/>
      <scheme val="minor"/>
    </font>
    <font>
      <u/>
      <sz val="14"/>
      <color indexed="8"/>
      <name val="新細明體"/>
      <family val="1"/>
      <charset val="136"/>
      <scheme val="minor"/>
    </font>
    <font>
      <sz val="14"/>
      <color indexed="12"/>
      <name val="新細明體"/>
      <family val="1"/>
      <charset val="136"/>
      <scheme val="minor"/>
    </font>
    <font>
      <b/>
      <sz val="14"/>
      <color indexed="12"/>
      <name val="新細明體"/>
      <family val="1"/>
      <charset val="136"/>
      <scheme val="minor"/>
    </font>
    <font>
      <b/>
      <u val="double"/>
      <sz val="14"/>
      <color rgb="FF008000"/>
      <name val="新細明體"/>
      <family val="1"/>
      <charset val="136"/>
      <scheme val="minor"/>
    </font>
    <font>
      <b/>
      <sz val="14"/>
      <color rgb="FF008000"/>
      <name val="新細明體"/>
      <family val="1"/>
      <charset val="136"/>
      <scheme val="minor"/>
    </font>
    <font>
      <b/>
      <sz val="14"/>
      <color rgb="FFFF0000"/>
      <name val="新細明體"/>
      <family val="1"/>
      <charset val="136"/>
      <scheme val="minor"/>
    </font>
    <font>
      <u val="double"/>
      <sz val="14"/>
      <color indexed="8"/>
      <name val="新細明體"/>
      <family val="1"/>
      <charset val="136"/>
      <scheme val="minor"/>
    </font>
    <font>
      <sz val="16"/>
      <color theme="1"/>
      <name val="新細明體"/>
      <family val="1"/>
      <charset val="136"/>
      <scheme val="minor"/>
    </font>
    <font>
      <sz val="20"/>
      <color theme="1"/>
      <name val="新細明體"/>
      <family val="1"/>
      <charset val="136"/>
      <scheme val="minor"/>
    </font>
    <font>
      <sz val="10"/>
      <color theme="1"/>
      <name val="新細明體"/>
      <family val="1"/>
      <charset val="136"/>
      <scheme val="minor"/>
    </font>
    <font>
      <sz val="14"/>
      <name val="新細明體"/>
      <family val="1"/>
      <charset val="136"/>
      <scheme val="minor"/>
    </font>
    <font>
      <b/>
      <sz val="16"/>
      <color rgb="FFFF0000"/>
      <name val="新細明體"/>
      <family val="1"/>
      <charset val="136"/>
      <scheme val="minor"/>
    </font>
    <font>
      <b/>
      <sz val="36"/>
      <color indexed="8"/>
      <name val="新細明體"/>
      <family val="1"/>
      <charset val="136"/>
      <scheme val="minor"/>
    </font>
    <font>
      <sz val="36"/>
      <color indexed="8"/>
      <name val="新細明體"/>
      <family val="1"/>
      <charset val="136"/>
      <scheme val="minor"/>
    </font>
    <font>
      <sz val="10"/>
      <name val="新細明體"/>
      <family val="1"/>
      <charset val="136"/>
      <scheme val="minor"/>
    </font>
    <font>
      <b/>
      <sz val="18"/>
      <color indexed="8"/>
      <name val="新細明體"/>
      <family val="1"/>
      <charset val="136"/>
      <scheme val="minor"/>
    </font>
    <font>
      <b/>
      <sz val="18"/>
      <color rgb="FFFF0000"/>
      <name val="新細明體"/>
      <family val="1"/>
      <charset val="136"/>
      <scheme val="minor"/>
    </font>
    <font>
      <b/>
      <u/>
      <sz val="18"/>
      <color rgb="FFFF0000"/>
      <name val="新細明體"/>
      <family val="1"/>
      <charset val="136"/>
      <scheme val="minor"/>
    </font>
    <font>
      <b/>
      <sz val="18"/>
      <color rgb="FF7030A0"/>
      <name val="新細明體"/>
      <family val="1"/>
      <charset val="136"/>
      <scheme val="minor"/>
    </font>
    <font>
      <b/>
      <sz val="18"/>
      <color rgb="FF0000FF"/>
      <name val="新細明體"/>
      <family val="1"/>
      <charset val="136"/>
      <scheme val="minor"/>
    </font>
    <font>
      <b/>
      <u/>
      <sz val="18"/>
      <name val="新細明體"/>
      <family val="1"/>
      <charset val="136"/>
      <scheme val="minor"/>
    </font>
    <font>
      <b/>
      <sz val="18"/>
      <name val="新細明體"/>
      <family val="1"/>
      <charset val="136"/>
      <scheme val="minor"/>
    </font>
    <font>
      <sz val="16"/>
      <color indexed="8"/>
      <name val="新細明體"/>
      <family val="1"/>
      <charset val="136"/>
      <scheme val="minor"/>
    </font>
    <font>
      <sz val="18"/>
      <color rgb="FFFF0000"/>
      <name val="新細明體"/>
      <family val="1"/>
      <charset val="136"/>
      <scheme val="minor"/>
    </font>
    <font>
      <sz val="18"/>
      <color rgb="FF0000FF"/>
      <name val="新細明體"/>
      <family val="1"/>
      <charset val="136"/>
      <scheme val="minor"/>
    </font>
    <font>
      <u/>
      <sz val="18"/>
      <color rgb="FF0000FF"/>
      <name val="新細明體"/>
      <family val="1"/>
      <charset val="136"/>
      <scheme val="minor"/>
    </font>
    <font>
      <u/>
      <sz val="18"/>
      <color rgb="FFFF0000"/>
      <name val="新細明體"/>
      <family val="1"/>
      <charset val="136"/>
      <scheme val="minor"/>
    </font>
    <font>
      <b/>
      <sz val="20"/>
      <name val="新細明體"/>
      <family val="1"/>
      <charset val="136"/>
      <scheme val="minor"/>
    </font>
    <font>
      <sz val="20"/>
      <color rgb="FF000000"/>
      <name val="新細明體"/>
      <family val="1"/>
      <charset val="136"/>
      <scheme val="minor"/>
    </font>
    <font>
      <b/>
      <sz val="24"/>
      <color rgb="FFFF0000"/>
      <name val="新細明體"/>
      <family val="1"/>
      <charset val="136"/>
      <scheme val="minor"/>
    </font>
    <font>
      <sz val="24"/>
      <color rgb="FFFF0000"/>
      <name val="新細明體"/>
      <family val="1"/>
      <charset val="136"/>
      <scheme val="minor"/>
    </font>
    <font>
      <sz val="36"/>
      <color rgb="FFFF0000"/>
      <name val="新細明體"/>
      <family val="1"/>
      <charset val="136"/>
      <scheme val="minor"/>
    </font>
    <font>
      <sz val="36"/>
      <name val="新細明體"/>
      <family val="1"/>
      <charset val="136"/>
      <scheme val="minor"/>
    </font>
    <font>
      <b/>
      <sz val="12"/>
      <color rgb="FFFF0000"/>
      <name val="新細明體"/>
      <family val="1"/>
      <charset val="136"/>
      <scheme val="minor"/>
    </font>
    <font>
      <b/>
      <sz val="12"/>
      <color rgb="FF0000FF"/>
      <name val="新細明體"/>
      <family val="1"/>
      <charset val="136"/>
      <scheme val="minor"/>
    </font>
    <font>
      <b/>
      <sz val="12"/>
      <color rgb="FF00B050"/>
      <name val="新細明體"/>
      <family val="1"/>
      <charset val="136"/>
      <scheme val="minor"/>
    </font>
    <font>
      <b/>
      <sz val="12"/>
      <color rgb="FFFF00FF"/>
      <name val="新細明體"/>
      <family val="1"/>
      <charset val="136"/>
      <scheme val="minor"/>
    </font>
    <font>
      <b/>
      <u/>
      <sz val="12"/>
      <color rgb="FFFF0000"/>
      <name val="新細明體"/>
      <family val="1"/>
      <charset val="136"/>
      <scheme val="minor"/>
    </font>
    <font>
      <b/>
      <sz val="12"/>
      <color rgb="FF000000"/>
      <name val="新細明體"/>
      <family val="1"/>
      <charset val="136"/>
      <scheme val="minor"/>
    </font>
    <font>
      <b/>
      <u/>
      <sz val="12"/>
      <color rgb="FF00B050"/>
      <name val="新細明體"/>
      <family val="1"/>
      <charset val="136"/>
      <scheme val="minor"/>
    </font>
    <font>
      <b/>
      <sz val="12"/>
      <color rgb="FF7030A0"/>
      <name val="新細明體"/>
      <family val="1"/>
      <charset val="136"/>
      <scheme val="minor"/>
    </font>
    <font>
      <sz val="12"/>
      <name val="新細明體"/>
      <family val="1"/>
      <charset val="136"/>
      <scheme val="minor"/>
    </font>
    <font>
      <b/>
      <sz val="11"/>
      <color indexed="8"/>
      <name val="新細明體"/>
      <family val="1"/>
      <charset val="136"/>
      <scheme val="minor"/>
    </font>
    <font>
      <b/>
      <sz val="11"/>
      <color rgb="FF0000FF"/>
      <name val="新細明體"/>
      <family val="1"/>
      <charset val="136"/>
      <scheme val="minor"/>
    </font>
    <font>
      <b/>
      <sz val="11"/>
      <color rgb="FFFF0000"/>
      <name val="新細明體"/>
      <family val="1"/>
      <charset val="136"/>
      <scheme val="minor"/>
    </font>
    <font>
      <b/>
      <sz val="11"/>
      <color rgb="FF00B050"/>
      <name val="新細明體"/>
      <family val="1"/>
      <charset val="136"/>
      <scheme val="minor"/>
    </font>
    <font>
      <b/>
      <sz val="11"/>
      <name val="新細明體"/>
      <family val="1"/>
      <charset val="136"/>
      <scheme val="minor"/>
    </font>
    <font>
      <b/>
      <u/>
      <sz val="11"/>
      <name val="新細明體"/>
      <family val="1"/>
      <charset val="136"/>
      <scheme val="minor"/>
    </font>
    <font>
      <b/>
      <u/>
      <sz val="11"/>
      <color indexed="8"/>
      <name val="新細明體"/>
      <family val="1"/>
      <charset val="136"/>
      <scheme val="minor"/>
    </font>
    <font>
      <b/>
      <u/>
      <sz val="11"/>
      <color rgb="FF00B050"/>
      <name val="新細明體"/>
      <family val="1"/>
      <charset val="136"/>
      <scheme val="minor"/>
    </font>
    <font>
      <sz val="11"/>
      <name val="新細明體"/>
      <family val="1"/>
      <charset val="136"/>
      <scheme val="minor"/>
    </font>
    <font>
      <b/>
      <u/>
      <sz val="11"/>
      <color rgb="FFFF0000"/>
      <name val="新細明體"/>
      <family val="1"/>
      <charset val="136"/>
      <scheme val="minor"/>
    </font>
    <font>
      <b/>
      <sz val="11"/>
      <color theme="1"/>
      <name val="新細明體"/>
      <family val="1"/>
      <charset val="136"/>
      <scheme val="minor"/>
    </font>
    <font>
      <sz val="11"/>
      <color rgb="FF006600"/>
      <name val="新細明體"/>
      <family val="1"/>
      <charset val="136"/>
      <scheme val="minor"/>
    </font>
    <font>
      <sz val="11"/>
      <color indexed="8"/>
      <name val="新細明體"/>
      <family val="1"/>
      <charset val="136"/>
      <scheme val="minor"/>
    </font>
    <font>
      <sz val="12"/>
      <color rgb="FF000000"/>
      <name val="新細明體"/>
      <family val="1"/>
      <charset val="136"/>
      <scheme val="minor"/>
    </font>
    <font>
      <sz val="10"/>
      <color indexed="8"/>
      <name val="新細明體"/>
      <family val="1"/>
      <charset val="136"/>
      <scheme val="minor"/>
    </font>
    <font>
      <sz val="10"/>
      <color theme="0"/>
      <name val="新細明體"/>
      <family val="1"/>
      <charset val="136"/>
      <scheme val="minor"/>
    </font>
    <font>
      <b/>
      <sz val="12"/>
      <color theme="0"/>
      <name val="新細明體"/>
      <family val="1"/>
      <charset val="136"/>
      <scheme val="minor"/>
    </font>
    <font>
      <sz val="12"/>
      <color theme="0"/>
      <name val="新細明體"/>
      <family val="1"/>
      <charset val="136"/>
      <scheme val="minor"/>
    </font>
    <font>
      <sz val="18"/>
      <color indexed="8"/>
      <name val="新細明體"/>
      <family val="1"/>
      <charset val="136"/>
      <scheme val="minor"/>
    </font>
    <font>
      <b/>
      <sz val="14"/>
      <color rgb="FF00B050"/>
      <name val="新細明體"/>
      <family val="1"/>
      <charset val="136"/>
      <scheme val="minor"/>
    </font>
    <font>
      <b/>
      <sz val="14"/>
      <color rgb="FFFF00FF"/>
      <name val="新細明體"/>
      <family val="1"/>
      <charset val="136"/>
      <scheme val="minor"/>
    </font>
    <font>
      <b/>
      <u/>
      <sz val="14"/>
      <color rgb="FFFF0000"/>
      <name val="新細明體"/>
      <family val="1"/>
      <charset val="136"/>
      <scheme val="minor"/>
    </font>
    <font>
      <b/>
      <sz val="14"/>
      <color rgb="FF000000"/>
      <name val="新細明體"/>
      <family val="1"/>
      <charset val="136"/>
      <scheme val="minor"/>
    </font>
    <font>
      <b/>
      <u/>
      <sz val="14"/>
      <name val="新細明體"/>
      <family val="1"/>
      <charset val="136"/>
      <scheme val="minor"/>
    </font>
    <font>
      <b/>
      <u/>
      <sz val="14"/>
      <color theme="1"/>
      <name val="新細明體"/>
      <family val="1"/>
      <charset val="136"/>
      <scheme val="minor"/>
    </font>
    <font>
      <sz val="18"/>
      <color theme="1"/>
      <name val="新細明體"/>
      <family val="1"/>
      <charset val="136"/>
      <scheme val="minor"/>
    </font>
    <font>
      <b/>
      <sz val="18"/>
      <color theme="1"/>
      <name val="新細明體"/>
      <family val="1"/>
      <charset val="136"/>
      <scheme val="minor"/>
    </font>
    <font>
      <b/>
      <u/>
      <sz val="14"/>
      <color rgb="FFFF00FF"/>
      <name val="新細明體"/>
      <family val="1"/>
      <charset val="136"/>
      <scheme val="minor"/>
    </font>
    <font>
      <b/>
      <sz val="16"/>
      <color rgb="FFFF0000"/>
      <name val="新細明體"/>
      <family val="1"/>
      <charset val="136"/>
    </font>
    <font>
      <b/>
      <sz val="16"/>
      <color rgb="FFFF00FF"/>
      <name val="新細明體"/>
      <family val="1"/>
      <charset val="136"/>
    </font>
    <font>
      <b/>
      <u/>
      <sz val="16"/>
      <color rgb="FFFF00FF"/>
      <name val="新細明體"/>
      <family val="1"/>
      <charset val="136"/>
    </font>
    <font>
      <sz val="16"/>
      <color rgb="FFFF0000"/>
      <name val="新細明體"/>
      <family val="1"/>
      <charset val="136"/>
    </font>
    <font>
      <b/>
      <sz val="16"/>
      <color rgb="FFFF00FF"/>
      <name val="新細明體"/>
      <family val="1"/>
      <charset val="136"/>
      <scheme val="minor"/>
    </font>
    <font>
      <b/>
      <sz val="12"/>
      <name val="細明體"/>
      <family val="3"/>
      <charset val="136"/>
    </font>
    <font>
      <b/>
      <sz val="20"/>
      <color rgb="FF0000FF"/>
      <name val="新細明體"/>
      <family val="1"/>
      <charset val="136"/>
      <scheme val="minor"/>
    </font>
    <font>
      <b/>
      <sz val="12"/>
      <color rgb="FF000000"/>
      <name val="標楷體"/>
      <family val="4"/>
      <charset val="136"/>
    </font>
    <font>
      <b/>
      <sz val="14"/>
      <color theme="1"/>
      <name val="標楷體"/>
      <family val="4"/>
      <charset val="136"/>
    </font>
    <font>
      <b/>
      <sz val="14"/>
      <color rgb="FFFF0000"/>
      <name val="標楷體"/>
      <family val="4"/>
      <charset val="136"/>
    </font>
    <font>
      <b/>
      <sz val="14"/>
      <color rgb="FFFF00FF"/>
      <name val="標楷體"/>
      <family val="4"/>
      <charset val="136"/>
    </font>
    <font>
      <sz val="14"/>
      <color theme="1"/>
      <name val="標楷體"/>
      <family val="4"/>
      <charset val="136"/>
    </font>
    <font>
      <sz val="12"/>
      <color theme="1"/>
      <name val="標楷體"/>
      <family val="4"/>
      <charset val="136"/>
    </font>
    <font>
      <sz val="12"/>
      <color rgb="FFFF0000"/>
      <name val="標楷體"/>
      <family val="4"/>
      <charset val="136"/>
    </font>
    <font>
      <b/>
      <sz val="16"/>
      <color rgb="FFFF0000"/>
      <name val="標楷體"/>
      <family val="4"/>
      <charset val="136"/>
    </font>
    <font>
      <sz val="14"/>
      <color theme="1"/>
      <name val="細明體"/>
      <family val="3"/>
      <charset val="136"/>
    </font>
    <font>
      <b/>
      <sz val="14"/>
      <color rgb="FF00B050"/>
      <name val="Arial"/>
      <family val="2"/>
    </font>
    <font>
      <sz val="14"/>
      <color rgb="FFFF0000"/>
      <name val="Arial"/>
      <family val="2"/>
    </font>
    <font>
      <b/>
      <u val="double"/>
      <sz val="16"/>
      <color rgb="FFFF0000"/>
      <name val="標楷體"/>
      <family val="4"/>
      <charset val="136"/>
    </font>
    <font>
      <b/>
      <u val="double"/>
      <sz val="16"/>
      <color rgb="FF0000FF"/>
      <name val="標楷體"/>
      <family val="4"/>
      <charset val="136"/>
    </font>
    <font>
      <b/>
      <sz val="14"/>
      <color rgb="FFFF0000"/>
      <name val="新細明體"/>
      <family val="1"/>
      <charset val="136"/>
    </font>
    <font>
      <sz val="12"/>
      <color rgb="FF0000FF"/>
      <name val="標楷體"/>
      <family val="4"/>
      <charset val="136"/>
    </font>
    <font>
      <sz val="14"/>
      <name val="標楷體"/>
      <family val="4"/>
      <charset val="136"/>
    </font>
    <font>
      <b/>
      <sz val="16"/>
      <color theme="1"/>
      <name val="標楷體"/>
      <family val="4"/>
      <charset val="136"/>
    </font>
    <font>
      <sz val="16"/>
      <color theme="1"/>
      <name val="標楷體"/>
      <family val="4"/>
      <charset val="136"/>
    </font>
    <font>
      <b/>
      <u/>
      <sz val="16"/>
      <color theme="1"/>
      <name val="標楷體"/>
      <family val="4"/>
      <charset val="136"/>
    </font>
    <font>
      <sz val="15"/>
      <color theme="1"/>
      <name val="標楷體"/>
      <family val="4"/>
      <charset val="136"/>
    </font>
    <font>
      <b/>
      <u/>
      <sz val="15"/>
      <color theme="1"/>
      <name val="標楷體"/>
      <family val="4"/>
      <charset val="136"/>
    </font>
    <font>
      <b/>
      <sz val="15"/>
      <color theme="1"/>
      <name val="標楷體"/>
      <family val="4"/>
      <charset val="136"/>
    </font>
    <font>
      <b/>
      <sz val="15"/>
      <color rgb="FFFF0000"/>
      <name val="標楷體"/>
      <family val="4"/>
      <charset val="136"/>
    </font>
    <font>
      <b/>
      <sz val="14"/>
      <color rgb="FF7030A0"/>
      <name val="新細明體"/>
      <family val="1"/>
      <charset val="136"/>
      <scheme val="minor"/>
    </font>
    <font>
      <sz val="14"/>
      <color rgb="FF0000FF"/>
      <name val="新細明體"/>
      <family val="1"/>
      <charset val="136"/>
      <scheme val="minor"/>
    </font>
    <font>
      <u/>
      <sz val="14"/>
      <color rgb="FF0000FF"/>
      <name val="新細明體"/>
      <family val="1"/>
      <charset val="136"/>
      <scheme val="minor"/>
    </font>
    <font>
      <u/>
      <sz val="14"/>
      <color rgb="FFFF0000"/>
      <name val="新細明體"/>
      <family val="1"/>
      <charset val="136"/>
      <scheme val="minor"/>
    </font>
    <font>
      <sz val="14"/>
      <color rgb="FF000000"/>
      <name val="新細明體"/>
      <family val="1"/>
      <charset val="136"/>
      <scheme val="minor"/>
    </font>
    <font>
      <b/>
      <u/>
      <sz val="14"/>
      <color rgb="FF00B050"/>
      <name val="新細明體"/>
      <family val="1"/>
      <charset val="136"/>
      <scheme val="minor"/>
    </font>
    <font>
      <b/>
      <u/>
      <sz val="14"/>
      <color rgb="FF0000FF"/>
      <name val="新細明體"/>
      <family val="1"/>
      <charset val="136"/>
      <scheme val="minor"/>
    </font>
    <font>
      <sz val="14"/>
      <color rgb="FF006600"/>
      <name val="新細明體"/>
      <family val="1"/>
      <charset val="136"/>
      <scheme val="minor"/>
    </font>
    <font>
      <sz val="14"/>
      <color indexed="8"/>
      <name val="Arial"/>
      <family val="2"/>
    </font>
    <font>
      <sz val="14"/>
      <color theme="0"/>
      <name val="新細明體"/>
      <family val="1"/>
      <charset val="136"/>
      <scheme val="minor"/>
    </font>
    <font>
      <b/>
      <sz val="16"/>
      <color indexed="8"/>
      <name val="新細明體"/>
      <family val="1"/>
      <charset val="136"/>
      <scheme val="minor"/>
    </font>
    <font>
      <b/>
      <u/>
      <sz val="16"/>
      <color rgb="FFFF0000"/>
      <name val="新細明體"/>
      <family val="1"/>
      <charset val="136"/>
      <scheme val="minor"/>
    </font>
    <font>
      <b/>
      <sz val="16"/>
      <color rgb="FF7030A0"/>
      <name val="新細明體"/>
      <family val="1"/>
      <charset val="136"/>
      <scheme val="minor"/>
    </font>
    <font>
      <b/>
      <sz val="16"/>
      <color rgb="FF0000FF"/>
      <name val="新細明體"/>
      <family val="1"/>
      <charset val="136"/>
      <scheme val="minor"/>
    </font>
    <font>
      <b/>
      <u/>
      <sz val="16"/>
      <name val="新細明體"/>
      <family val="1"/>
      <charset val="136"/>
      <scheme val="minor"/>
    </font>
    <font>
      <b/>
      <u/>
      <sz val="16"/>
      <color rgb="FFFF00FF"/>
      <name val="新細明體"/>
      <family val="1"/>
      <charset val="136"/>
      <scheme val="minor"/>
    </font>
    <font>
      <sz val="16"/>
      <color rgb="FFFF0000"/>
      <name val="新細明體"/>
      <family val="1"/>
      <charset val="136"/>
      <scheme val="minor"/>
    </font>
    <font>
      <b/>
      <sz val="16"/>
      <color theme="1"/>
      <name val="新細明體"/>
      <family val="1"/>
      <charset val="136"/>
      <scheme val="minor"/>
    </font>
    <font>
      <b/>
      <sz val="16"/>
      <color rgb="FF0000FF"/>
      <name val="標楷體"/>
      <family val="4"/>
      <charset val="136"/>
    </font>
    <font>
      <b/>
      <sz val="16"/>
      <color theme="1"/>
      <name val="新細明體"/>
      <family val="1"/>
      <charset val="136"/>
    </font>
    <font>
      <sz val="16"/>
      <color rgb="FFFF00FF"/>
      <name val="標楷體"/>
      <family val="4"/>
      <charset val="136"/>
    </font>
    <font>
      <b/>
      <sz val="16"/>
      <color rgb="FFFF00FF"/>
      <name val="標楷體"/>
      <family val="4"/>
      <charset val="136"/>
    </font>
    <font>
      <b/>
      <sz val="16"/>
      <name val="標楷體"/>
      <family val="4"/>
      <charset val="136"/>
    </font>
    <font>
      <b/>
      <sz val="16"/>
      <color rgb="FF00B050"/>
      <name val="標楷體"/>
      <family val="4"/>
      <charset val="136"/>
    </font>
    <font>
      <b/>
      <sz val="15"/>
      <name val="標楷體"/>
      <family val="4"/>
      <charset val="136"/>
    </font>
    <font>
      <b/>
      <sz val="18"/>
      <color rgb="FFFF00FF"/>
      <name val="標楷體"/>
      <family val="4"/>
      <charset val="136"/>
    </font>
    <font>
      <sz val="14"/>
      <color indexed="10"/>
      <name val="Arial"/>
      <family val="2"/>
    </font>
    <font>
      <b/>
      <sz val="14"/>
      <color theme="1"/>
      <name val="細明體"/>
      <family val="3"/>
      <charset val="136"/>
    </font>
    <font>
      <b/>
      <sz val="14"/>
      <color indexed="8"/>
      <name val="Arial"/>
      <family val="2"/>
    </font>
    <font>
      <b/>
      <sz val="14"/>
      <color indexed="8"/>
      <name val="細明體"/>
      <family val="3"/>
      <charset val="136"/>
    </font>
    <font>
      <b/>
      <sz val="14"/>
      <color indexed="10"/>
      <name val="Arial"/>
      <family val="2"/>
    </font>
    <font>
      <b/>
      <sz val="14"/>
      <color indexed="10"/>
      <name val="細明體"/>
      <family val="3"/>
      <charset val="136"/>
    </font>
    <font>
      <b/>
      <u/>
      <sz val="16"/>
      <color rgb="FF0000FF"/>
      <name val="新細明體"/>
      <family val="1"/>
      <charset val="136"/>
      <scheme val="minor"/>
    </font>
    <font>
      <sz val="16"/>
      <name val="標楷體"/>
      <family val="4"/>
      <charset val="136"/>
    </font>
    <font>
      <sz val="18"/>
      <color theme="1"/>
      <name val="標楷體"/>
      <family val="4"/>
      <charset val="136"/>
    </font>
    <font>
      <b/>
      <sz val="18"/>
      <color theme="1"/>
      <name val="標楷體"/>
      <family val="4"/>
      <charset val="136"/>
    </font>
    <font>
      <b/>
      <sz val="18"/>
      <color rgb="FFFF0000"/>
      <name val="標楷體"/>
      <family val="4"/>
      <charset val="136"/>
    </font>
    <font>
      <sz val="16"/>
      <color theme="1"/>
      <name val="Wingdings"/>
      <charset val="2"/>
    </font>
    <font>
      <b/>
      <u/>
      <sz val="16"/>
      <color rgb="FFFF0000"/>
      <name val="標楷體"/>
      <family val="4"/>
      <charset val="136"/>
    </font>
    <font>
      <b/>
      <u/>
      <sz val="16"/>
      <color rgb="FF009900"/>
      <name val="標楷體"/>
      <family val="4"/>
      <charset val="136"/>
    </font>
    <font>
      <b/>
      <u/>
      <sz val="16"/>
      <color rgb="FF00B050"/>
      <name val="標楷體"/>
      <family val="4"/>
      <charset val="136"/>
    </font>
    <font>
      <b/>
      <sz val="16"/>
      <color rgb="FF008000"/>
      <name val="標楷體"/>
      <family val="4"/>
      <charset val="136"/>
    </font>
    <font>
      <b/>
      <sz val="16"/>
      <color rgb="FF006600"/>
      <name val="標楷體"/>
      <family val="4"/>
      <charset val="136"/>
    </font>
    <font>
      <b/>
      <u/>
      <sz val="16"/>
      <color rgb="FF008000"/>
      <name val="標楷體"/>
      <family val="4"/>
      <charset val="136"/>
    </font>
    <font>
      <b/>
      <sz val="15"/>
      <color rgb="FFFF0000"/>
      <name val="新細明體"/>
      <family val="1"/>
      <charset val="136"/>
    </font>
    <font>
      <b/>
      <strike/>
      <sz val="15"/>
      <color theme="1"/>
      <name val="標楷體"/>
      <family val="4"/>
      <charset val="136"/>
    </font>
    <font>
      <u/>
      <sz val="16"/>
      <color theme="1"/>
      <name val="標楷體"/>
      <family val="4"/>
      <charset val="136"/>
    </font>
    <font>
      <sz val="16"/>
      <color rgb="FFFF0000"/>
      <name val="標楷體"/>
      <family val="4"/>
      <charset val="136"/>
    </font>
    <font>
      <sz val="16"/>
      <color rgb="FF0000FF"/>
      <name val="標楷體"/>
      <family val="4"/>
      <charset val="136"/>
    </font>
    <font>
      <b/>
      <sz val="18"/>
      <color rgb="FF0000FF"/>
      <name val="標楷體"/>
      <family val="4"/>
      <charset val="136"/>
    </font>
    <font>
      <b/>
      <sz val="16"/>
      <color rgb="FF000000"/>
      <name val="標楷體"/>
      <family val="4"/>
      <charset val="136"/>
    </font>
    <font>
      <b/>
      <u/>
      <sz val="16"/>
      <color rgb="FF0000FF"/>
      <name val="標楷體"/>
      <family val="4"/>
      <charset val="136"/>
    </font>
    <font>
      <b/>
      <u val="double"/>
      <sz val="16"/>
      <color rgb="FF008000"/>
      <name val="標楷體"/>
      <family val="4"/>
      <charset val="136"/>
    </font>
    <font>
      <sz val="16"/>
      <name val="新細明體"/>
      <family val="1"/>
      <charset val="136"/>
      <scheme val="minor"/>
    </font>
    <font>
      <sz val="11"/>
      <color rgb="FF000000"/>
      <name val="新細明體"/>
      <family val="1"/>
      <charset val="136"/>
      <scheme val="minor"/>
    </font>
    <font>
      <sz val="11"/>
      <color theme="1"/>
      <name val="新細明體"/>
      <family val="1"/>
      <charset val="136"/>
      <scheme val="minor"/>
    </font>
    <font>
      <u/>
      <sz val="12"/>
      <color theme="10"/>
      <name val="新細明體"/>
      <family val="1"/>
      <charset val="136"/>
      <scheme val="minor"/>
    </font>
    <font>
      <b/>
      <u/>
      <sz val="15"/>
      <color rgb="FF00B050"/>
      <name val="標楷體"/>
      <family val="4"/>
      <charset val="136"/>
    </font>
    <font>
      <b/>
      <sz val="16"/>
      <color rgb="FF006600"/>
      <name val="細明體"/>
      <family val="3"/>
      <charset val="136"/>
    </font>
    <font>
      <b/>
      <sz val="16"/>
      <color rgb="FF0000FF"/>
      <name val="細明體"/>
      <family val="3"/>
      <charset val="136"/>
    </font>
    <font>
      <b/>
      <u/>
      <sz val="14"/>
      <color rgb="FFFF0000"/>
      <name val="細明體"/>
      <family val="3"/>
      <charset val="136"/>
    </font>
    <font>
      <b/>
      <u val="double"/>
      <sz val="18"/>
      <color rgb="FFFF0000"/>
      <name val="標楷體"/>
      <family val="4"/>
      <charset val="136"/>
    </font>
    <font>
      <sz val="18"/>
      <color rgb="FFFF0000"/>
      <name val="標楷體"/>
      <family val="4"/>
      <charset val="136"/>
    </font>
    <font>
      <b/>
      <u/>
      <sz val="18"/>
      <color rgb="FFFF0000"/>
      <name val="標楷體"/>
      <family val="4"/>
      <charset val="136"/>
    </font>
    <font>
      <b/>
      <sz val="20"/>
      <color rgb="FFFF0000"/>
      <name val="標楷體"/>
      <family val="4"/>
      <charset val="136"/>
    </font>
    <font>
      <b/>
      <sz val="20"/>
      <color theme="1"/>
      <name val="標楷體"/>
      <family val="4"/>
      <charset val="136"/>
    </font>
    <font>
      <b/>
      <u/>
      <sz val="18"/>
      <color rgb="FF00B050"/>
      <name val="標楷體"/>
      <family val="4"/>
      <charset val="136"/>
    </font>
    <font>
      <b/>
      <u/>
      <sz val="18"/>
      <color rgb="FF009900"/>
      <name val="標楷體"/>
      <family val="4"/>
      <charset val="136"/>
    </font>
    <font>
      <b/>
      <sz val="18"/>
      <color rgb="FF008000"/>
      <name val="標楷體"/>
      <family val="4"/>
      <charset val="136"/>
    </font>
    <font>
      <u/>
      <sz val="18"/>
      <color theme="1"/>
      <name val="標楷體"/>
      <family val="4"/>
      <charset val="136"/>
    </font>
    <font>
      <b/>
      <sz val="18"/>
      <color theme="1"/>
      <name val="新細明體"/>
      <family val="1"/>
      <charset val="136"/>
    </font>
    <font>
      <b/>
      <sz val="18"/>
      <color rgb="FF0000FF"/>
      <name val="新細明體"/>
      <family val="1"/>
      <charset val="136"/>
    </font>
    <font>
      <sz val="18"/>
      <color rgb="FF000000"/>
      <name val="標楷體"/>
      <family val="4"/>
      <charset val="136"/>
    </font>
    <font>
      <b/>
      <sz val="18"/>
      <color rgb="FFFF0000"/>
      <name val="新細明體"/>
      <family val="1"/>
      <charset val="136"/>
    </font>
    <font>
      <sz val="17"/>
      <color theme="1"/>
      <name val="標楷體"/>
      <family val="4"/>
      <charset val="136"/>
    </font>
    <font>
      <b/>
      <sz val="17"/>
      <color rgb="FFFF0000"/>
      <name val="標楷體"/>
      <family val="4"/>
      <charset val="136"/>
    </font>
    <font>
      <b/>
      <strike/>
      <sz val="18"/>
      <color theme="1"/>
      <name val="標楷體"/>
      <family val="4"/>
      <charset val="136"/>
    </font>
    <font>
      <b/>
      <u/>
      <sz val="18"/>
      <color theme="1"/>
      <name val="標楷體"/>
      <family val="4"/>
      <charset val="136"/>
    </font>
    <font>
      <b/>
      <u/>
      <sz val="17"/>
      <color rgb="FFFF0000"/>
      <name val="標楷體"/>
      <family val="4"/>
      <charset val="136"/>
    </font>
    <font>
      <b/>
      <sz val="18"/>
      <color rgb="FF00B050"/>
      <name val="標楷體"/>
      <family val="4"/>
      <charset val="136"/>
    </font>
    <font>
      <sz val="17"/>
      <name val="標楷體"/>
      <family val="4"/>
      <charset val="136"/>
    </font>
    <font>
      <sz val="18"/>
      <color rgb="FF008000"/>
      <name val="標楷體"/>
      <family val="4"/>
      <charset val="136"/>
    </font>
    <font>
      <b/>
      <sz val="18"/>
      <color rgb="FF006600"/>
      <name val="標楷體"/>
      <family val="4"/>
      <charset val="136"/>
    </font>
    <font>
      <b/>
      <sz val="16"/>
      <color theme="1"/>
      <name val="Microsoft YaHei Light"/>
      <family val="2"/>
      <charset val="134"/>
    </font>
    <font>
      <sz val="12"/>
      <color theme="1"/>
      <name val="Microsoft YaHei Light"/>
      <family val="2"/>
      <charset val="134"/>
    </font>
    <font>
      <sz val="18"/>
      <color theme="1"/>
      <name val="Microsoft YaHei Light"/>
      <family val="2"/>
      <charset val="134"/>
    </font>
    <font>
      <b/>
      <sz val="18"/>
      <color rgb="FFFF0000"/>
      <name val="Microsoft YaHei Light"/>
      <family val="2"/>
      <charset val="134"/>
    </font>
    <font>
      <sz val="16"/>
      <color theme="1"/>
      <name val="Microsoft YaHei Light"/>
      <family val="2"/>
      <charset val="134"/>
    </font>
    <font>
      <b/>
      <sz val="16"/>
      <color rgb="FFFF0000"/>
      <name val="Microsoft YaHei Light"/>
      <family val="2"/>
      <charset val="134"/>
    </font>
    <font>
      <b/>
      <sz val="16"/>
      <color rgb="FFFF00FF"/>
      <name val="Microsoft YaHei Light"/>
      <family val="2"/>
      <charset val="134"/>
    </font>
    <font>
      <b/>
      <sz val="18"/>
      <color rgb="FFFF00FF"/>
      <name val="Microsoft YaHei Light"/>
      <family val="2"/>
      <charset val="134"/>
    </font>
    <font>
      <b/>
      <u/>
      <sz val="16"/>
      <color rgb="FF00B050"/>
      <name val="Microsoft YaHei Light"/>
      <family val="2"/>
      <charset val="134"/>
    </font>
    <font>
      <b/>
      <i/>
      <sz val="16"/>
      <color theme="1"/>
      <name val="Microsoft YaHei Light"/>
      <family val="2"/>
      <charset val="134"/>
    </font>
    <font>
      <sz val="16"/>
      <color indexed="8"/>
      <name val="Arial"/>
      <family val="2"/>
    </font>
    <font>
      <sz val="16"/>
      <color theme="1"/>
      <name val="Arial"/>
      <family val="2"/>
    </font>
  </fonts>
  <fills count="17">
    <fill>
      <patternFill patternType="none"/>
    </fill>
    <fill>
      <patternFill patternType="gray125"/>
    </fill>
    <fill>
      <patternFill patternType="solid">
        <fgColor theme="0" tint="-0.249977111117893"/>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
      <patternFill patternType="solid">
        <fgColor theme="6" tint="0.39994506668294322"/>
        <bgColor indexed="64"/>
      </patternFill>
    </fill>
    <fill>
      <patternFill patternType="solid">
        <fgColor theme="8" tint="0.79995117038483843"/>
        <bgColor indexed="64"/>
      </patternFill>
    </fill>
    <fill>
      <patternFill patternType="solid">
        <fgColor theme="5" tint="0.79992065187536243"/>
        <bgColor indexed="64"/>
      </patternFill>
    </fill>
    <fill>
      <patternFill patternType="solid">
        <fgColor rgb="FFFF00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BFBFBF"/>
        <bgColor indexed="64"/>
      </patternFill>
    </fill>
    <fill>
      <patternFill patternType="solid">
        <fgColor rgb="FFD9D9D9"/>
        <bgColor indexed="64"/>
      </patternFill>
    </fill>
    <fill>
      <patternFill patternType="solid">
        <fgColor theme="6"/>
        <bgColor indexed="64"/>
      </patternFill>
    </fill>
  </fills>
  <borders count="19">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bottom style="thin">
        <color rgb="FF00000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s>
  <cellStyleXfs count="57">
    <xf numFmtId="0" fontId="0" fillId="0" borderId="0">
      <alignment vertical="center"/>
    </xf>
    <xf numFmtId="0" fontId="2" fillId="0" borderId="0">
      <alignment vertical="center"/>
    </xf>
    <xf numFmtId="0" fontId="4"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 fillId="0" borderId="0"/>
    <xf numFmtId="0" fontId="5" fillId="0" borderId="0">
      <alignment vertical="center"/>
    </xf>
    <xf numFmtId="0" fontId="9" fillId="0" borderId="0"/>
    <xf numFmtId="0" fontId="10" fillId="0" borderId="0"/>
    <xf numFmtId="0" fontId="2" fillId="0" borderId="0">
      <alignment vertical="center"/>
    </xf>
    <xf numFmtId="0" fontId="11"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 fillId="0" borderId="0">
      <alignment vertical="center"/>
    </xf>
    <xf numFmtId="0" fontId="5" fillId="0" borderId="0">
      <alignment vertical="center"/>
    </xf>
    <xf numFmtId="0" fontId="5" fillId="0" borderId="0">
      <alignment vertical="center"/>
    </xf>
    <xf numFmtId="0" fontId="2" fillId="0" borderId="0">
      <alignment vertical="center"/>
    </xf>
    <xf numFmtId="0" fontId="1" fillId="0" borderId="0">
      <alignment vertical="center"/>
    </xf>
    <xf numFmtId="0" fontId="2" fillId="0" borderId="0">
      <alignment vertical="center"/>
    </xf>
    <xf numFmtId="0" fontId="4" fillId="0" borderId="0"/>
    <xf numFmtId="0" fontId="12" fillId="0" borderId="0" applyNumberFormat="0" applyFill="0" applyBorder="0" applyAlignment="0" applyProtection="0">
      <alignment vertical="center"/>
    </xf>
    <xf numFmtId="44" fontId="1" fillId="0" borderId="0" applyFont="0" applyFill="0" applyBorder="0" applyAlignment="0" applyProtection="0">
      <alignment vertical="center"/>
    </xf>
    <xf numFmtId="44" fontId="2" fillId="0" borderId="0" applyFont="0" applyFill="0" applyBorder="0" applyAlignment="0" applyProtection="0">
      <alignment vertical="center"/>
    </xf>
    <xf numFmtId="0" fontId="242" fillId="0" borderId="0"/>
    <xf numFmtId="0" fontId="243" fillId="0" borderId="0"/>
    <xf numFmtId="0" fontId="2" fillId="0" borderId="0">
      <alignment vertical="center"/>
    </xf>
    <xf numFmtId="0" fontId="242" fillId="0" borderId="0"/>
    <xf numFmtId="0" fontId="244" fillId="0" borderId="0" applyNumberFormat="0" applyFill="0" applyBorder="0" applyAlignment="0" applyProtection="0">
      <alignment vertical="center"/>
    </xf>
  </cellStyleXfs>
  <cellXfs count="1002">
    <xf numFmtId="0" fontId="0" fillId="0" borderId="0" xfId="0">
      <alignment vertical="center"/>
    </xf>
    <xf numFmtId="176" fontId="15" fillId="2" borderId="6" xfId="3" applyNumberFormat="1" applyFont="1" applyFill="1" applyBorder="1" applyAlignment="1" applyProtection="1">
      <alignment horizontal="right" vertical="top" wrapText="1"/>
    </xf>
    <xf numFmtId="0" fontId="20" fillId="0" borderId="0" xfId="0" applyFont="1">
      <alignment vertical="center"/>
    </xf>
    <xf numFmtId="0" fontId="26" fillId="0" borderId="0" xfId="0" applyFont="1">
      <alignment vertical="center"/>
    </xf>
    <xf numFmtId="0" fontId="18" fillId="5" borderId="0" xfId="0" applyFont="1" applyFill="1" applyAlignment="1">
      <alignment vertical="top" wrapText="1"/>
    </xf>
    <xf numFmtId="0" fontId="20" fillId="0" borderId="6" xfId="0" applyFont="1" applyBorder="1" applyAlignment="1" applyProtection="1">
      <alignment horizontal="center" vertical="top" wrapText="1"/>
      <protection locked="0"/>
    </xf>
    <xf numFmtId="178" fontId="15" fillId="2" borderId="6" xfId="3" applyNumberFormat="1" applyFont="1" applyFill="1" applyBorder="1" applyAlignment="1" applyProtection="1">
      <alignment horizontal="center" vertical="top" wrapText="1"/>
    </xf>
    <xf numFmtId="0" fontId="20" fillId="0" borderId="0" xfId="0" applyFont="1" applyAlignment="1">
      <alignment horizontal="center" vertical="top"/>
    </xf>
    <xf numFmtId="0" fontId="20" fillId="0" borderId="0" xfId="0" applyNumberFormat="1" applyFont="1" applyAlignment="1">
      <alignment horizontal="left" vertical="top"/>
    </xf>
    <xf numFmtId="0" fontId="20" fillId="0" borderId="0" xfId="0" applyFont="1" applyAlignment="1">
      <alignment horizontal="center" vertical="top" wrapText="1"/>
    </xf>
    <xf numFmtId="181" fontId="20" fillId="0" borderId="0" xfId="0" applyNumberFormat="1" applyFont="1" applyAlignment="1">
      <alignment horizontal="right" vertical="top"/>
    </xf>
    <xf numFmtId="176" fontId="20" fillId="0" borderId="0" xfId="0" applyNumberFormat="1" applyFont="1" applyAlignment="1">
      <alignment horizontal="right" vertical="top"/>
    </xf>
    <xf numFmtId="0" fontId="20" fillId="0" borderId="0" xfId="0" applyFont="1" applyFill="1" applyAlignment="1">
      <alignment horizontal="left" vertical="center"/>
    </xf>
    <xf numFmtId="0" fontId="20" fillId="0" borderId="0" xfId="0" applyFont="1" applyAlignment="1">
      <alignment horizontal="left" vertical="top"/>
    </xf>
    <xf numFmtId="0" fontId="29" fillId="0" borderId="0" xfId="3" applyFont="1" applyFill="1" applyAlignment="1" applyProtection="1">
      <alignment horizontal="left" vertical="top" wrapText="1"/>
      <protection locked="0"/>
    </xf>
    <xf numFmtId="176" fontId="29" fillId="0" borderId="0" xfId="3" applyNumberFormat="1" applyFont="1" applyFill="1" applyAlignment="1" applyProtection="1">
      <alignment horizontal="right" vertical="top" wrapText="1"/>
      <protection locked="0"/>
    </xf>
    <xf numFmtId="177" fontId="29" fillId="0" borderId="0" xfId="3" applyNumberFormat="1" applyFont="1" applyFill="1" applyAlignment="1" applyProtection="1">
      <alignment horizontal="left" vertical="top" wrapText="1"/>
      <protection locked="0"/>
    </xf>
    <xf numFmtId="0" fontId="14" fillId="0" borderId="0" xfId="1" applyFont="1" applyAlignment="1" applyProtection="1">
      <alignment horizontal="left" vertical="top" wrapText="1"/>
      <protection locked="0"/>
    </xf>
    <xf numFmtId="0" fontId="14" fillId="0" borderId="0" xfId="1" applyFont="1" applyAlignment="1" applyProtection="1">
      <alignment horizontal="left" wrapText="1"/>
      <protection locked="0"/>
    </xf>
    <xf numFmtId="0" fontId="20" fillId="0" borderId="0" xfId="1" applyFont="1" applyAlignment="1" applyProtection="1">
      <alignment horizontal="left" vertical="top" wrapText="1"/>
      <protection locked="0"/>
    </xf>
    <xf numFmtId="176" fontId="15" fillId="0" borderId="6" xfId="3" applyNumberFormat="1" applyFont="1" applyFill="1" applyBorder="1" applyAlignment="1" applyProtection="1">
      <alignment horizontal="right" vertical="top" wrapText="1"/>
      <protection locked="0"/>
    </xf>
    <xf numFmtId="0" fontId="20" fillId="0" borderId="0" xfId="1" applyFont="1" applyFill="1" applyAlignment="1" applyProtection="1">
      <alignment horizontal="left" vertical="top" wrapText="1"/>
      <protection locked="0"/>
    </xf>
    <xf numFmtId="0" fontId="15" fillId="0" borderId="0" xfId="1" applyFont="1" applyFill="1" applyBorder="1" applyAlignment="1" applyProtection="1">
      <alignment horizontal="left" vertical="top" wrapText="1"/>
      <protection locked="0"/>
    </xf>
    <xf numFmtId="0" fontId="15" fillId="0" borderId="0" xfId="3" applyFont="1" applyFill="1" applyAlignment="1" applyProtection="1">
      <alignment horizontal="left" vertical="top" wrapText="1"/>
      <protection locked="0"/>
    </xf>
    <xf numFmtId="177" fontId="29" fillId="0" borderId="0" xfId="3" applyNumberFormat="1" applyFont="1" applyFill="1" applyAlignment="1" applyProtection="1">
      <alignment horizontal="left" vertical="top" wrapText="1"/>
    </xf>
    <xf numFmtId="177" fontId="29" fillId="0" borderId="0" xfId="1" applyNumberFormat="1" applyFont="1" applyFill="1" applyAlignment="1" applyProtection="1">
      <alignment horizontal="left" vertical="top" wrapText="1"/>
    </xf>
    <xf numFmtId="177" fontId="20" fillId="0" borderId="0" xfId="0" applyNumberFormat="1" applyFont="1" applyAlignment="1" applyProtection="1">
      <alignment vertical="top" wrapText="1"/>
    </xf>
    <xf numFmtId="0" fontId="20" fillId="2" borderId="6" xfId="0" applyFont="1" applyFill="1" applyBorder="1" applyAlignment="1" applyProtection="1">
      <alignment horizontal="center" vertical="top" wrapText="1"/>
      <protection locked="0"/>
    </xf>
    <xf numFmtId="0" fontId="49" fillId="0" borderId="0" xfId="0" applyFont="1">
      <alignment vertical="center"/>
    </xf>
    <xf numFmtId="0" fontId="50" fillId="0" borderId="0" xfId="0" applyFont="1">
      <alignment vertical="center"/>
    </xf>
    <xf numFmtId="0" fontId="62" fillId="0" borderId="0" xfId="4" applyFont="1" applyFill="1" applyAlignment="1" applyProtection="1">
      <alignment horizontal="left" vertical="top" wrapText="1"/>
      <protection locked="0"/>
    </xf>
    <xf numFmtId="177" fontId="56" fillId="0" borderId="6" xfId="3" applyNumberFormat="1" applyFont="1" applyFill="1" applyBorder="1" applyAlignment="1" applyProtection="1">
      <alignment horizontal="left" vertical="top" wrapText="1"/>
    </xf>
    <xf numFmtId="177" fontId="62" fillId="0" borderId="0" xfId="4" applyNumberFormat="1" applyFont="1" applyFill="1" applyAlignment="1" applyProtection="1">
      <alignment horizontal="left" vertical="top" wrapText="1"/>
    </xf>
    <xf numFmtId="177" fontId="20" fillId="0" borderId="0" xfId="0" applyNumberFormat="1" applyFont="1" applyAlignment="1" applyProtection="1">
      <alignment horizontal="right" vertical="top" wrapText="1"/>
    </xf>
    <xf numFmtId="177" fontId="15" fillId="0" borderId="6" xfId="4" applyNumberFormat="1" applyFont="1" applyFill="1" applyBorder="1" applyAlignment="1" applyProtection="1">
      <alignment horizontal="left" vertical="top" wrapText="1"/>
    </xf>
    <xf numFmtId="0" fontId="15" fillId="0" borderId="6" xfId="4" applyFont="1" applyFill="1" applyBorder="1" applyAlignment="1" applyProtection="1">
      <alignment horizontal="left" vertical="top" wrapText="1"/>
    </xf>
    <xf numFmtId="177" fontId="15" fillId="0" borderId="6" xfId="3" applyNumberFormat="1" applyFont="1" applyFill="1" applyBorder="1" applyAlignment="1" applyProtection="1">
      <alignment horizontal="left" vertical="top" wrapText="1"/>
    </xf>
    <xf numFmtId="182" fontId="15" fillId="0" borderId="6" xfId="3" applyNumberFormat="1" applyFont="1" applyFill="1" applyBorder="1" applyAlignment="1" applyProtection="1">
      <alignment horizontal="left" vertical="top" wrapText="1"/>
    </xf>
    <xf numFmtId="176" fontId="15" fillId="0" borderId="6" xfId="3" applyNumberFormat="1" applyFont="1" applyFill="1" applyBorder="1" applyAlignment="1" applyProtection="1">
      <alignment horizontal="right" vertical="top" wrapText="1"/>
    </xf>
    <xf numFmtId="0" fontId="16" fillId="0" borderId="6" xfId="4" applyFont="1" applyFill="1" applyBorder="1" applyAlignment="1" applyProtection="1">
      <alignment horizontal="center" vertical="top" wrapText="1"/>
      <protection locked="0"/>
    </xf>
    <xf numFmtId="0" fontId="15" fillId="0" borderId="0" xfId="4" applyFont="1" applyFill="1" applyAlignment="1" applyProtection="1">
      <alignment horizontal="left" vertical="top" wrapText="1"/>
      <protection locked="0"/>
    </xf>
    <xf numFmtId="0" fontId="15" fillId="0" borderId="6" xfId="3" applyFont="1" applyFill="1" applyBorder="1" applyAlignment="1" applyProtection="1">
      <alignment horizontal="left" vertical="top" wrapText="1"/>
      <protection locked="0"/>
    </xf>
    <xf numFmtId="176" fontId="47" fillId="0" borderId="6" xfId="2" applyNumberFormat="1" applyFont="1" applyFill="1" applyBorder="1" applyAlignment="1" applyProtection="1">
      <alignment horizontal="right" vertical="top" wrapText="1"/>
    </xf>
    <xf numFmtId="0" fontId="15" fillId="0" borderId="6" xfId="3" applyFont="1" applyFill="1" applyBorder="1" applyAlignment="1" applyProtection="1">
      <alignment horizontal="left" vertical="top" wrapText="1"/>
    </xf>
    <xf numFmtId="177" fontId="20" fillId="0" borderId="6" xfId="0" applyNumberFormat="1" applyFont="1" applyBorder="1" applyAlignment="1" applyProtection="1">
      <alignment horizontal="left" vertical="top" wrapText="1"/>
    </xf>
    <xf numFmtId="177" fontId="20" fillId="0" borderId="6" xfId="0" applyNumberFormat="1" applyFont="1" applyBorder="1" applyAlignment="1" applyProtection="1">
      <alignment horizontal="right" vertical="top" wrapText="1"/>
    </xf>
    <xf numFmtId="177" fontId="20" fillId="0" borderId="6" xfId="0" applyNumberFormat="1" applyFont="1" applyBorder="1" applyAlignment="1" applyProtection="1">
      <alignment vertical="top" wrapText="1"/>
    </xf>
    <xf numFmtId="0" fontId="19" fillId="2" borderId="6" xfId="0" applyFont="1" applyFill="1" applyBorder="1" applyAlignment="1" applyProtection="1">
      <alignment horizontal="left" vertical="top" wrapText="1"/>
    </xf>
    <xf numFmtId="0" fontId="26" fillId="2" borderId="3" xfId="0" applyFont="1" applyFill="1" applyBorder="1" applyAlignment="1" applyProtection="1">
      <alignment horizontal="left" vertical="top" wrapText="1"/>
    </xf>
    <xf numFmtId="0" fontId="18" fillId="0" borderId="0" xfId="0" applyFont="1" applyAlignment="1">
      <alignment vertical="top"/>
    </xf>
    <xf numFmtId="177" fontId="16" fillId="0" borderId="6" xfId="3" applyNumberFormat="1" applyFont="1" applyFill="1" applyBorder="1" applyAlignment="1" applyProtection="1">
      <alignment horizontal="center" vertical="top" wrapText="1"/>
    </xf>
    <xf numFmtId="177" fontId="29" fillId="0" borderId="0" xfId="3" applyNumberFormat="1" applyFont="1" applyFill="1" applyAlignment="1" applyProtection="1">
      <alignment horizontal="center" vertical="top" wrapText="1"/>
      <protection locked="0"/>
    </xf>
    <xf numFmtId="177" fontId="15" fillId="0" borderId="6" xfId="3" applyNumberFormat="1" applyFont="1" applyFill="1" applyBorder="1" applyAlignment="1" applyProtection="1">
      <alignment horizontal="center" vertical="top" wrapText="1"/>
    </xf>
    <xf numFmtId="177" fontId="20" fillId="0" borderId="6" xfId="0" applyNumberFormat="1" applyFont="1" applyBorder="1" applyAlignment="1" applyProtection="1">
      <alignment horizontal="center" vertical="top" wrapText="1"/>
    </xf>
    <xf numFmtId="177" fontId="20" fillId="0" borderId="0" xfId="0" applyNumberFormat="1" applyFont="1" applyAlignment="1" applyProtection="1">
      <alignment horizontal="center" vertical="top" wrapText="1"/>
    </xf>
    <xf numFmtId="177" fontId="56" fillId="0" borderId="6" xfId="3" applyNumberFormat="1" applyFont="1" applyFill="1" applyBorder="1" applyAlignment="1" applyProtection="1">
      <alignment horizontal="left" vertical="top" wrapText="1"/>
      <protection locked="0"/>
    </xf>
    <xf numFmtId="0" fontId="95" fillId="0" borderId="6" xfId="0" applyFont="1" applyBorder="1" applyAlignment="1">
      <alignment horizontal="left" vertical="top" wrapText="1"/>
    </xf>
    <xf numFmtId="0" fontId="96" fillId="0" borderId="6" xfId="0" applyFont="1" applyBorder="1" applyAlignment="1">
      <alignment horizontal="left" vertical="top" wrapText="1"/>
    </xf>
    <xf numFmtId="0" fontId="97" fillId="0" borderId="0" xfId="1" applyFont="1" applyAlignment="1" applyProtection="1">
      <alignment horizontal="left" vertical="top" wrapText="1"/>
      <protection locked="0"/>
    </xf>
    <xf numFmtId="0" fontId="98" fillId="0" borderId="0" xfId="1" applyFont="1" applyAlignment="1" applyProtection="1">
      <alignment horizontal="left" vertical="top" wrapText="1"/>
      <protection locked="0"/>
    </xf>
    <xf numFmtId="0" fontId="97" fillId="0" borderId="0" xfId="1" applyFont="1" applyAlignment="1" applyProtection="1">
      <alignment horizontal="left" wrapText="1"/>
      <protection locked="0"/>
    </xf>
    <xf numFmtId="0" fontId="2" fillId="0" borderId="6" xfId="1" applyFont="1" applyFill="1" applyBorder="1" applyAlignment="1" applyProtection="1">
      <alignment horizontal="left" vertical="top" wrapText="1"/>
      <protection locked="0"/>
    </xf>
    <xf numFmtId="0" fontId="69" fillId="0" borderId="0" xfId="1" applyFont="1" applyFill="1" applyBorder="1" applyAlignment="1" applyProtection="1">
      <alignment horizontal="left" vertical="top" wrapText="1"/>
      <protection locked="0"/>
    </xf>
    <xf numFmtId="0" fontId="2" fillId="0" borderId="0" xfId="1" applyFont="1" applyAlignment="1" applyProtection="1">
      <alignment horizontal="left" vertical="top" wrapText="1"/>
      <protection locked="0"/>
    </xf>
    <xf numFmtId="49" fontId="101" fillId="2" borderId="0" xfId="3" applyNumberFormat="1" applyFont="1" applyFill="1" applyBorder="1" applyAlignment="1" applyProtection="1">
      <alignment horizontal="center" vertical="top" wrapText="1"/>
      <protection locked="0"/>
    </xf>
    <xf numFmtId="0" fontId="102" fillId="2" borderId="0" xfId="1" applyFont="1" applyFill="1" applyAlignment="1" applyProtection="1">
      <alignment horizontal="left" vertical="top" wrapText="1"/>
      <protection locked="0"/>
    </xf>
    <xf numFmtId="49" fontId="101" fillId="2" borderId="0" xfId="3" applyNumberFormat="1" applyFont="1" applyFill="1" applyBorder="1" applyAlignment="1" applyProtection="1">
      <alignment horizontal="left" vertical="top" wrapText="1"/>
      <protection locked="0"/>
    </xf>
    <xf numFmtId="49" fontId="100" fillId="0" borderId="4" xfId="3" applyNumberFormat="1" applyFont="1" applyFill="1" applyBorder="1" applyAlignment="1" applyProtection="1">
      <alignment horizontal="center" vertical="top" wrapText="1"/>
      <protection locked="0"/>
    </xf>
    <xf numFmtId="49" fontId="100" fillId="0" borderId="5" xfId="3" applyNumberFormat="1" applyFont="1" applyFill="1" applyBorder="1" applyAlignment="1" applyProtection="1">
      <alignment horizontal="center" vertical="top" wrapText="1"/>
      <protection locked="0"/>
    </xf>
    <xf numFmtId="49" fontId="100" fillId="0" borderId="3" xfId="3" applyNumberFormat="1" applyFont="1" applyFill="1" applyBorder="1" applyAlignment="1" applyProtection="1">
      <alignment horizontal="center" vertical="top" wrapText="1"/>
      <protection locked="0"/>
    </xf>
    <xf numFmtId="49" fontId="100" fillId="0" borderId="6" xfId="3" applyNumberFormat="1" applyFont="1" applyFill="1" applyBorder="1" applyAlignment="1" applyProtection="1">
      <alignment horizontal="center" vertical="top" wrapText="1"/>
      <protection locked="0"/>
    </xf>
    <xf numFmtId="178" fontId="110" fillId="0" borderId="4" xfId="3" applyNumberFormat="1" applyFont="1" applyFill="1" applyBorder="1" applyAlignment="1" applyProtection="1">
      <alignment vertical="top" wrapText="1"/>
      <protection locked="0"/>
    </xf>
    <xf numFmtId="178" fontId="110" fillId="0" borderId="5" xfId="3" applyNumberFormat="1" applyFont="1" applyFill="1" applyBorder="1" applyAlignment="1" applyProtection="1">
      <alignment vertical="top" wrapText="1"/>
      <protection locked="0"/>
    </xf>
    <xf numFmtId="0" fontId="115" fillId="8" borderId="4" xfId="3" applyFont="1" applyFill="1" applyBorder="1" applyAlignment="1" applyProtection="1">
      <alignment horizontal="center" wrapText="1"/>
      <protection locked="0"/>
    </xf>
    <xf numFmtId="0" fontId="102" fillId="2" borderId="6" xfId="1" applyFont="1" applyFill="1" applyBorder="1" applyAlignment="1" applyProtection="1">
      <alignment horizontal="left" wrapText="1"/>
      <protection locked="0"/>
    </xf>
    <xf numFmtId="0" fontId="2" fillId="0" borderId="0" xfId="0" applyFont="1" applyFill="1" applyBorder="1" applyAlignment="1">
      <alignment vertical="top" wrapText="1"/>
    </xf>
    <xf numFmtId="0" fontId="97" fillId="0" borderId="0" xfId="1" applyFont="1" applyFill="1" applyBorder="1" applyAlignment="1" applyProtection="1">
      <alignment horizontal="left" wrapText="1"/>
      <protection locked="0"/>
    </xf>
    <xf numFmtId="0" fontId="68" fillId="8" borderId="6" xfId="1" applyFont="1" applyFill="1" applyBorder="1" applyAlignment="1" applyProtection="1">
      <alignment vertical="top" wrapText="1"/>
      <protection locked="0"/>
    </xf>
    <xf numFmtId="0" fontId="2" fillId="0" borderId="6" xfId="0" applyFont="1" applyFill="1" applyBorder="1" applyAlignment="1">
      <alignment vertical="top" wrapText="1"/>
    </xf>
    <xf numFmtId="0" fontId="129" fillId="0" borderId="6" xfId="0" applyFont="1" applyFill="1" applyBorder="1" applyAlignment="1">
      <alignment vertical="top" wrapText="1"/>
    </xf>
    <xf numFmtId="0" fontId="129" fillId="0" borderId="3" xfId="0" applyFont="1" applyFill="1" applyBorder="1" applyAlignment="1">
      <alignment vertical="top" wrapText="1"/>
    </xf>
    <xf numFmtId="0" fontId="130" fillId="2" borderId="6" xfId="1" applyFont="1" applyFill="1" applyBorder="1" applyAlignment="1" applyProtection="1">
      <alignment horizontal="center" vertical="top" wrapText="1"/>
      <protection locked="0"/>
    </xf>
    <xf numFmtId="0" fontId="131" fillId="2" borderId="6" xfId="3" applyFont="1" applyFill="1" applyBorder="1" applyAlignment="1" applyProtection="1">
      <alignment horizontal="center" vertical="top" wrapText="1"/>
      <protection locked="0"/>
    </xf>
    <xf numFmtId="0" fontId="130" fillId="8" borderId="10" xfId="3" applyFont="1" applyFill="1" applyBorder="1" applyAlignment="1" applyProtection="1">
      <alignment horizontal="center" vertical="top" wrapText="1"/>
      <protection locked="0"/>
    </xf>
    <xf numFmtId="0" fontId="130" fillId="8" borderId="11" xfId="3" applyFont="1" applyFill="1" applyBorder="1" applyAlignment="1" applyProtection="1">
      <alignment horizontal="center" vertical="top" wrapText="1"/>
      <protection locked="0"/>
    </xf>
    <xf numFmtId="0" fontId="130" fillId="8" borderId="9" xfId="1" applyFont="1" applyFill="1" applyBorder="1" applyAlignment="1" applyProtection="1">
      <alignment horizontal="center" vertical="top" wrapText="1"/>
      <protection locked="0"/>
    </xf>
    <xf numFmtId="0" fontId="130" fillId="8" borderId="11" xfId="1" applyFont="1" applyFill="1" applyBorder="1" applyAlignment="1" applyProtection="1">
      <alignment horizontal="center" vertical="top" wrapText="1"/>
      <protection locked="0"/>
    </xf>
    <xf numFmtId="0" fontId="130" fillId="8" borderId="6" xfId="1" applyFont="1" applyFill="1" applyBorder="1" applyAlignment="1" applyProtection="1">
      <alignment vertical="top" wrapText="1"/>
      <protection locked="0"/>
    </xf>
    <xf numFmtId="0" fontId="68" fillId="2" borderId="6" xfId="1" applyFont="1" applyFill="1" applyBorder="1" applyAlignment="1" applyProtection="1">
      <alignment horizontal="center" vertical="top" wrapText="1"/>
      <protection locked="0"/>
    </xf>
    <xf numFmtId="0" fontId="78" fillId="8" borderId="3" xfId="3" applyFont="1" applyFill="1" applyBorder="1" applyAlignment="1" applyProtection="1">
      <alignment vertical="top" wrapText="1"/>
      <protection locked="0"/>
    </xf>
    <xf numFmtId="0" fontId="78" fillId="8" borderId="4" xfId="3" applyFont="1" applyFill="1" applyBorder="1" applyAlignment="1" applyProtection="1">
      <alignment vertical="top" wrapText="1"/>
      <protection locked="0"/>
    </xf>
    <xf numFmtId="0" fontId="78" fillId="8" borderId="5" xfId="3" applyFont="1" applyFill="1" applyBorder="1" applyAlignment="1" applyProtection="1">
      <alignment vertical="top" wrapText="1"/>
      <protection locked="0"/>
    </xf>
    <xf numFmtId="0" fontId="68" fillId="8" borderId="3" xfId="1" applyFont="1" applyFill="1" applyBorder="1" applyAlignment="1" applyProtection="1">
      <alignment vertical="top" wrapText="1"/>
      <protection locked="0"/>
    </xf>
    <xf numFmtId="0" fontId="68" fillId="8" borderId="4" xfId="1" applyFont="1" applyFill="1" applyBorder="1" applyAlignment="1" applyProtection="1">
      <alignment vertical="top" wrapText="1"/>
      <protection locked="0"/>
    </xf>
    <xf numFmtId="0" fontId="68" fillId="8" borderId="5" xfId="1" applyFont="1" applyFill="1" applyBorder="1" applyAlignment="1" applyProtection="1">
      <alignment vertical="top" wrapText="1"/>
      <protection locked="0"/>
    </xf>
    <xf numFmtId="0" fontId="68" fillId="8" borderId="6" xfId="1" applyFont="1" applyFill="1" applyBorder="1" applyAlignment="1" applyProtection="1">
      <alignment horizontal="left" vertical="top" wrapText="1"/>
      <protection locked="0"/>
    </xf>
    <xf numFmtId="49" fontId="121" fillId="8" borderId="6" xfId="3" applyNumberFormat="1" applyFont="1" applyFill="1" applyBorder="1" applyAlignment="1" applyProtection="1">
      <alignment horizontal="center" vertical="top" wrapText="1"/>
      <protection locked="0"/>
    </xf>
    <xf numFmtId="0" fontId="129" fillId="2" borderId="6" xfId="1" applyFont="1" applyFill="1" applyBorder="1" applyAlignment="1" applyProtection="1">
      <alignment horizontal="center" vertical="top" wrapText="1"/>
      <protection locked="0"/>
    </xf>
    <xf numFmtId="176" fontId="78" fillId="2" borderId="6" xfId="3" applyNumberFormat="1" applyFont="1" applyFill="1" applyBorder="1" applyAlignment="1" applyProtection="1">
      <alignment horizontal="left" vertical="top" wrapText="1"/>
      <protection locked="0"/>
    </xf>
    <xf numFmtId="0" fontId="130" fillId="2" borderId="6" xfId="1" applyFont="1" applyFill="1" applyBorder="1" applyAlignment="1" applyProtection="1">
      <alignment vertical="top" wrapText="1"/>
      <protection locked="0"/>
    </xf>
    <xf numFmtId="0" fontId="134" fillId="2" borderId="6" xfId="1" applyFont="1" applyFill="1" applyBorder="1" applyAlignment="1" applyProtection="1">
      <alignment vertical="top" wrapText="1"/>
      <protection locked="0"/>
    </xf>
    <xf numFmtId="0" fontId="130" fillId="2" borderId="6" xfId="1" applyFont="1" applyFill="1" applyBorder="1" applyAlignment="1" applyProtection="1">
      <alignment horizontal="left" vertical="top" wrapText="1"/>
      <protection locked="0"/>
    </xf>
    <xf numFmtId="49" fontId="130" fillId="2" borderId="6" xfId="3" applyNumberFormat="1" applyFont="1" applyFill="1" applyBorder="1" applyAlignment="1" applyProtection="1">
      <alignment vertical="top" wrapText="1"/>
      <protection locked="0"/>
    </xf>
    <xf numFmtId="49" fontId="134" fillId="2" borderId="6" xfId="1" applyNumberFormat="1" applyFont="1" applyFill="1" applyBorder="1" applyAlignment="1" applyProtection="1">
      <alignment vertical="top" wrapText="1"/>
      <protection locked="0"/>
    </xf>
    <xf numFmtId="0" fontId="140" fillId="2" borderId="6" xfId="1" applyFont="1" applyFill="1" applyBorder="1" applyAlignment="1" applyProtection="1">
      <alignment vertical="top" wrapText="1"/>
      <protection locked="0"/>
    </xf>
    <xf numFmtId="0" fontId="134" fillId="8" borderId="11" xfId="1" applyFont="1" applyFill="1" applyBorder="1" applyAlignment="1" applyProtection="1">
      <alignment vertical="top" wrapText="1"/>
      <protection locked="0"/>
    </xf>
    <xf numFmtId="0" fontId="134" fillId="8" borderId="2" xfId="1" applyFont="1" applyFill="1" applyBorder="1" applyAlignment="1" applyProtection="1">
      <alignment vertical="top" wrapText="1"/>
      <protection locked="0"/>
    </xf>
    <xf numFmtId="0" fontId="130" fillId="8" borderId="2" xfId="1" applyFont="1" applyFill="1" applyBorder="1" applyAlignment="1" applyProtection="1">
      <alignment vertical="top" wrapText="1"/>
      <protection locked="0"/>
    </xf>
    <xf numFmtId="0" fontId="132" fillId="8" borderId="6" xfId="3" applyFont="1" applyFill="1" applyBorder="1" applyAlignment="1" applyProtection="1">
      <alignment horizontal="left" vertical="top" wrapText="1"/>
      <protection locked="0"/>
    </xf>
    <xf numFmtId="0" fontId="130" fillId="8" borderId="6" xfId="3" applyFont="1" applyFill="1" applyBorder="1" applyAlignment="1" applyProtection="1">
      <alignment horizontal="left" vertical="top" wrapText="1"/>
      <protection locked="0"/>
    </xf>
    <xf numFmtId="0" fontId="132" fillId="8" borderId="6" xfId="1" applyFont="1" applyFill="1" applyBorder="1" applyAlignment="1" applyProtection="1">
      <alignment vertical="top" wrapText="1"/>
      <protection locked="0"/>
    </xf>
    <xf numFmtId="0" fontId="130" fillId="8" borderId="6" xfId="1" applyFont="1" applyFill="1" applyBorder="1" applyAlignment="1" applyProtection="1">
      <alignment horizontal="left" vertical="top" wrapText="1"/>
      <protection locked="0"/>
    </xf>
    <xf numFmtId="49" fontId="134" fillId="8" borderId="6" xfId="3" applyNumberFormat="1" applyFont="1" applyFill="1" applyBorder="1" applyAlignment="1" applyProtection="1">
      <alignment vertical="top" wrapText="1"/>
      <protection locked="0"/>
    </xf>
    <xf numFmtId="176" fontId="72" fillId="2" borderId="6" xfId="3" applyNumberFormat="1" applyFont="1" applyFill="1" applyBorder="1" applyAlignment="1" applyProtection="1">
      <alignment horizontal="left" vertical="top" wrapText="1"/>
      <protection locked="0"/>
    </xf>
    <xf numFmtId="0" fontId="78" fillId="2" borderId="6" xfId="1" applyFont="1" applyFill="1" applyBorder="1" applyAlignment="1" applyProtection="1">
      <alignment horizontal="left" vertical="top" wrapText="1"/>
      <protection locked="0"/>
    </xf>
    <xf numFmtId="178" fontId="78" fillId="2" borderId="6" xfId="3" applyNumberFormat="1" applyFont="1" applyFill="1" applyBorder="1" applyAlignment="1" applyProtection="1">
      <alignment horizontal="left" vertical="top" wrapText="1"/>
      <protection locked="0"/>
    </xf>
    <xf numFmtId="49" fontId="69" fillId="0" borderId="6" xfId="3" applyNumberFormat="1" applyFont="1" applyFill="1" applyBorder="1" applyAlignment="1" applyProtection="1">
      <alignment horizontal="left" vertical="top" wrapText="1"/>
      <protection locked="0"/>
    </xf>
    <xf numFmtId="0" fontId="143" fillId="0" borderId="6" xfId="2" applyNumberFormat="1" applyFont="1" applyFill="1" applyBorder="1" applyAlignment="1" applyProtection="1">
      <alignment horizontal="left" vertical="top" wrapText="1"/>
      <protection locked="0"/>
    </xf>
    <xf numFmtId="182" fontId="69" fillId="0" borderId="6" xfId="3" applyNumberFormat="1" applyFont="1" applyFill="1" applyBorder="1" applyAlignment="1" applyProtection="1">
      <alignment horizontal="left" vertical="top" wrapText="1"/>
      <protection locked="0"/>
    </xf>
    <xf numFmtId="0" fontId="69" fillId="0" borderId="6" xfId="6" applyFont="1" applyFill="1" applyBorder="1" applyAlignment="1" applyProtection="1">
      <alignment horizontal="left" vertical="top" wrapText="1"/>
      <protection locked="0"/>
    </xf>
    <xf numFmtId="176" fontId="69" fillId="2" borderId="6" xfId="3" applyNumberFormat="1" applyFont="1" applyFill="1" applyBorder="1" applyAlignment="1" applyProtection="1">
      <alignment horizontal="left" vertical="top" wrapText="1"/>
    </xf>
    <xf numFmtId="176" fontId="69" fillId="2" borderId="6" xfId="3" applyNumberFormat="1" applyFont="1" applyFill="1" applyBorder="1" applyAlignment="1" applyProtection="1">
      <alignment horizontal="right" vertical="top" wrapText="1"/>
    </xf>
    <xf numFmtId="49" fontId="69" fillId="0" borderId="6" xfId="5" applyNumberFormat="1" applyFont="1" applyFill="1" applyBorder="1" applyAlignment="1" applyProtection="1">
      <alignment horizontal="left" vertical="top" wrapText="1"/>
      <protection locked="0"/>
    </xf>
    <xf numFmtId="176" fontId="69" fillId="0" borderId="6" xfId="3" applyNumberFormat="1" applyFont="1" applyFill="1" applyBorder="1" applyAlignment="1" applyProtection="1">
      <alignment horizontal="right" vertical="top" wrapText="1"/>
      <protection locked="0"/>
    </xf>
    <xf numFmtId="0" fontId="129" fillId="0" borderId="5" xfId="2" applyNumberFormat="1" applyFont="1" applyFill="1" applyBorder="1" applyAlignment="1" applyProtection="1">
      <alignment horizontal="left" vertical="top" wrapText="1"/>
      <protection locked="0"/>
    </xf>
    <xf numFmtId="0" fontId="129" fillId="0" borderId="6" xfId="2" applyNumberFormat="1" applyFont="1" applyFill="1" applyBorder="1" applyAlignment="1" applyProtection="1">
      <alignment horizontal="left" vertical="top" wrapText="1"/>
      <protection locked="0"/>
    </xf>
    <xf numFmtId="0" fontId="2" fillId="0" borderId="0" xfId="0" applyFont="1" applyAlignment="1" applyProtection="1">
      <alignment vertical="top" wrapText="1"/>
      <protection locked="0"/>
    </xf>
    <xf numFmtId="49" fontId="129" fillId="0" borderId="6" xfId="2" applyNumberFormat="1" applyFont="1" applyFill="1" applyBorder="1" applyAlignment="1" applyProtection="1">
      <alignment horizontal="left" vertical="top" wrapText="1"/>
      <protection locked="0"/>
    </xf>
    <xf numFmtId="176" fontId="69" fillId="0" borderId="6" xfId="3" applyNumberFormat="1" applyFont="1" applyFill="1" applyBorder="1" applyAlignment="1" applyProtection="1">
      <alignment horizontal="left" vertical="top" wrapText="1"/>
      <protection locked="0"/>
    </xf>
    <xf numFmtId="0" fontId="2" fillId="0" borderId="6" xfId="7" applyFont="1" applyFill="1" applyBorder="1" applyAlignment="1" applyProtection="1">
      <alignment horizontal="left" vertical="top" wrapText="1"/>
      <protection locked="0"/>
    </xf>
    <xf numFmtId="49" fontId="69" fillId="0" borderId="6" xfId="8" applyNumberFormat="1" applyFont="1" applyFill="1" applyBorder="1" applyAlignment="1" applyProtection="1">
      <alignment horizontal="left" vertical="top" wrapText="1"/>
      <protection locked="0"/>
    </xf>
    <xf numFmtId="179" fontId="2" fillId="0" borderId="6" xfId="1" applyNumberFormat="1" applyFont="1" applyFill="1" applyBorder="1" applyAlignment="1" applyProtection="1">
      <alignment horizontal="left" vertical="top" wrapText="1"/>
      <protection locked="0"/>
    </xf>
    <xf numFmtId="0" fontId="129" fillId="0" borderId="6" xfId="1" applyFont="1" applyFill="1" applyBorder="1" applyAlignment="1" applyProtection="1">
      <alignment horizontal="left" vertical="top" wrapText="1"/>
      <protection locked="0"/>
    </xf>
    <xf numFmtId="49" fontId="129" fillId="0" borderId="6" xfId="1" applyNumberFormat="1" applyFont="1" applyFill="1" applyBorder="1" applyAlignment="1" applyProtection="1">
      <alignment horizontal="left" vertical="top" wrapText="1"/>
      <protection locked="0"/>
    </xf>
    <xf numFmtId="44" fontId="2" fillId="0" borderId="6" xfId="50" applyFont="1" applyFill="1" applyBorder="1" applyAlignment="1" applyProtection="1">
      <alignment horizontal="left" vertical="top" wrapText="1"/>
      <protection locked="0"/>
    </xf>
    <xf numFmtId="0" fontId="2" fillId="2" borderId="6" xfId="1" applyFont="1" applyFill="1" applyBorder="1" applyAlignment="1" applyProtection="1">
      <alignment horizontal="left" vertical="top" wrapText="1"/>
    </xf>
    <xf numFmtId="49" fontId="69" fillId="2" borderId="6" xfId="3" applyNumberFormat="1" applyFont="1" applyFill="1" applyBorder="1" applyAlignment="1" applyProtection="1">
      <alignment horizontal="left" vertical="top" wrapText="1"/>
    </xf>
    <xf numFmtId="49" fontId="69" fillId="2" borderId="5" xfId="3" applyNumberFormat="1" applyFont="1" applyFill="1" applyBorder="1" applyAlignment="1" applyProtection="1">
      <alignment horizontal="left" vertical="top" wrapText="1"/>
    </xf>
    <xf numFmtId="177" fontId="69" fillId="2" borderId="5" xfId="5" applyNumberFormat="1" applyFont="1" applyFill="1" applyBorder="1" applyAlignment="1" applyProtection="1">
      <alignment horizontal="right" vertical="top" wrapText="1"/>
    </xf>
    <xf numFmtId="176" fontId="129" fillId="2" borderId="5" xfId="5" applyNumberFormat="1" applyFont="1" applyFill="1" applyBorder="1" applyAlignment="1" applyProtection="1">
      <alignment horizontal="right" vertical="top" wrapText="1"/>
    </xf>
    <xf numFmtId="176" fontId="70" fillId="2" borderId="6" xfId="3" applyNumberFormat="1" applyFont="1" applyFill="1" applyBorder="1" applyAlignment="1" applyProtection="1">
      <alignment horizontal="right" vertical="top" wrapText="1"/>
    </xf>
    <xf numFmtId="176" fontId="121" fillId="2" borderId="6" xfId="3" applyNumberFormat="1" applyFont="1" applyFill="1" applyBorder="1" applyAlignment="1" applyProtection="1">
      <alignment horizontal="left" vertical="top" wrapText="1"/>
    </xf>
    <xf numFmtId="0" fontId="2" fillId="0" borderId="0" xfId="1" applyFont="1" applyFill="1" applyAlignment="1" applyProtection="1">
      <alignment horizontal="left" vertical="top" wrapText="1"/>
      <protection locked="0"/>
    </xf>
    <xf numFmtId="0" fontId="2" fillId="0" borderId="3" xfId="1" applyFont="1" applyFill="1" applyBorder="1" applyAlignment="1" applyProtection="1">
      <alignment horizontal="left" vertical="top" wrapText="1"/>
      <protection locked="0"/>
    </xf>
    <xf numFmtId="0" fontId="2" fillId="2" borderId="6" xfId="0" applyFont="1" applyFill="1" applyBorder="1" applyAlignment="1" applyProtection="1">
      <alignment horizontal="right" vertical="top" wrapText="1"/>
    </xf>
    <xf numFmtId="49" fontId="69" fillId="0" borderId="6" xfId="1" applyNumberFormat="1" applyFont="1" applyFill="1" applyBorder="1" applyAlignment="1" applyProtection="1">
      <alignment horizontal="left" vertical="top" wrapText="1"/>
      <protection locked="0"/>
    </xf>
    <xf numFmtId="49" fontId="69" fillId="0" borderId="3" xfId="3" applyNumberFormat="1" applyFont="1" applyFill="1" applyBorder="1" applyAlignment="1" applyProtection="1">
      <alignment horizontal="left" vertical="top" wrapText="1"/>
      <protection locked="0"/>
    </xf>
    <xf numFmtId="177" fontId="69" fillId="2" borderId="5" xfId="3" applyNumberFormat="1" applyFont="1" applyFill="1" applyBorder="1" applyAlignment="1" applyProtection="1">
      <alignment horizontal="right" vertical="top" wrapText="1"/>
    </xf>
    <xf numFmtId="0" fontId="69" fillId="0" borderId="6" xfId="1" applyFont="1" applyFill="1" applyBorder="1" applyAlignment="1" applyProtection="1">
      <alignment horizontal="left" vertical="top" wrapText="1"/>
      <protection locked="0"/>
    </xf>
    <xf numFmtId="176" fontId="69" fillId="0" borderId="6" xfId="3" applyNumberFormat="1" applyFont="1" applyFill="1" applyBorder="1" applyAlignment="1" applyProtection="1">
      <alignment horizontal="right" vertical="top" wrapText="1"/>
    </xf>
    <xf numFmtId="49" fontId="69" fillId="0" borderId="0" xfId="3" applyNumberFormat="1" applyFont="1" applyFill="1" applyAlignment="1" applyProtection="1">
      <alignment horizontal="left" vertical="top" wrapText="1"/>
      <protection locked="0"/>
    </xf>
    <xf numFmtId="176" fontId="69" fillId="0" borderId="0" xfId="3" applyNumberFormat="1" applyFont="1" applyFill="1" applyAlignment="1" applyProtection="1">
      <alignment horizontal="left" vertical="top" wrapText="1"/>
      <protection locked="0"/>
    </xf>
    <xf numFmtId="179" fontId="69" fillId="0" borderId="0" xfId="1" applyNumberFormat="1" applyFont="1" applyFill="1" applyBorder="1" applyAlignment="1" applyProtection="1">
      <alignment horizontal="left" vertical="top" wrapText="1"/>
      <protection locked="0"/>
    </xf>
    <xf numFmtId="0" fontId="129" fillId="0" borderId="0" xfId="1" applyFont="1" applyFill="1" applyBorder="1" applyAlignment="1" applyProtection="1">
      <alignment horizontal="left" vertical="top" wrapText="1"/>
      <protection locked="0"/>
    </xf>
    <xf numFmtId="180" fontId="129" fillId="0" borderId="0" xfId="1" applyNumberFormat="1" applyFont="1" applyFill="1" applyBorder="1" applyAlignment="1" applyProtection="1">
      <alignment horizontal="left" vertical="top" wrapText="1"/>
      <protection locked="0"/>
    </xf>
    <xf numFmtId="0" fontId="69" fillId="0" borderId="0" xfId="3" applyFont="1" applyFill="1" applyAlignment="1" applyProtection="1">
      <alignment horizontal="left" vertical="top" wrapText="1"/>
      <protection locked="0"/>
    </xf>
    <xf numFmtId="0" fontId="144" fillId="0" borderId="0" xfId="3" applyFont="1" applyFill="1" applyAlignment="1" applyProtection="1">
      <alignment horizontal="left" vertical="top" wrapText="1"/>
      <protection locked="0"/>
    </xf>
    <xf numFmtId="0" fontId="2" fillId="0" borderId="0" xfId="1" applyFont="1" applyFill="1" applyBorder="1" applyAlignment="1" applyProtection="1">
      <alignment horizontal="left" vertical="top" wrapText="1"/>
      <protection locked="0"/>
    </xf>
    <xf numFmtId="177" fontId="69" fillId="0" borderId="0" xfId="3" applyNumberFormat="1" applyFont="1" applyFill="1" applyAlignment="1" applyProtection="1">
      <alignment horizontal="right" vertical="top" wrapText="1"/>
      <protection locked="0"/>
    </xf>
    <xf numFmtId="176" fontId="69" fillId="0" borderId="0" xfId="3" applyNumberFormat="1" applyFont="1" applyFill="1" applyAlignment="1" applyProtection="1">
      <alignment horizontal="right" vertical="top" wrapText="1"/>
      <protection locked="0"/>
    </xf>
    <xf numFmtId="0" fontId="2" fillId="0" borderId="6" xfId="1" applyFont="1" applyBorder="1" applyAlignment="1" applyProtection="1">
      <alignment horizontal="left" vertical="top" wrapText="1"/>
      <protection locked="0"/>
    </xf>
    <xf numFmtId="176" fontId="69" fillId="0" borderId="6" xfId="3" applyNumberFormat="1" applyFont="1" applyFill="1" applyBorder="1" applyAlignment="1" applyProtection="1">
      <alignment vertical="top" wrapText="1"/>
    </xf>
    <xf numFmtId="0" fontId="129" fillId="0" borderId="0" xfId="1" applyFont="1" applyAlignment="1" applyProtection="1">
      <alignment horizontal="left" vertical="top" wrapText="1"/>
      <protection locked="0"/>
    </xf>
    <xf numFmtId="49" fontId="144" fillId="0" borderId="0" xfId="3" applyNumberFormat="1" applyFont="1" applyFill="1" applyAlignment="1" applyProtection="1">
      <alignment horizontal="left" vertical="top" wrapText="1"/>
      <protection locked="0"/>
    </xf>
    <xf numFmtId="182" fontId="144" fillId="0" borderId="0" xfId="3" applyNumberFormat="1" applyFont="1" applyFill="1" applyAlignment="1" applyProtection="1">
      <alignment horizontal="left" vertical="top" wrapText="1"/>
      <protection locked="0"/>
    </xf>
    <xf numFmtId="176" fontId="144" fillId="0" borderId="0" xfId="3" applyNumberFormat="1" applyFont="1" applyFill="1" applyAlignment="1" applyProtection="1">
      <alignment horizontal="left" vertical="top" wrapText="1"/>
      <protection locked="0"/>
    </xf>
    <xf numFmtId="176" fontId="144" fillId="0" borderId="0" xfId="3" applyNumberFormat="1" applyFont="1" applyFill="1" applyAlignment="1" applyProtection="1">
      <alignment horizontal="right" vertical="top" wrapText="1"/>
      <protection locked="0"/>
    </xf>
    <xf numFmtId="0" fontId="144" fillId="0" borderId="0" xfId="1" applyFont="1" applyFill="1" applyBorder="1" applyAlignment="1" applyProtection="1">
      <alignment horizontal="left" vertical="top" wrapText="1"/>
      <protection locked="0"/>
    </xf>
    <xf numFmtId="179" fontId="144" fillId="0" borderId="0" xfId="1" applyNumberFormat="1" applyFont="1" applyFill="1" applyBorder="1" applyAlignment="1" applyProtection="1">
      <alignment horizontal="left" vertical="top" wrapText="1"/>
      <protection locked="0"/>
    </xf>
    <xf numFmtId="180" fontId="144" fillId="0" borderId="0" xfId="1" applyNumberFormat="1" applyFont="1" applyFill="1" applyBorder="1" applyAlignment="1" applyProtection="1">
      <alignment horizontal="left" vertical="top" wrapText="1"/>
      <protection locked="0"/>
    </xf>
    <xf numFmtId="177" fontId="144" fillId="0" borderId="0" xfId="3" applyNumberFormat="1" applyFont="1" applyFill="1" applyAlignment="1" applyProtection="1">
      <alignment horizontal="right" vertical="top" wrapText="1"/>
      <protection locked="0"/>
    </xf>
    <xf numFmtId="0" fontId="102" fillId="0" borderId="0" xfId="1" applyFont="1" applyAlignment="1" applyProtection="1">
      <alignment horizontal="left" vertical="top" wrapText="1"/>
      <protection locked="0"/>
    </xf>
    <xf numFmtId="0" fontId="145" fillId="0" borderId="0" xfId="1" applyFont="1" applyAlignment="1" applyProtection="1">
      <alignment horizontal="left" vertical="top" wrapText="1"/>
      <protection locked="0"/>
    </xf>
    <xf numFmtId="0" fontId="146" fillId="0" borderId="0" xfId="1" applyFont="1" applyFill="1" applyBorder="1" applyAlignment="1" applyProtection="1">
      <alignment vertical="top" wrapText="1"/>
      <protection locked="0"/>
    </xf>
    <xf numFmtId="0" fontId="146" fillId="0" borderId="0" xfId="0" applyFont="1" applyFill="1" applyBorder="1" applyAlignment="1" applyProtection="1">
      <alignment vertical="center" wrapText="1"/>
      <protection locked="0"/>
    </xf>
    <xf numFmtId="0" fontId="147" fillId="0" borderId="0" xfId="0" applyFont="1" applyFill="1" applyBorder="1" applyAlignment="1" applyProtection="1">
      <alignment vertical="center" wrapText="1"/>
      <protection locked="0"/>
    </xf>
    <xf numFmtId="49" fontId="102" fillId="0" borderId="0" xfId="3" applyNumberFormat="1" applyFont="1" applyFill="1" applyAlignment="1" applyProtection="1">
      <alignment horizontal="left" vertical="top" wrapText="1"/>
      <protection locked="0"/>
    </xf>
    <xf numFmtId="0" fontId="147" fillId="0" borderId="0" xfId="1" applyFont="1" applyFill="1" applyBorder="1" applyAlignment="1" applyProtection="1">
      <alignment horizontal="left" vertical="top" wrapText="1"/>
      <protection locked="0"/>
    </xf>
    <xf numFmtId="176" fontId="80" fillId="2" borderId="6" xfId="3" applyNumberFormat="1" applyFont="1" applyFill="1" applyBorder="1" applyAlignment="1" applyProtection="1">
      <alignment horizontal="center" vertical="top" wrapText="1"/>
      <protection locked="0"/>
    </xf>
    <xf numFmtId="0" fontId="80" fillId="7" borderId="3" xfId="1" applyFont="1" applyFill="1" applyBorder="1" applyAlignment="1" applyProtection="1">
      <alignment horizontal="left" vertical="top" wrapText="1"/>
      <protection locked="0"/>
    </xf>
    <xf numFmtId="0" fontId="80" fillId="7" borderId="4" xfId="1" applyFont="1" applyFill="1" applyBorder="1" applyAlignment="1" applyProtection="1">
      <alignment horizontal="left" vertical="top" wrapText="1"/>
      <protection locked="0"/>
    </xf>
    <xf numFmtId="0" fontId="80" fillId="7" borderId="5" xfId="1" applyFont="1" applyFill="1" applyBorder="1" applyAlignment="1" applyProtection="1">
      <alignment horizontal="left" vertical="top" wrapText="1"/>
      <protection locked="0"/>
    </xf>
    <xf numFmtId="176" fontId="80" fillId="2" borderId="6" xfId="3" applyNumberFormat="1" applyFont="1" applyFill="1" applyBorder="1" applyAlignment="1" applyProtection="1">
      <alignment horizontal="left" vertical="top" wrapText="1"/>
      <protection locked="0"/>
    </xf>
    <xf numFmtId="176" fontId="80" fillId="2" borderId="6" xfId="4" applyNumberFormat="1" applyFont="1" applyFill="1" applyBorder="1" applyAlignment="1" applyProtection="1">
      <alignment horizontal="left" vertical="top" wrapText="1"/>
      <protection locked="0"/>
    </xf>
    <xf numFmtId="176" fontId="80" fillId="2" borderId="7" xfId="3" applyNumberFormat="1" applyFont="1" applyFill="1" applyBorder="1" applyAlignment="1" applyProtection="1">
      <alignment horizontal="left" vertical="top" wrapText="1"/>
      <protection locked="0"/>
    </xf>
    <xf numFmtId="176" fontId="80" fillId="2" borderId="7" xfId="1" applyNumberFormat="1" applyFont="1" applyFill="1" applyBorder="1" applyAlignment="1" applyProtection="1">
      <alignment horizontal="left" vertical="top" wrapText="1"/>
      <protection locked="0"/>
    </xf>
    <xf numFmtId="176" fontId="152" fillId="2" borderId="15" xfId="2" applyNumberFormat="1" applyFont="1" applyFill="1" applyBorder="1" applyAlignment="1" applyProtection="1">
      <alignment horizontal="left" vertical="top" wrapText="1"/>
      <protection locked="0"/>
    </xf>
    <xf numFmtId="176" fontId="80" fillId="2" borderId="8" xfId="3" applyNumberFormat="1" applyFont="1" applyFill="1" applyBorder="1" applyAlignment="1" applyProtection="1">
      <alignment horizontal="left" vertical="top" wrapText="1"/>
      <protection locked="0"/>
    </xf>
    <xf numFmtId="49" fontId="80" fillId="7" borderId="6" xfId="5" applyNumberFormat="1" applyFont="1" applyFill="1" applyBorder="1" applyAlignment="1" applyProtection="1">
      <alignment horizontal="left" vertical="top" wrapText="1"/>
      <protection locked="0"/>
    </xf>
    <xf numFmtId="176" fontId="80" fillId="7" borderId="6" xfId="3" applyNumberFormat="1" applyFont="1" applyFill="1" applyBorder="1" applyAlignment="1" applyProtection="1">
      <alignment horizontal="left" vertical="top" wrapText="1"/>
      <protection locked="0"/>
    </xf>
    <xf numFmtId="0" fontId="83" fillId="7" borderId="6" xfId="1" applyFont="1" applyFill="1" applyBorder="1" applyAlignment="1" applyProtection="1">
      <alignment horizontal="left" vertical="top" wrapText="1"/>
      <protection locked="0"/>
    </xf>
    <xf numFmtId="179" fontId="83" fillId="7" borderId="6" xfId="1" applyNumberFormat="1" applyFont="1" applyFill="1" applyBorder="1" applyAlignment="1" applyProtection="1">
      <alignment horizontal="left" vertical="top" wrapText="1"/>
      <protection locked="0"/>
    </xf>
    <xf numFmtId="179" fontId="80" fillId="7" borderId="6" xfId="1" applyNumberFormat="1" applyFont="1" applyFill="1" applyBorder="1" applyAlignment="1" applyProtection="1">
      <alignment horizontal="left" vertical="top" wrapText="1"/>
      <protection locked="0"/>
    </xf>
    <xf numFmtId="180" fontId="83" fillId="7" borderId="6" xfId="1" applyNumberFormat="1" applyFont="1" applyFill="1" applyBorder="1" applyAlignment="1" applyProtection="1">
      <alignment horizontal="left" vertical="top" wrapText="1"/>
      <protection locked="0"/>
    </xf>
    <xf numFmtId="177" fontId="56" fillId="0" borderId="6" xfId="3" applyNumberFormat="1" applyFont="1" applyFill="1" applyBorder="1" applyAlignment="1" applyProtection="1">
      <alignment horizontal="left" vertical="top" wrapText="1"/>
    </xf>
    <xf numFmtId="0" fontId="80" fillId="7" borderId="6" xfId="1" applyFont="1" applyFill="1" applyBorder="1" applyAlignment="1" applyProtection="1">
      <alignment horizontal="left" vertical="top" wrapText="1"/>
      <protection locked="0"/>
    </xf>
    <xf numFmtId="49" fontId="100" fillId="2" borderId="8" xfId="3" applyNumberFormat="1" applyFont="1" applyFill="1" applyBorder="1" applyAlignment="1" applyProtection="1">
      <alignment horizontal="center" vertical="top" wrapText="1"/>
      <protection locked="0"/>
    </xf>
    <xf numFmtId="49" fontId="100" fillId="2" borderId="1" xfId="3" applyNumberFormat="1" applyFont="1" applyFill="1" applyBorder="1" applyAlignment="1" applyProtection="1">
      <alignment horizontal="center" vertical="top" wrapText="1"/>
      <protection locked="0"/>
    </xf>
    <xf numFmtId="49" fontId="100" fillId="0" borderId="9" xfId="3" applyNumberFormat="1" applyFont="1" applyFill="1" applyBorder="1" applyAlignment="1" applyProtection="1">
      <alignment horizontal="center" vertical="top" wrapText="1"/>
      <protection locked="0"/>
    </xf>
    <xf numFmtId="49" fontId="100" fillId="0" borderId="10" xfId="3" applyNumberFormat="1" applyFont="1" applyFill="1" applyBorder="1" applyAlignment="1" applyProtection="1">
      <alignment horizontal="center" vertical="top" wrapText="1"/>
      <protection locked="0"/>
    </xf>
    <xf numFmtId="49" fontId="100" fillId="0" borderId="11" xfId="3" applyNumberFormat="1" applyFont="1" applyFill="1" applyBorder="1" applyAlignment="1" applyProtection="1">
      <alignment horizontal="center" vertical="top" wrapText="1"/>
      <protection locked="0"/>
    </xf>
    <xf numFmtId="178" fontId="119" fillId="2" borderId="6" xfId="3" applyNumberFormat="1" applyFont="1" applyFill="1" applyBorder="1" applyAlignment="1" applyProtection="1">
      <alignment horizontal="center" wrapText="1"/>
      <protection locked="0"/>
    </xf>
    <xf numFmtId="176" fontId="121" fillId="2" borderId="6" xfId="3" applyNumberFormat="1" applyFont="1" applyFill="1" applyBorder="1" applyAlignment="1" applyProtection="1">
      <alignment horizontal="left" vertical="top" wrapText="1"/>
      <protection locked="0"/>
    </xf>
    <xf numFmtId="176" fontId="124" fillId="2" borderId="6" xfId="3" applyNumberFormat="1" applyFont="1" applyFill="1" applyBorder="1" applyAlignment="1" applyProtection="1">
      <alignment horizontal="left" vertical="top" wrapText="1"/>
      <protection locked="0"/>
    </xf>
    <xf numFmtId="176" fontId="122" fillId="2" borderId="6" xfId="3" applyNumberFormat="1" applyFont="1" applyFill="1" applyBorder="1" applyAlignment="1" applyProtection="1">
      <alignment horizontal="left" vertical="top" wrapText="1"/>
      <protection locked="0"/>
    </xf>
    <xf numFmtId="49" fontId="80" fillId="7" borderId="6" xfId="3" applyNumberFormat="1" applyFont="1" applyFill="1" applyBorder="1" applyAlignment="1" applyProtection="1">
      <alignment horizontal="left" vertical="top" wrapText="1"/>
      <protection locked="0"/>
    </xf>
    <xf numFmtId="49" fontId="93" fillId="7" borderId="3" xfId="3" applyNumberFormat="1" applyFont="1" applyFill="1" applyBorder="1" applyAlignment="1" applyProtection="1">
      <alignment horizontal="center" vertical="top" wrapText="1"/>
      <protection locked="0"/>
    </xf>
    <xf numFmtId="49" fontId="93" fillId="7" borderId="4" xfId="3" applyNumberFormat="1" applyFont="1" applyFill="1" applyBorder="1" applyAlignment="1" applyProtection="1">
      <alignment horizontal="center" vertical="top" wrapText="1"/>
      <protection locked="0"/>
    </xf>
    <xf numFmtId="49" fontId="93" fillId="7" borderId="5" xfId="3" applyNumberFormat="1" applyFont="1" applyFill="1" applyBorder="1" applyAlignment="1" applyProtection="1">
      <alignment horizontal="center" vertical="top" wrapText="1"/>
      <protection locked="0"/>
    </xf>
    <xf numFmtId="179" fontId="80" fillId="7" borderId="3" xfId="1" applyNumberFormat="1" applyFont="1" applyFill="1" applyBorder="1" applyAlignment="1" applyProtection="1">
      <alignment horizontal="left" vertical="top" wrapText="1"/>
      <protection locked="0"/>
    </xf>
    <xf numFmtId="179" fontId="80" fillId="7" borderId="4" xfId="1" applyNumberFormat="1" applyFont="1" applyFill="1" applyBorder="1" applyAlignment="1" applyProtection="1">
      <alignment horizontal="left" vertical="top" wrapText="1"/>
      <protection locked="0"/>
    </xf>
    <xf numFmtId="179" fontId="80" fillId="7" borderId="5" xfId="1" applyNumberFormat="1" applyFont="1" applyFill="1" applyBorder="1" applyAlignment="1" applyProtection="1">
      <alignment horizontal="left" vertical="top" wrapText="1"/>
      <protection locked="0"/>
    </xf>
    <xf numFmtId="176" fontId="65" fillId="4" borderId="6" xfId="3" applyNumberFormat="1" applyFont="1" applyFill="1" applyBorder="1" applyAlignment="1" applyProtection="1">
      <alignment horizontal="left" vertical="top" wrapText="1"/>
      <protection locked="0"/>
    </xf>
    <xf numFmtId="176" fontId="163" fillId="2" borderId="6" xfId="3" applyNumberFormat="1" applyFont="1" applyFill="1" applyBorder="1" applyAlignment="1" applyProtection="1">
      <alignment horizontal="left" vertical="top" wrapText="1"/>
    </xf>
    <xf numFmtId="176" fontId="65" fillId="4" borderId="6" xfId="3" applyNumberFormat="1" applyFont="1" applyFill="1" applyBorder="1" applyAlignment="1" applyProtection="1">
      <alignment horizontal="left" vertical="top" wrapText="1"/>
      <protection locked="0"/>
    </xf>
    <xf numFmtId="177" fontId="43" fillId="0" borderId="6" xfId="3" applyNumberFormat="1" applyFont="1" applyFill="1" applyBorder="1" applyAlignment="1" applyProtection="1">
      <alignment horizontal="left" vertical="top" wrapText="1"/>
    </xf>
    <xf numFmtId="0" fontId="170" fillId="0" borderId="0" xfId="0" applyFont="1" applyAlignment="1">
      <alignment vertical="top" wrapText="1"/>
    </xf>
    <xf numFmtId="0" fontId="170" fillId="0" borderId="0" xfId="0" applyFont="1" applyAlignment="1">
      <alignment horizontal="left" vertical="top" wrapText="1"/>
    </xf>
    <xf numFmtId="0" fontId="167" fillId="0" borderId="0" xfId="0" applyFont="1" applyBorder="1" applyAlignment="1">
      <alignment horizontal="left" vertical="top" wrapText="1"/>
    </xf>
    <xf numFmtId="0" fontId="26" fillId="4" borderId="6" xfId="0" applyFont="1" applyFill="1" applyBorder="1" applyAlignment="1">
      <alignment horizontal="center" vertical="top" wrapText="1"/>
    </xf>
    <xf numFmtId="0" fontId="26" fillId="4" borderId="6" xfId="0" applyNumberFormat="1" applyFont="1" applyFill="1" applyBorder="1" applyAlignment="1">
      <alignment horizontal="left" vertical="top" wrapText="1"/>
    </xf>
    <xf numFmtId="0" fontId="26" fillId="4" borderId="6" xfId="0" applyFont="1" applyFill="1" applyBorder="1" applyAlignment="1">
      <alignment horizontal="left" vertical="top" wrapText="1"/>
    </xf>
    <xf numFmtId="181" fontId="26" fillId="4" borderId="6" xfId="0" applyNumberFormat="1" applyFont="1" applyFill="1" applyBorder="1" applyAlignment="1">
      <alignment horizontal="left" vertical="top" wrapText="1"/>
    </xf>
    <xf numFmtId="0" fontId="166" fillId="0" borderId="6" xfId="0" applyFont="1" applyBorder="1" applyAlignment="1">
      <alignment horizontal="center" vertical="top" wrapText="1"/>
    </xf>
    <xf numFmtId="0" fontId="166" fillId="0" borderId="6" xfId="0" applyFont="1" applyBorder="1" applyAlignment="1">
      <alignment horizontal="left" vertical="top" wrapText="1"/>
    </xf>
    <xf numFmtId="181" fontId="20" fillId="0" borderId="0" xfId="0" applyNumberFormat="1" applyFont="1" applyBorder="1" applyAlignment="1">
      <alignment horizontal="right" vertical="top"/>
    </xf>
    <xf numFmtId="0" fontId="20" fillId="0" borderId="0" xfId="0" applyFont="1" applyFill="1" applyAlignment="1">
      <alignment horizontal="left" vertical="top"/>
    </xf>
    <xf numFmtId="0" fontId="20" fillId="0" borderId="0" xfId="0" applyFont="1" applyAlignment="1">
      <alignment vertical="top"/>
    </xf>
    <xf numFmtId="0" fontId="171" fillId="0" borderId="0" xfId="0" applyFont="1">
      <alignment vertical="center"/>
    </xf>
    <xf numFmtId="0" fontId="169" fillId="0" borderId="0" xfId="0" applyFont="1" applyAlignment="1">
      <alignment vertical="top" wrapText="1"/>
    </xf>
    <xf numFmtId="0" fontId="169" fillId="0" borderId="0" xfId="0" applyFont="1" applyAlignment="1">
      <alignment horizontal="left" vertical="center" wrapText="1"/>
    </xf>
    <xf numFmtId="0" fontId="166" fillId="0" borderId="0" xfId="0" applyFont="1" applyAlignment="1">
      <alignment horizontal="left" vertical="top"/>
    </xf>
    <xf numFmtId="0" fontId="86" fillId="0" borderId="0" xfId="1" applyFont="1" applyAlignment="1" applyProtection="1">
      <alignment horizontal="left" vertical="top" wrapText="1"/>
      <protection locked="0"/>
    </xf>
    <xf numFmtId="0" fontId="86" fillId="0" borderId="0" xfId="1" applyFont="1" applyAlignment="1" applyProtection="1">
      <alignment horizontal="left" wrapText="1"/>
      <protection locked="0"/>
    </xf>
    <xf numFmtId="0" fontId="86" fillId="4" borderId="6" xfId="1" applyFont="1" applyFill="1" applyBorder="1" applyAlignment="1" applyProtection="1">
      <alignment horizontal="left" vertical="top" wrapText="1"/>
      <protection locked="0"/>
    </xf>
    <xf numFmtId="49" fontId="81" fillId="4" borderId="6" xfId="3" applyNumberFormat="1" applyFont="1" applyFill="1" applyBorder="1" applyAlignment="1" applyProtection="1">
      <alignment horizontal="left" vertical="top" wrapText="1"/>
      <protection locked="0"/>
    </xf>
    <xf numFmtId="0" fontId="192" fillId="4" borderId="6" xfId="2" applyNumberFormat="1" applyFont="1" applyFill="1" applyBorder="1" applyAlignment="1" applyProtection="1">
      <alignment horizontal="left" vertical="top" wrapText="1"/>
      <protection locked="0"/>
    </xf>
    <xf numFmtId="182" fontId="81" fillId="4" borderId="6" xfId="3" applyNumberFormat="1" applyFont="1" applyFill="1" applyBorder="1" applyAlignment="1" applyProtection="1">
      <alignment horizontal="left" vertical="top" wrapText="1"/>
      <protection locked="0"/>
    </xf>
    <xf numFmtId="0" fontId="81" fillId="4" borderId="6" xfId="6" applyFont="1" applyFill="1" applyBorder="1" applyAlignment="1" applyProtection="1">
      <alignment horizontal="left" vertical="top" wrapText="1"/>
      <protection locked="0"/>
    </xf>
    <xf numFmtId="176" fontId="81" fillId="2" borderId="6" xfId="3" applyNumberFormat="1" applyFont="1" applyFill="1" applyBorder="1" applyAlignment="1" applyProtection="1">
      <alignment horizontal="left" vertical="top" wrapText="1"/>
    </xf>
    <xf numFmtId="49" fontId="81" fillId="4" borderId="6" xfId="5" applyNumberFormat="1" applyFont="1" applyFill="1" applyBorder="1" applyAlignment="1" applyProtection="1">
      <alignment horizontal="left" vertical="top" wrapText="1"/>
      <protection locked="0"/>
    </xf>
    <xf numFmtId="176" fontId="81" fillId="4" borderId="6" xfId="3" applyNumberFormat="1" applyFont="1" applyFill="1" applyBorder="1" applyAlignment="1" applyProtection="1">
      <alignment horizontal="right" vertical="top" wrapText="1"/>
      <protection locked="0"/>
    </xf>
    <xf numFmtId="0" fontId="98" fillId="4" borderId="5" xfId="2" applyNumberFormat="1" applyFont="1" applyFill="1" applyBorder="1" applyAlignment="1" applyProtection="1">
      <alignment horizontal="left" vertical="top" wrapText="1"/>
      <protection locked="0"/>
    </xf>
    <xf numFmtId="0" fontId="98" fillId="4" borderId="6" xfId="2" applyNumberFormat="1" applyFont="1" applyFill="1" applyBorder="1" applyAlignment="1" applyProtection="1">
      <alignment horizontal="left" vertical="top" wrapText="1"/>
      <protection locked="0"/>
    </xf>
    <xf numFmtId="49" fontId="98" fillId="4" borderId="6" xfId="2" applyNumberFormat="1" applyFont="1" applyFill="1" applyBorder="1" applyAlignment="1" applyProtection="1">
      <alignment horizontal="left" vertical="top" wrapText="1"/>
      <protection locked="0"/>
    </xf>
    <xf numFmtId="176" fontId="81" fillId="4" borderId="6" xfId="3" applyNumberFormat="1" applyFont="1" applyFill="1" applyBorder="1" applyAlignment="1" applyProtection="1">
      <alignment horizontal="left" vertical="top" wrapText="1"/>
      <protection locked="0"/>
    </xf>
    <xf numFmtId="0" fontId="86" fillId="4" borderId="6" xfId="7" applyFont="1" applyFill="1" applyBorder="1" applyAlignment="1" applyProtection="1">
      <alignment horizontal="left" vertical="top" wrapText="1"/>
      <protection locked="0"/>
    </xf>
    <xf numFmtId="49" fontId="81" fillId="4" borderId="6" xfId="8" applyNumberFormat="1" applyFont="1" applyFill="1" applyBorder="1" applyAlignment="1" applyProtection="1">
      <alignment horizontal="left" vertical="top" wrapText="1"/>
      <protection locked="0"/>
    </xf>
    <xf numFmtId="179" fontId="86" fillId="4" borderId="6" xfId="1" applyNumberFormat="1" applyFont="1" applyFill="1" applyBorder="1" applyAlignment="1" applyProtection="1">
      <alignment horizontal="left" vertical="top" wrapText="1"/>
      <protection locked="0"/>
    </xf>
    <xf numFmtId="0" fontId="98" fillId="4" borderId="3" xfId="1" applyFont="1" applyFill="1" applyBorder="1" applyAlignment="1" applyProtection="1">
      <alignment vertical="top" wrapText="1"/>
      <protection locked="0"/>
    </xf>
    <xf numFmtId="0" fontId="98" fillId="4" borderId="6" xfId="1" applyFont="1" applyFill="1" applyBorder="1" applyAlignment="1" applyProtection="1">
      <alignment horizontal="left" vertical="top" wrapText="1"/>
      <protection locked="0"/>
    </xf>
    <xf numFmtId="49" fontId="98" fillId="4" borderId="6" xfId="1" applyNumberFormat="1" applyFont="1" applyFill="1" applyBorder="1" applyAlignment="1" applyProtection="1">
      <alignment horizontal="left" vertical="top" wrapText="1"/>
      <protection locked="0"/>
    </xf>
    <xf numFmtId="0" fontId="86" fillId="4" borderId="0" xfId="1" applyFont="1" applyFill="1" applyAlignment="1" applyProtection="1">
      <alignment horizontal="left" vertical="top" wrapText="1"/>
      <protection locked="0"/>
    </xf>
    <xf numFmtId="0" fontId="86" fillId="0" borderId="6" xfId="1" applyFont="1" applyFill="1" applyBorder="1" applyAlignment="1" applyProtection="1">
      <alignment horizontal="left" vertical="top" wrapText="1"/>
      <protection locked="0"/>
    </xf>
    <xf numFmtId="49" fontId="81" fillId="0" borderId="6" xfId="3" applyNumberFormat="1" applyFont="1" applyFill="1" applyBorder="1" applyAlignment="1" applyProtection="1">
      <alignment horizontal="left" vertical="top" wrapText="1"/>
      <protection locked="0"/>
    </xf>
    <xf numFmtId="0" fontId="192" fillId="0" borderId="6" xfId="2" applyNumberFormat="1" applyFont="1" applyFill="1" applyBorder="1" applyAlignment="1" applyProtection="1">
      <alignment horizontal="left" vertical="top" wrapText="1"/>
      <protection locked="0"/>
    </xf>
    <xf numFmtId="182" fontId="81" fillId="0" borderId="6" xfId="3" applyNumberFormat="1" applyFont="1" applyFill="1" applyBorder="1" applyAlignment="1" applyProtection="1">
      <alignment horizontal="left" vertical="top" wrapText="1"/>
      <protection locked="0"/>
    </xf>
    <xf numFmtId="0" fontId="81" fillId="0" borderId="6" xfId="6" applyFont="1" applyFill="1" applyBorder="1" applyAlignment="1" applyProtection="1">
      <alignment horizontal="left" vertical="top" wrapText="1"/>
      <protection locked="0"/>
    </xf>
    <xf numFmtId="49" fontId="81" fillId="0" borderId="6" xfId="5" applyNumberFormat="1" applyFont="1" applyFill="1" applyBorder="1" applyAlignment="1" applyProtection="1">
      <alignment horizontal="left" vertical="top" wrapText="1"/>
      <protection locked="0"/>
    </xf>
    <xf numFmtId="176" fontId="81" fillId="0" borderId="6" xfId="3" applyNumberFormat="1" applyFont="1" applyFill="1" applyBorder="1" applyAlignment="1" applyProtection="1">
      <alignment horizontal="right" vertical="top" wrapText="1"/>
      <protection locked="0"/>
    </xf>
    <xf numFmtId="0" fontId="98" fillId="0" borderId="5" xfId="2" applyNumberFormat="1" applyFont="1" applyFill="1" applyBorder="1" applyAlignment="1" applyProtection="1">
      <alignment horizontal="left" vertical="top" wrapText="1"/>
      <protection locked="0"/>
    </xf>
    <xf numFmtId="0" fontId="98" fillId="0" borderId="6" xfId="2" applyNumberFormat="1" applyFont="1" applyFill="1" applyBorder="1" applyAlignment="1" applyProtection="1">
      <alignment horizontal="left" vertical="top" wrapText="1"/>
      <protection locked="0"/>
    </xf>
    <xf numFmtId="49" fontId="98" fillId="0" borderId="6" xfId="2" applyNumberFormat="1" applyFont="1" applyFill="1" applyBorder="1" applyAlignment="1" applyProtection="1">
      <alignment horizontal="left" vertical="top" wrapText="1"/>
      <protection locked="0"/>
    </xf>
    <xf numFmtId="176" fontId="81" fillId="0" borderId="6" xfId="3" applyNumberFormat="1" applyFont="1" applyFill="1" applyBorder="1" applyAlignment="1" applyProtection="1">
      <alignment horizontal="left" vertical="top" wrapText="1"/>
      <protection locked="0"/>
    </xf>
    <xf numFmtId="0" fontId="86" fillId="0" borderId="6" xfId="7" applyFont="1" applyFill="1" applyBorder="1" applyAlignment="1" applyProtection="1">
      <alignment horizontal="left" vertical="top" wrapText="1"/>
      <protection locked="0"/>
    </xf>
    <xf numFmtId="0" fontId="86" fillId="0" borderId="3" xfId="1" applyFont="1" applyFill="1" applyBorder="1" applyAlignment="1" applyProtection="1">
      <alignment horizontal="left" vertical="top" wrapText="1"/>
      <protection locked="0"/>
    </xf>
    <xf numFmtId="179" fontId="86" fillId="0" borderId="6" xfId="1" applyNumberFormat="1" applyFont="1" applyFill="1" applyBorder="1" applyAlignment="1" applyProtection="1">
      <alignment horizontal="left" vertical="top" wrapText="1"/>
      <protection locked="0"/>
    </xf>
    <xf numFmtId="0" fontId="98" fillId="0" borderId="3" xfId="1" applyFont="1" applyFill="1" applyBorder="1" applyAlignment="1" applyProtection="1">
      <alignment horizontal="center" vertical="top" wrapText="1"/>
      <protection locked="0"/>
    </xf>
    <xf numFmtId="0" fontId="98" fillId="0" borderId="6" xfId="1" applyFont="1" applyFill="1" applyBorder="1" applyAlignment="1" applyProtection="1">
      <alignment horizontal="left" vertical="top" wrapText="1"/>
      <protection locked="0"/>
    </xf>
    <xf numFmtId="44" fontId="86" fillId="0" borderId="6" xfId="50" applyFont="1" applyFill="1" applyBorder="1" applyAlignment="1" applyProtection="1">
      <alignment horizontal="left" vertical="top" wrapText="1"/>
      <protection locked="0"/>
    </xf>
    <xf numFmtId="177" fontId="81" fillId="2" borderId="5" xfId="5" applyNumberFormat="1" applyFont="1" applyFill="1" applyBorder="1" applyAlignment="1" applyProtection="1">
      <alignment horizontal="right" vertical="top" wrapText="1"/>
    </xf>
    <xf numFmtId="176" fontId="98" fillId="2" borderId="5" xfId="5" applyNumberFormat="1" applyFont="1" applyFill="1" applyBorder="1" applyAlignment="1" applyProtection="1">
      <alignment horizontal="right" vertical="top" wrapText="1"/>
    </xf>
    <xf numFmtId="176" fontId="82" fillId="2" borderId="6" xfId="3" applyNumberFormat="1" applyFont="1" applyFill="1" applyBorder="1" applyAlignment="1" applyProtection="1">
      <alignment horizontal="right" vertical="top" wrapText="1"/>
    </xf>
    <xf numFmtId="176" fontId="93" fillId="2" borderId="6" xfId="3" applyNumberFormat="1" applyFont="1" applyFill="1" applyBorder="1" applyAlignment="1" applyProtection="1">
      <alignment horizontal="left" vertical="top" wrapText="1"/>
    </xf>
    <xf numFmtId="0" fontId="86" fillId="0" borderId="0" xfId="1" applyFont="1" applyFill="1" applyAlignment="1" applyProtection="1">
      <alignment horizontal="left" vertical="top" wrapText="1"/>
      <protection locked="0"/>
    </xf>
    <xf numFmtId="0" fontId="86" fillId="2" borderId="6" xfId="0" applyFont="1" applyFill="1" applyBorder="1" applyAlignment="1" applyProtection="1">
      <alignment horizontal="right" vertical="top" wrapText="1"/>
    </xf>
    <xf numFmtId="49" fontId="81" fillId="0" borderId="6" xfId="1" applyNumberFormat="1" applyFont="1" applyFill="1" applyBorder="1" applyAlignment="1" applyProtection="1">
      <alignment horizontal="left" vertical="top" wrapText="1"/>
      <protection locked="0"/>
    </xf>
    <xf numFmtId="49" fontId="81" fillId="0" borderId="3" xfId="3" applyNumberFormat="1" applyFont="1" applyFill="1" applyBorder="1" applyAlignment="1" applyProtection="1">
      <alignment horizontal="left" vertical="top" wrapText="1"/>
      <protection locked="0"/>
    </xf>
    <xf numFmtId="177" fontId="81" fillId="2" borderId="5" xfId="3" applyNumberFormat="1" applyFont="1" applyFill="1" applyBorder="1" applyAlignment="1" applyProtection="1">
      <alignment horizontal="right" vertical="top" wrapText="1"/>
    </xf>
    <xf numFmtId="49" fontId="81" fillId="0" borderId="6" xfId="8" applyNumberFormat="1" applyFont="1" applyFill="1" applyBorder="1" applyAlignment="1" applyProtection="1">
      <alignment horizontal="left" vertical="top" wrapText="1"/>
      <protection locked="0"/>
    </xf>
    <xf numFmtId="0" fontId="81" fillId="0" borderId="6" xfId="1" applyFont="1" applyFill="1" applyBorder="1" applyAlignment="1" applyProtection="1">
      <alignment horizontal="left" vertical="top" wrapText="1"/>
      <protection locked="0"/>
    </xf>
    <xf numFmtId="49" fontId="81" fillId="0" borderId="0" xfId="3" applyNumberFormat="1" applyFont="1" applyFill="1" applyAlignment="1" applyProtection="1">
      <alignment horizontal="left" vertical="top" wrapText="1"/>
      <protection locked="0"/>
    </xf>
    <xf numFmtId="176" fontId="81" fillId="0" borderId="0" xfId="3" applyNumberFormat="1" applyFont="1" applyFill="1" applyAlignment="1" applyProtection="1">
      <alignment horizontal="left" vertical="top" wrapText="1"/>
      <protection locked="0"/>
    </xf>
    <xf numFmtId="0" fontId="81" fillId="0" borderId="0" xfId="1" applyFont="1" applyFill="1" applyBorder="1" applyAlignment="1" applyProtection="1">
      <alignment horizontal="left" vertical="top" wrapText="1"/>
      <protection locked="0"/>
    </xf>
    <xf numFmtId="179" fontId="81" fillId="0" borderId="0" xfId="1" applyNumberFormat="1" applyFont="1" applyFill="1" applyBorder="1" applyAlignment="1" applyProtection="1">
      <alignment horizontal="left" vertical="top" wrapText="1"/>
      <protection locked="0"/>
    </xf>
    <xf numFmtId="0" fontId="98" fillId="0" borderId="0" xfId="1" applyFont="1" applyFill="1" applyBorder="1" applyAlignment="1" applyProtection="1">
      <alignment horizontal="left" vertical="top" wrapText="1"/>
      <protection locked="0"/>
    </xf>
    <xf numFmtId="0" fontId="81" fillId="0" borderId="0" xfId="3" applyFont="1" applyFill="1" applyAlignment="1" applyProtection="1">
      <alignment horizontal="left" vertical="top" wrapText="1"/>
      <protection locked="0"/>
    </xf>
    <xf numFmtId="0" fontId="86" fillId="0" borderId="0" xfId="1" applyFont="1" applyFill="1" applyBorder="1" applyAlignment="1" applyProtection="1">
      <alignment horizontal="left" vertical="top" wrapText="1"/>
      <protection locked="0"/>
    </xf>
    <xf numFmtId="177" fontId="81" fillId="0" borderId="0" xfId="3" applyNumberFormat="1" applyFont="1" applyFill="1" applyAlignment="1" applyProtection="1">
      <alignment horizontal="right" vertical="top" wrapText="1"/>
      <protection locked="0"/>
    </xf>
    <xf numFmtId="176" fontId="81" fillId="0" borderId="0" xfId="3" applyNumberFormat="1" applyFont="1" applyFill="1" applyAlignment="1" applyProtection="1">
      <alignment horizontal="right" vertical="top" wrapText="1"/>
      <protection locked="0"/>
    </xf>
    <xf numFmtId="0" fontId="86" fillId="0" borderId="6" xfId="1" applyFont="1" applyBorder="1" applyAlignment="1" applyProtection="1">
      <alignment horizontal="left" vertical="top" wrapText="1"/>
      <protection locked="0"/>
    </xf>
    <xf numFmtId="182" fontId="81" fillId="0" borderId="0" xfId="3" applyNumberFormat="1" applyFont="1" applyFill="1" applyAlignment="1" applyProtection="1">
      <alignment horizontal="left" vertical="top" wrapText="1"/>
      <protection locked="0"/>
    </xf>
    <xf numFmtId="0" fontId="197" fillId="0" borderId="0" xfId="1" applyFont="1" applyAlignment="1" applyProtection="1">
      <alignment horizontal="left" vertical="top" wrapText="1"/>
      <protection locked="0"/>
    </xf>
    <xf numFmtId="49" fontId="98" fillId="0" borderId="0" xfId="3" applyNumberFormat="1" applyFont="1" applyFill="1" applyAlignment="1" applyProtection="1">
      <alignment horizontal="left" vertical="top" wrapText="1"/>
      <protection locked="0"/>
    </xf>
    <xf numFmtId="0" fontId="26" fillId="0" borderId="6" xfId="0" applyFont="1" applyFill="1" applyBorder="1" applyAlignment="1" applyProtection="1">
      <alignment horizontal="center" vertical="top"/>
      <protection locked="0"/>
    </xf>
    <xf numFmtId="0" fontId="26" fillId="2" borderId="6" xfId="0" applyFont="1" applyFill="1" applyBorder="1" applyAlignment="1" applyProtection="1">
      <alignment horizontal="center" vertical="top"/>
    </xf>
    <xf numFmtId="0" fontId="26" fillId="0" borderId="6" xfId="0" applyFont="1" applyBorder="1" applyAlignment="1" applyProtection="1">
      <alignment horizontal="center" vertical="top"/>
      <protection locked="0"/>
    </xf>
    <xf numFmtId="0" fontId="26" fillId="0" borderId="6" xfId="0" applyNumberFormat="1" applyFont="1" applyBorder="1" applyAlignment="1" applyProtection="1">
      <alignment horizontal="left" vertical="top"/>
      <protection locked="0"/>
    </xf>
    <xf numFmtId="0" fontId="173" fillId="0" borderId="6" xfId="0" applyNumberFormat="1" applyFont="1" applyBorder="1" applyAlignment="1" applyProtection="1">
      <alignment horizontal="left" vertical="top"/>
      <protection locked="0"/>
    </xf>
    <xf numFmtId="0" fontId="173" fillId="0" borderId="6" xfId="0" applyNumberFormat="1" applyFont="1" applyBorder="1" applyAlignment="1" applyProtection="1">
      <alignment horizontal="left" vertical="top" wrapText="1"/>
      <protection locked="0"/>
    </xf>
    <xf numFmtId="176" fontId="196" fillId="2" borderId="6" xfId="3" applyNumberFormat="1" applyFont="1" applyFill="1" applyBorder="1" applyAlignment="1" applyProtection="1">
      <alignment horizontal="right" vertical="top" wrapText="1"/>
    </xf>
    <xf numFmtId="0" fontId="23" fillId="2" borderId="4" xfId="0" applyFont="1" applyFill="1" applyBorder="1" applyAlignment="1" applyProtection="1">
      <alignment horizontal="center" vertical="top"/>
    </xf>
    <xf numFmtId="0" fontId="23" fillId="2" borderId="5" xfId="0" applyFont="1" applyFill="1" applyBorder="1" applyAlignment="1" applyProtection="1">
      <alignment horizontal="center" vertical="top"/>
    </xf>
    <xf numFmtId="178" fontId="196" fillId="2" borderId="6" xfId="3" applyNumberFormat="1" applyFont="1" applyFill="1" applyBorder="1" applyAlignment="1" applyProtection="1">
      <alignment horizontal="center" vertical="top" wrapText="1"/>
    </xf>
    <xf numFmtId="176" fontId="65" fillId="4" borderId="5" xfId="3" applyNumberFormat="1" applyFont="1" applyFill="1" applyBorder="1" applyAlignment="1" applyProtection="1">
      <alignment horizontal="left" vertical="top" wrapText="1"/>
      <protection locked="0"/>
    </xf>
    <xf numFmtId="0" fontId="26" fillId="2" borderId="6" xfId="0" applyFont="1" applyFill="1" applyBorder="1" applyAlignment="1" applyProtection="1">
      <alignment horizontal="left" vertical="top" wrapText="1"/>
    </xf>
    <xf numFmtId="0" fontId="23" fillId="2" borderId="6" xfId="0" applyFont="1" applyFill="1" applyBorder="1" applyAlignment="1" applyProtection="1">
      <alignment horizontal="left" vertical="top" wrapText="1"/>
    </xf>
    <xf numFmtId="0" fontId="173" fillId="2" borderId="6" xfId="0" applyFont="1" applyFill="1" applyBorder="1" applyAlignment="1" applyProtection="1">
      <alignment horizontal="left" vertical="top" wrapText="1"/>
    </xf>
    <xf numFmtId="49" fontId="216" fillId="2" borderId="6" xfId="3" applyNumberFormat="1" applyFont="1" applyFill="1" applyBorder="1" applyAlignment="1" applyProtection="1">
      <alignment horizontal="left" vertical="top" wrapText="1"/>
    </xf>
    <xf numFmtId="178" fontId="218" fillId="2" borderId="6" xfId="3" applyNumberFormat="1" applyFont="1" applyFill="1" applyBorder="1" applyAlignment="1" applyProtection="1">
      <alignment horizontal="left" vertical="top" wrapText="1"/>
    </xf>
    <xf numFmtId="178" fontId="13" fillId="2" borderId="6" xfId="3" applyNumberFormat="1" applyFont="1" applyFill="1" applyBorder="1" applyAlignment="1" applyProtection="1">
      <alignment horizontal="left" vertical="top" wrapText="1"/>
    </xf>
    <xf numFmtId="0" fontId="13" fillId="2" borderId="6" xfId="3" applyFont="1" applyFill="1" applyBorder="1" applyAlignment="1" applyProtection="1">
      <alignment horizontal="left" vertical="top" wrapText="1"/>
    </xf>
    <xf numFmtId="182" fontId="98" fillId="0" borderId="0" xfId="3" applyNumberFormat="1" applyFont="1" applyFill="1" applyAlignment="1" applyProtection="1">
      <alignment horizontal="left" vertical="top" wrapText="1"/>
      <protection locked="0"/>
    </xf>
    <xf numFmtId="176" fontId="98" fillId="0" borderId="0" xfId="3" applyNumberFormat="1" applyFont="1" applyFill="1" applyAlignment="1" applyProtection="1">
      <alignment horizontal="left" vertical="top" wrapText="1"/>
      <protection locked="0"/>
    </xf>
    <xf numFmtId="176" fontId="98" fillId="0" borderId="0" xfId="3" applyNumberFormat="1" applyFont="1" applyFill="1" applyAlignment="1" applyProtection="1">
      <alignment horizontal="right" vertical="top" wrapText="1"/>
      <protection locked="0"/>
    </xf>
    <xf numFmtId="179" fontId="98" fillId="0" borderId="0" xfId="1" applyNumberFormat="1" applyFont="1" applyFill="1" applyBorder="1" applyAlignment="1" applyProtection="1">
      <alignment horizontal="left" vertical="top" wrapText="1"/>
      <protection locked="0"/>
    </xf>
    <xf numFmtId="0" fontId="98" fillId="0" borderId="0" xfId="3" applyFont="1" applyFill="1" applyAlignment="1" applyProtection="1">
      <alignment horizontal="left" vertical="top" wrapText="1"/>
      <protection locked="0"/>
    </xf>
    <xf numFmtId="177" fontId="98" fillId="0" borderId="0" xfId="3" applyNumberFormat="1" applyFont="1" applyFill="1" applyAlignment="1" applyProtection="1">
      <alignment horizontal="right" vertical="top" wrapText="1"/>
      <protection locked="0"/>
    </xf>
    <xf numFmtId="0" fontId="180" fillId="0" borderId="6" xfId="12" applyNumberFormat="1" applyFont="1" applyFill="1" applyBorder="1" applyAlignment="1" applyProtection="1">
      <alignment vertical="top" wrapText="1"/>
    </xf>
    <xf numFmtId="0" fontId="180" fillId="13" borderId="6" xfId="12" applyNumberFormat="1" applyFont="1" applyFill="1" applyBorder="1" applyAlignment="1" applyProtection="1">
      <alignment vertical="top" wrapText="1"/>
    </xf>
    <xf numFmtId="0" fontId="181" fillId="15" borderId="6" xfId="0" applyFont="1" applyFill="1" applyBorder="1" applyAlignment="1">
      <alignment horizontal="justify" vertical="top" wrapText="1"/>
    </xf>
    <xf numFmtId="0" fontId="181" fillId="15" borderId="6" xfId="0" applyFont="1" applyFill="1" applyBorder="1" applyAlignment="1">
      <alignment vertical="top" wrapText="1"/>
    </xf>
    <xf numFmtId="0" fontId="181" fillId="0" borderId="6" xfId="0" applyFont="1" applyBorder="1" applyAlignment="1">
      <alignment vertical="top" wrapText="1"/>
    </xf>
    <xf numFmtId="0" fontId="181" fillId="15" borderId="6" xfId="0" applyFont="1" applyFill="1" applyBorder="1" applyAlignment="1">
      <alignment horizontal="center" vertical="top" wrapText="1"/>
    </xf>
    <xf numFmtId="0" fontId="181" fillId="11" borderId="6" xfId="0" applyFont="1" applyFill="1" applyBorder="1" applyAlignment="1">
      <alignment horizontal="center" vertical="top" wrapText="1"/>
    </xf>
    <xf numFmtId="0" fontId="181" fillId="11" borderId="6" xfId="0" applyFont="1" applyFill="1" applyBorder="1" applyAlignment="1">
      <alignment horizontal="justify" vertical="top" wrapText="1"/>
    </xf>
    <xf numFmtId="0" fontId="181" fillId="0" borderId="6" xfId="0" applyFont="1" applyBorder="1" applyAlignment="1">
      <alignment horizontal="center" vertical="top" wrapText="1"/>
    </xf>
    <xf numFmtId="0" fontId="181" fillId="0" borderId="16" xfId="0" applyFont="1" applyBorder="1" applyAlignment="1">
      <alignment horizontal="center" vertical="top" wrapText="1"/>
    </xf>
    <xf numFmtId="0" fontId="181" fillId="0" borderId="17" xfId="0" applyFont="1" applyBorder="1" applyAlignment="1">
      <alignment horizontal="left" vertical="top" wrapText="1"/>
    </xf>
    <xf numFmtId="0" fontId="181" fillId="11" borderId="16" xfId="0" applyFont="1" applyFill="1" applyBorder="1" applyAlignment="1">
      <alignment horizontal="center" vertical="top" wrapText="1"/>
    </xf>
    <xf numFmtId="0" fontId="181" fillId="11" borderId="17" xfId="0" applyFont="1" applyFill="1" applyBorder="1" applyAlignment="1">
      <alignment horizontal="justify" vertical="top" wrapText="1"/>
    </xf>
    <xf numFmtId="0" fontId="182" fillId="0" borderId="0" xfId="0" applyFont="1" applyAlignment="1">
      <alignment vertical="top" wrapText="1"/>
    </xf>
    <xf numFmtId="0" fontId="169" fillId="0" borderId="0" xfId="0" applyFont="1" applyAlignment="1">
      <alignment horizontal="right" vertical="top" wrapText="1"/>
    </xf>
    <xf numFmtId="0" fontId="180" fillId="0" borderId="0" xfId="0" applyFont="1" applyBorder="1" applyAlignment="1">
      <alignment horizontal="right" vertical="top" wrapText="1"/>
    </xf>
    <xf numFmtId="0" fontId="180" fillId="0" borderId="0" xfId="0" applyFont="1" applyAlignment="1">
      <alignment horizontal="right" vertical="top" wrapText="1"/>
    </xf>
    <xf numFmtId="0" fontId="235" fillId="0" borderId="0" xfId="0" applyFont="1" applyAlignment="1">
      <alignment horizontal="left" vertical="top" wrapText="1"/>
    </xf>
    <xf numFmtId="0" fontId="181" fillId="2" borderId="6" xfId="0" applyFont="1" applyFill="1" applyBorder="1" applyAlignment="1">
      <alignment vertical="top" wrapText="1"/>
    </xf>
    <xf numFmtId="0" fontId="238" fillId="14" borderId="6" xfId="0" applyFont="1" applyFill="1" applyBorder="1" applyAlignment="1">
      <alignment horizontal="justify" vertical="top" wrapText="1"/>
    </xf>
    <xf numFmtId="0" fontId="238" fillId="14" borderId="6" xfId="0" applyFont="1" applyFill="1" applyBorder="1" applyAlignment="1">
      <alignment vertical="top" wrapText="1"/>
    </xf>
    <xf numFmtId="49" fontId="81" fillId="0" borderId="0" xfId="3" applyNumberFormat="1" applyFont="1" applyFill="1" applyBorder="1" applyAlignment="1" applyProtection="1">
      <alignment horizontal="center" vertical="top" wrapText="1"/>
      <protection locked="0"/>
    </xf>
    <xf numFmtId="0" fontId="86" fillId="0" borderId="0" xfId="1" applyFont="1" applyBorder="1" applyAlignment="1" applyProtection="1">
      <alignment horizontal="left" vertical="top" wrapText="1"/>
      <protection locked="0"/>
    </xf>
    <xf numFmtId="0" fontId="98" fillId="0" borderId="0" xfId="1" applyFont="1" applyBorder="1" applyAlignment="1" applyProtection="1">
      <alignment horizontal="left" vertical="top" wrapText="1"/>
      <protection locked="0"/>
    </xf>
    <xf numFmtId="0" fontId="98" fillId="0" borderId="0" xfId="1" applyFont="1" applyFill="1" applyAlignment="1" applyProtection="1">
      <alignment horizontal="left" vertical="top" wrapText="1"/>
      <protection locked="0"/>
    </xf>
    <xf numFmtId="49" fontId="81" fillId="0" borderId="0" xfId="3" applyNumberFormat="1" applyFont="1" applyFill="1" applyBorder="1" applyAlignment="1" applyProtection="1">
      <alignment horizontal="left" vertical="top" wrapText="1"/>
      <protection locked="0"/>
    </xf>
    <xf numFmtId="0" fontId="20" fillId="0" borderId="0" xfId="0" applyFont="1" applyAlignment="1">
      <alignment horizontal="left" vertical="top" wrapText="1"/>
    </xf>
    <xf numFmtId="0" fontId="20" fillId="0" borderId="0" xfId="0" applyFont="1" applyBorder="1" applyAlignment="1">
      <alignment horizontal="left" vertical="top" wrapText="1"/>
    </xf>
    <xf numFmtId="0" fontId="173" fillId="0" borderId="6" xfId="0" applyFont="1" applyBorder="1" applyAlignment="1" applyProtection="1">
      <alignment horizontal="left" vertical="top" wrapText="1"/>
      <protection locked="0"/>
    </xf>
    <xf numFmtId="0" fontId="26" fillId="2" borderId="6" xfId="0" applyFont="1" applyFill="1" applyBorder="1" applyAlignment="1" applyProtection="1">
      <alignment horizontal="left" vertical="top" wrapText="1"/>
      <protection locked="0"/>
    </xf>
    <xf numFmtId="0" fontId="26" fillId="0" borderId="6" xfId="0" applyFont="1" applyBorder="1" applyAlignment="1" applyProtection="1">
      <alignment horizontal="left" vertical="top" wrapText="1"/>
      <protection locked="0"/>
    </xf>
    <xf numFmtId="49" fontId="98" fillId="0" borderId="6" xfId="1" applyNumberFormat="1" applyFont="1" applyFill="1" applyBorder="1" applyAlignment="1" applyProtection="1">
      <alignment horizontal="left" vertical="top" wrapText="1"/>
      <protection locked="0"/>
    </xf>
    <xf numFmtId="181" fontId="26" fillId="4" borderId="6" xfId="0" applyNumberFormat="1" applyFont="1" applyFill="1" applyBorder="1" applyAlignment="1">
      <alignment horizontal="right" vertical="top" wrapText="1"/>
    </xf>
    <xf numFmtId="49" fontId="81" fillId="0" borderId="0" xfId="1" applyNumberFormat="1" applyFont="1" applyFill="1" applyBorder="1" applyAlignment="1" applyProtection="1">
      <alignment horizontal="left" vertical="top" wrapText="1"/>
      <protection locked="0"/>
    </xf>
    <xf numFmtId="49" fontId="98" fillId="0" borderId="0" xfId="1" applyNumberFormat="1" applyFont="1" applyFill="1" applyBorder="1" applyAlignment="1" applyProtection="1">
      <alignment horizontal="left" vertical="top" wrapText="1"/>
      <protection locked="0"/>
    </xf>
    <xf numFmtId="0" fontId="166" fillId="15" borderId="0" xfId="0" applyFont="1" applyFill="1" applyBorder="1" applyAlignment="1">
      <alignment horizontal="right" vertical="top" wrapText="1"/>
    </xf>
    <xf numFmtId="0" fontId="26" fillId="0" borderId="6" xfId="0" applyFont="1" applyBorder="1" applyAlignment="1" applyProtection="1">
      <alignment horizontal="left" vertical="top"/>
      <protection locked="0"/>
    </xf>
    <xf numFmtId="0" fontId="166" fillId="0" borderId="0" xfId="0" applyFont="1" applyBorder="1" applyAlignment="1">
      <alignment horizontal="left" vertical="top" wrapText="1"/>
    </xf>
    <xf numFmtId="0" fontId="20" fillId="0" borderId="0" xfId="0" applyFont="1" applyAlignment="1">
      <alignment horizontal="right" vertical="top"/>
    </xf>
    <xf numFmtId="0" fontId="26" fillId="0" borderId="6" xfId="0" applyNumberFormat="1" applyFont="1" applyBorder="1" applyAlignment="1" applyProtection="1">
      <alignment horizontal="center" vertical="top"/>
      <protection locked="0"/>
    </xf>
    <xf numFmtId="0" fontId="166" fillId="0" borderId="0" xfId="0" applyNumberFormat="1" applyFont="1" applyAlignment="1">
      <alignment horizontal="center" vertical="top"/>
    </xf>
    <xf numFmtId="176" fontId="26" fillId="0" borderId="0" xfId="0" applyNumberFormat="1" applyFont="1" applyAlignment="1">
      <alignment horizontal="right" vertical="top"/>
    </xf>
    <xf numFmtId="0" fontId="179" fillId="0" borderId="0" xfId="0" applyFont="1" applyAlignment="1">
      <alignment horizontal="left" vertical="center" indent="1"/>
    </xf>
    <xf numFmtId="0" fontId="172" fillId="14" borderId="6" xfId="0" applyFont="1" applyFill="1" applyBorder="1" applyAlignment="1">
      <alignment horizontal="justify" vertical="top" wrapText="1"/>
    </xf>
    <xf numFmtId="49" fontId="222" fillId="0" borderId="6" xfId="0" applyNumberFormat="1" applyFont="1" applyBorder="1" applyAlignment="1">
      <alignment vertical="top" wrapText="1"/>
    </xf>
    <xf numFmtId="0" fontId="222" fillId="0" borderId="6" xfId="0" applyFont="1" applyBorder="1" applyAlignment="1">
      <alignment horizontal="left" vertical="top" wrapText="1"/>
    </xf>
    <xf numFmtId="0" fontId="222" fillId="0" borderId="6" xfId="0" applyFont="1" applyFill="1" applyBorder="1" applyAlignment="1">
      <alignment horizontal="left" vertical="top" wrapText="1"/>
    </xf>
    <xf numFmtId="49" fontId="222" fillId="0" borderId="6" xfId="0" applyNumberFormat="1" applyFont="1" applyBorder="1" applyAlignment="1">
      <alignment horizontal="justify" vertical="top" wrapText="1"/>
    </xf>
    <xf numFmtId="0" fontId="222" fillId="0" borderId="6" xfId="0" applyFont="1" applyBorder="1" applyAlignment="1">
      <alignment horizontal="justify" vertical="top" wrapText="1"/>
    </xf>
    <xf numFmtId="0" fontId="223" fillId="15" borderId="6" xfId="0" applyFont="1" applyFill="1" applyBorder="1" applyAlignment="1">
      <alignment horizontal="left" vertical="top" wrapText="1"/>
    </xf>
    <xf numFmtId="49" fontId="223" fillId="0" borderId="6" xfId="0" applyNumberFormat="1" applyFont="1" applyBorder="1" applyAlignment="1">
      <alignment horizontal="left" vertical="top" wrapText="1"/>
    </xf>
    <xf numFmtId="0" fontId="272" fillId="0" borderId="0" xfId="0" applyFont="1" applyAlignment="1">
      <alignment vertical="top" wrapText="1"/>
    </xf>
    <xf numFmtId="0" fontId="260" fillId="0" borderId="6" xfId="0" applyFont="1" applyBorder="1" applyAlignment="1">
      <alignment horizontal="justify" vertical="top" wrapText="1"/>
    </xf>
    <xf numFmtId="49" fontId="260" fillId="0" borderId="6" xfId="0" applyNumberFormat="1" applyFont="1" applyBorder="1" applyAlignment="1">
      <alignment horizontal="justify" vertical="top" wrapText="1"/>
    </xf>
    <xf numFmtId="0" fontId="77" fillId="0" borderId="0" xfId="1" applyFont="1" applyFill="1" applyBorder="1" applyAlignment="1" applyProtection="1">
      <alignment vertical="top" wrapText="1"/>
    </xf>
    <xf numFmtId="0" fontId="77" fillId="0" borderId="0" xfId="0" applyFont="1" applyFill="1" applyBorder="1" applyAlignment="1" applyProtection="1">
      <alignment vertical="center" wrapText="1"/>
    </xf>
    <xf numFmtId="0" fontId="98" fillId="0" borderId="0" xfId="0" applyFont="1" applyFill="1" applyBorder="1" applyAlignment="1" applyProtection="1">
      <alignment vertical="center" wrapText="1"/>
    </xf>
    <xf numFmtId="0" fontId="180" fillId="0" borderId="6" xfId="7" applyFont="1" applyFill="1" applyBorder="1" applyAlignment="1" applyProtection="1">
      <alignment vertical="top" wrapText="1"/>
    </xf>
    <xf numFmtId="0" fontId="180" fillId="0" borderId="6" xfId="0" applyFont="1" applyFill="1" applyBorder="1" applyAlignment="1" applyProtection="1">
      <alignment vertical="top" wrapText="1"/>
    </xf>
    <xf numFmtId="0" fontId="98" fillId="0" borderId="0" xfId="1" applyFont="1" applyFill="1" applyBorder="1" applyAlignment="1" applyProtection="1">
      <alignment horizontal="left" vertical="top" wrapText="1"/>
    </xf>
    <xf numFmtId="0" fontId="98" fillId="0" borderId="0" xfId="1" applyFont="1" applyAlignment="1" applyProtection="1">
      <alignment horizontal="left" vertical="top" wrapText="1"/>
    </xf>
    <xf numFmtId="0" fontId="180" fillId="0" borderId="6" xfId="0" applyFont="1" applyFill="1" applyBorder="1" applyAlignment="1" applyProtection="1">
      <alignment horizontal="left" vertical="top" wrapText="1"/>
    </xf>
    <xf numFmtId="0" fontId="180" fillId="0" borderId="6" xfId="12" applyFont="1" applyFill="1" applyBorder="1" applyAlignment="1" applyProtection="1">
      <alignment horizontal="left" vertical="top" wrapText="1"/>
    </xf>
    <xf numFmtId="0" fontId="26" fillId="2" borderId="6" xfId="0" applyFont="1" applyFill="1" applyBorder="1" applyAlignment="1" applyProtection="1">
      <alignment horizontal="left" vertical="top"/>
      <protection locked="0"/>
    </xf>
    <xf numFmtId="0" fontId="26" fillId="0" borderId="6" xfId="0" applyNumberFormat="1" applyFont="1" applyBorder="1" applyAlignment="1" applyProtection="1">
      <alignment horizontal="left" vertical="top" wrapText="1"/>
      <protection locked="0"/>
    </xf>
    <xf numFmtId="0" fontId="166" fillId="0" borderId="0" xfId="0" applyFont="1" applyFill="1" applyBorder="1" applyAlignment="1">
      <alignment horizontal="right" vertical="top" wrapText="1"/>
    </xf>
    <xf numFmtId="49" fontId="98" fillId="0" borderId="0" xfId="3" applyNumberFormat="1" applyFont="1" applyFill="1" applyAlignment="1" applyProtection="1">
      <alignment horizontal="left" vertical="top" wrapText="1"/>
    </xf>
    <xf numFmtId="176" fontId="65" fillId="4" borderId="6" xfId="3" applyNumberFormat="1" applyFont="1" applyFill="1" applyBorder="1" applyAlignment="1" applyProtection="1">
      <alignment horizontal="left" vertical="top" wrapText="1"/>
      <protection locked="0"/>
    </xf>
    <xf numFmtId="176" fontId="65" fillId="4" borderId="6" xfId="3" applyNumberFormat="1" applyFont="1" applyFill="1" applyBorder="1" applyAlignment="1" applyProtection="1">
      <alignment horizontal="left" vertical="top" wrapText="1"/>
      <protection locked="0"/>
    </xf>
    <xf numFmtId="0" fontId="26" fillId="0" borderId="0" xfId="0" applyFont="1" applyAlignment="1">
      <alignment horizontal="center" vertical="top"/>
    </xf>
    <xf numFmtId="0" fontId="26" fillId="0" borderId="0" xfId="0" applyFont="1" applyFill="1" applyAlignment="1">
      <alignment horizontal="left" vertical="center"/>
    </xf>
    <xf numFmtId="0" fontId="26" fillId="0" borderId="0" xfId="0" applyFont="1" applyAlignment="1">
      <alignment horizontal="left" vertical="top"/>
    </xf>
    <xf numFmtId="0" fontId="26" fillId="0" borderId="0" xfId="0" applyFont="1" applyFill="1" applyAlignment="1">
      <alignment horizontal="left" vertical="top"/>
    </xf>
    <xf numFmtId="0" fontId="26" fillId="0" borderId="0" xfId="0" applyFont="1" applyAlignment="1">
      <alignment horizontal="right" vertical="top"/>
    </xf>
    <xf numFmtId="0" fontId="23" fillId="5" borderId="0" xfId="0" applyFont="1" applyFill="1" applyAlignment="1">
      <alignment vertical="top" wrapText="1"/>
    </xf>
    <xf numFmtId="0" fontId="26" fillId="0" borderId="6" xfId="0" applyFont="1" applyBorder="1" applyAlignment="1" applyProtection="1">
      <alignment horizontal="center" vertical="top" wrapText="1"/>
      <protection locked="0"/>
    </xf>
    <xf numFmtId="0" fontId="26" fillId="2" borderId="6" xfId="0" applyFont="1" applyFill="1" applyBorder="1" applyAlignment="1" applyProtection="1">
      <alignment horizontal="center" vertical="top" wrapText="1"/>
      <protection locked="0"/>
    </xf>
    <xf numFmtId="0" fontId="20" fillId="0" borderId="0" xfId="0" applyFont="1" applyAlignment="1">
      <alignment vertical="center" wrapText="1"/>
    </xf>
    <xf numFmtId="0" fontId="26" fillId="0" borderId="0" xfId="0" applyFont="1" applyAlignment="1">
      <alignment vertical="center" wrapText="1"/>
    </xf>
    <xf numFmtId="0" fontId="26" fillId="2" borderId="0" xfId="0" applyNumberFormat="1" applyFont="1" applyFill="1" applyAlignment="1" applyProtection="1">
      <alignment horizontal="left" vertical="top" wrapText="1"/>
      <protection locked="0"/>
    </xf>
    <xf numFmtId="0" fontId="26" fillId="2" borderId="6" xfId="0" applyFont="1" applyFill="1" applyBorder="1" applyAlignment="1" applyProtection="1">
      <alignment horizontal="center" vertical="top" wrapText="1"/>
    </xf>
    <xf numFmtId="0" fontId="23" fillId="2" borderId="4" xfId="0" applyFont="1" applyFill="1" applyBorder="1" applyAlignment="1" applyProtection="1">
      <alignment horizontal="center" vertical="top" wrapText="1"/>
    </xf>
    <xf numFmtId="0" fontId="23" fillId="2" borderId="5" xfId="0" applyFont="1" applyFill="1" applyBorder="1" applyAlignment="1" applyProtection="1">
      <alignment horizontal="center" vertical="top" wrapText="1"/>
    </xf>
    <xf numFmtId="0" fontId="166" fillId="0" borderId="0" xfId="0" applyNumberFormat="1" applyFont="1" applyAlignment="1">
      <alignment horizontal="center" vertical="top" wrapText="1"/>
    </xf>
    <xf numFmtId="0" fontId="20" fillId="0" borderId="0" xfId="0" applyNumberFormat="1" applyFont="1" applyAlignment="1">
      <alignment horizontal="left" vertical="top" wrapText="1"/>
    </xf>
    <xf numFmtId="0" fontId="166" fillId="0" borderId="0" xfId="0" applyFont="1" applyAlignment="1">
      <alignment horizontal="left" vertical="top" wrapText="1"/>
    </xf>
    <xf numFmtId="181" fontId="20" fillId="0" borderId="0" xfId="0" applyNumberFormat="1" applyFont="1" applyBorder="1" applyAlignment="1">
      <alignment horizontal="right" vertical="top" wrapText="1"/>
    </xf>
    <xf numFmtId="176" fontId="20" fillId="0" borderId="0" xfId="0" applyNumberFormat="1" applyFont="1" applyAlignment="1">
      <alignment horizontal="right" vertical="top" wrapText="1"/>
    </xf>
    <xf numFmtId="0" fontId="26" fillId="0" borderId="0" xfId="0" applyFont="1" applyAlignment="1">
      <alignment horizontal="center" vertical="top" wrapText="1"/>
    </xf>
    <xf numFmtId="0" fontId="26" fillId="0" borderId="0" xfId="0" applyFont="1" applyFill="1" applyAlignment="1">
      <alignment horizontal="left" vertical="top" wrapText="1"/>
    </xf>
    <xf numFmtId="0" fontId="26" fillId="0" borderId="0" xfId="0" applyFont="1" applyAlignment="1">
      <alignment horizontal="left" vertical="top" wrapText="1"/>
    </xf>
    <xf numFmtId="0" fontId="20" fillId="0" borderId="0" xfId="0" applyFont="1" applyAlignment="1">
      <alignment vertical="top" wrapText="1"/>
    </xf>
    <xf numFmtId="181" fontId="20" fillId="0" borderId="0" xfId="0" applyNumberFormat="1" applyFont="1" applyAlignment="1">
      <alignment horizontal="right" vertical="top" wrapText="1"/>
    </xf>
    <xf numFmtId="0" fontId="26" fillId="0" borderId="0" xfId="0" applyFont="1" applyAlignment="1">
      <alignment horizontal="right" vertical="top" wrapText="1"/>
    </xf>
    <xf numFmtId="0" fontId="26" fillId="0" borderId="0" xfId="0" applyFont="1" applyFill="1" applyAlignment="1">
      <alignment horizontal="left" vertical="center" wrapText="1"/>
    </xf>
    <xf numFmtId="0" fontId="26" fillId="0" borderId="6" xfId="0" applyFont="1" applyFill="1" applyBorder="1" applyAlignment="1" applyProtection="1">
      <alignment horizontal="left" vertical="top" wrapText="1"/>
      <protection locked="0"/>
    </xf>
    <xf numFmtId="0" fontId="23" fillId="0" borderId="6" xfId="0" applyFont="1" applyBorder="1" applyAlignment="1" applyProtection="1">
      <alignment horizontal="left" vertical="center" wrapText="1"/>
      <protection locked="0"/>
    </xf>
    <xf numFmtId="181" fontId="196" fillId="2" borderId="6" xfId="3" applyNumberFormat="1" applyFont="1" applyFill="1" applyBorder="1" applyAlignment="1" applyProtection="1">
      <alignment horizontal="right" vertical="top" wrapText="1"/>
    </xf>
    <xf numFmtId="0" fontId="23" fillId="0" borderId="0" xfId="0" applyFont="1" applyAlignment="1">
      <alignment vertical="center" wrapText="1"/>
    </xf>
    <xf numFmtId="0" fontId="23" fillId="0" borderId="0" xfId="0" applyFont="1" applyAlignment="1">
      <alignment vertical="top" wrapText="1"/>
    </xf>
    <xf numFmtId="0" fontId="23" fillId="0" borderId="0" xfId="0" applyFont="1">
      <alignment vertical="center"/>
    </xf>
    <xf numFmtId="0" fontId="23" fillId="0" borderId="0" xfId="0" applyFont="1" applyAlignment="1">
      <alignment vertical="top"/>
    </xf>
    <xf numFmtId="0" fontId="26" fillId="0" borderId="6" xfId="0" applyFont="1" applyFill="1" applyBorder="1" applyAlignment="1" applyProtection="1">
      <alignment horizontal="left" vertical="top"/>
      <protection locked="0"/>
    </xf>
    <xf numFmtId="176" fontId="26" fillId="0" borderId="6" xfId="0" applyNumberFormat="1" applyFont="1" applyBorder="1" applyAlignment="1" applyProtection="1">
      <alignment horizontal="right" vertical="top"/>
      <protection locked="0"/>
    </xf>
    <xf numFmtId="176" fontId="173" fillId="0" borderId="6" xfId="0" applyNumberFormat="1" applyFont="1" applyBorder="1" applyAlignment="1" applyProtection="1">
      <alignment horizontal="right" vertical="top" wrapText="1"/>
      <protection locked="0"/>
    </xf>
    <xf numFmtId="176" fontId="65" fillId="4" borderId="6" xfId="3" applyNumberFormat="1" applyFont="1" applyFill="1" applyBorder="1" applyAlignment="1" applyProtection="1">
      <alignment horizontal="left" vertical="top" wrapText="1"/>
      <protection locked="0"/>
    </xf>
    <xf numFmtId="176" fontId="26" fillId="0" borderId="6" xfId="0" applyNumberFormat="1" applyFont="1" applyBorder="1" applyAlignment="1" applyProtection="1">
      <alignment horizontal="right" vertical="top" wrapText="1"/>
      <protection locked="0"/>
    </xf>
    <xf numFmtId="0" fontId="26" fillId="2" borderId="6" xfId="0" applyFont="1" applyFill="1" applyBorder="1" applyAlignment="1" applyProtection="1">
      <alignment horizontal="left" vertical="top" wrapText="1"/>
    </xf>
    <xf numFmtId="0" fontId="23" fillId="2" borderId="6" xfId="0" applyFont="1" applyFill="1" applyBorder="1" applyAlignment="1" applyProtection="1">
      <alignment horizontal="center" vertical="top"/>
    </xf>
    <xf numFmtId="0" fontId="26" fillId="2" borderId="6" xfId="0" applyNumberFormat="1" applyFont="1" applyFill="1" applyBorder="1" applyAlignment="1" applyProtection="1">
      <alignment horizontal="center" vertical="top" wrapText="1"/>
    </xf>
    <xf numFmtId="0" fontId="26" fillId="2" borderId="0" xfId="0" applyNumberFormat="1" applyFont="1" applyFill="1" applyAlignment="1" applyProtection="1">
      <alignment horizontal="left" vertical="top" wrapText="1"/>
    </xf>
    <xf numFmtId="0" fontId="26" fillId="2" borderId="6" xfId="0" applyFont="1" applyFill="1" applyBorder="1" applyAlignment="1" applyProtection="1">
      <alignment horizontal="center" vertical="top" wrapText="1"/>
    </xf>
    <xf numFmtId="0" fontId="18" fillId="0" borderId="0" xfId="0" applyFont="1" applyAlignment="1">
      <alignment vertical="center" wrapText="1"/>
    </xf>
    <xf numFmtId="0" fontId="26" fillId="0" borderId="6" xfId="0" applyNumberFormat="1" applyFont="1" applyBorder="1" applyAlignment="1" applyProtection="1">
      <alignment horizontal="center" vertical="top" wrapText="1"/>
      <protection locked="0"/>
    </xf>
    <xf numFmtId="176" fontId="26" fillId="0" borderId="6" xfId="0" applyNumberFormat="1" applyFont="1" applyBorder="1" applyAlignment="1" applyProtection="1">
      <alignment horizontal="center" vertical="top" wrapText="1"/>
      <protection locked="0"/>
    </xf>
    <xf numFmtId="176" fontId="196" fillId="2" borderId="6" xfId="3" applyNumberFormat="1" applyFont="1" applyFill="1" applyBorder="1" applyAlignment="1" applyProtection="1">
      <alignment vertical="top" wrapText="1"/>
    </xf>
    <xf numFmtId="176" fontId="26" fillId="0" borderId="6" xfId="0" applyNumberFormat="1" applyFont="1" applyBorder="1" applyAlignment="1" applyProtection="1">
      <alignment vertical="top" wrapText="1"/>
      <protection locked="0"/>
    </xf>
    <xf numFmtId="176" fontId="281" fillId="2" borderId="6" xfId="3" applyNumberFormat="1" applyFont="1" applyFill="1" applyBorder="1" applyAlignment="1" applyProtection="1">
      <alignment horizontal="right" vertical="top" wrapText="1"/>
    </xf>
    <xf numFmtId="0" fontId="28" fillId="2" borderId="4" xfId="0" applyFont="1" applyFill="1" applyBorder="1" applyAlignment="1" applyProtection="1">
      <alignment horizontal="center" vertical="top" wrapText="1"/>
    </xf>
    <xf numFmtId="0" fontId="28" fillId="2" borderId="5" xfId="0" applyFont="1" applyFill="1" applyBorder="1" applyAlignment="1" applyProtection="1">
      <alignment horizontal="center" vertical="top" wrapText="1"/>
    </xf>
    <xf numFmtId="178" fontId="281" fillId="2" borderId="6" xfId="3" applyNumberFormat="1" applyFont="1" applyFill="1" applyBorder="1" applyAlignment="1" applyProtection="1">
      <alignment horizontal="center" vertical="top" wrapText="1"/>
    </xf>
    <xf numFmtId="0" fontId="282" fillId="2" borderId="3" xfId="0" applyFont="1" applyFill="1" applyBorder="1" applyAlignment="1" applyProtection="1">
      <alignment horizontal="left" vertical="top" wrapText="1"/>
    </xf>
    <xf numFmtId="0" fontId="28" fillId="0" borderId="0" xfId="0" applyFont="1" applyAlignment="1">
      <alignment vertical="top" wrapText="1"/>
    </xf>
    <xf numFmtId="0" fontId="26" fillId="0" borderId="6" xfId="0" applyFont="1" applyFill="1" applyBorder="1" applyAlignment="1" applyProtection="1">
      <alignment horizontal="center" vertical="top" wrapText="1"/>
      <protection locked="0"/>
    </xf>
    <xf numFmtId="176" fontId="93" fillId="2" borderId="6" xfId="3" applyNumberFormat="1" applyFont="1" applyFill="1" applyBorder="1" applyAlignment="1" applyProtection="1">
      <alignment horizontal="left" vertical="top" wrapText="1"/>
      <protection locked="0"/>
    </xf>
    <xf numFmtId="49" fontId="222" fillId="0" borderId="6" xfId="0" applyNumberFormat="1" applyFont="1" applyBorder="1" applyAlignment="1">
      <alignment horizontal="left" vertical="top" wrapText="1"/>
    </xf>
    <xf numFmtId="0" fontId="181" fillId="0" borderId="6" xfId="0" applyFont="1" applyBorder="1" applyAlignment="1">
      <alignment horizontal="left" vertical="top" wrapText="1"/>
    </xf>
    <xf numFmtId="176" fontId="20" fillId="0" borderId="6" xfId="0" applyNumberFormat="1" applyFont="1" applyBorder="1" applyAlignment="1" applyProtection="1">
      <alignment horizontal="right" vertical="top" wrapText="1"/>
      <protection locked="0"/>
    </xf>
    <xf numFmtId="0" fontId="20" fillId="2" borderId="6"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protection locked="0"/>
    </xf>
    <xf numFmtId="0" fontId="20" fillId="0" borderId="6" xfId="0" applyNumberFormat="1" applyFont="1" applyBorder="1" applyAlignment="1" applyProtection="1">
      <alignment horizontal="left" vertical="top" wrapText="1"/>
      <protection locked="0"/>
    </xf>
    <xf numFmtId="0" fontId="18" fillId="2" borderId="4" xfId="0" applyFont="1" applyFill="1" applyBorder="1" applyAlignment="1" applyProtection="1">
      <alignment horizontal="center" vertical="top" wrapText="1"/>
    </xf>
    <xf numFmtId="0" fontId="18" fillId="2" borderId="5" xfId="0" applyFont="1" applyFill="1" applyBorder="1" applyAlignment="1" applyProtection="1">
      <alignment horizontal="center" vertical="top" wrapText="1"/>
    </xf>
    <xf numFmtId="0" fontId="18" fillId="0" borderId="0" xfId="0" applyFont="1" applyAlignment="1">
      <alignment vertical="top" wrapText="1"/>
    </xf>
    <xf numFmtId="176" fontId="196" fillId="2" borderId="6" xfId="3" applyNumberFormat="1" applyFont="1" applyFill="1" applyBorder="1" applyAlignment="1" applyProtection="1">
      <alignment horizontal="center" vertical="top" wrapText="1"/>
    </xf>
    <xf numFmtId="0" fontId="26" fillId="0" borderId="0" xfId="0" applyNumberFormat="1" applyFont="1" applyAlignment="1">
      <alignment horizontal="left" vertical="top"/>
    </xf>
    <xf numFmtId="181" fontId="26" fillId="0" borderId="0" xfId="0" applyNumberFormat="1" applyFont="1" applyBorder="1" applyAlignment="1">
      <alignment horizontal="right" vertical="top"/>
    </xf>
    <xf numFmtId="0" fontId="26" fillId="0" borderId="0" xfId="0" applyFont="1" applyAlignment="1">
      <alignment vertical="top"/>
    </xf>
    <xf numFmtId="0" fontId="26" fillId="0" borderId="0" xfId="0" applyFont="1" applyBorder="1" applyAlignment="1">
      <alignment horizontal="left" vertical="top" wrapText="1"/>
    </xf>
    <xf numFmtId="181" fontId="26" fillId="0" borderId="0" xfId="0" applyNumberFormat="1" applyFont="1" applyAlignment="1">
      <alignment horizontal="right" vertical="top"/>
    </xf>
    <xf numFmtId="176" fontId="26" fillId="2" borderId="3" xfId="0" applyNumberFormat="1" applyFont="1" applyFill="1" applyBorder="1" applyAlignment="1" applyProtection="1">
      <alignment horizontal="left" vertical="top" wrapText="1"/>
    </xf>
    <xf numFmtId="176" fontId="26" fillId="2" borderId="6" xfId="0" applyNumberFormat="1" applyFont="1" applyFill="1" applyBorder="1" applyAlignment="1" applyProtection="1">
      <alignment horizontal="center" vertical="top" wrapText="1"/>
    </xf>
    <xf numFmtId="176" fontId="26" fillId="0" borderId="6" xfId="0" applyNumberFormat="1" applyFont="1" applyFill="1" applyBorder="1" applyAlignment="1" applyProtection="1">
      <alignment horizontal="left" vertical="top" wrapText="1"/>
      <protection locked="0"/>
    </xf>
    <xf numFmtId="176" fontId="26" fillId="2" borderId="6" xfId="0" applyNumberFormat="1" applyFont="1" applyFill="1" applyBorder="1" applyAlignment="1" applyProtection="1">
      <alignment horizontal="left" vertical="top" wrapText="1"/>
      <protection locked="0"/>
    </xf>
    <xf numFmtId="176" fontId="23" fillId="0" borderId="0" xfId="0" applyNumberFormat="1" applyFont="1" applyAlignment="1">
      <alignment vertical="center" wrapText="1"/>
    </xf>
    <xf numFmtId="176" fontId="26" fillId="0" borderId="6" xfId="0" applyNumberFormat="1" applyFont="1" applyBorder="1" applyAlignment="1" applyProtection="1">
      <alignment horizontal="left" vertical="top" wrapText="1"/>
      <protection locked="0"/>
    </xf>
    <xf numFmtId="176" fontId="23" fillId="2" borderId="4" xfId="0" applyNumberFormat="1" applyFont="1" applyFill="1" applyBorder="1" applyAlignment="1" applyProtection="1">
      <alignment horizontal="center" vertical="top" wrapText="1"/>
    </xf>
    <xf numFmtId="176" fontId="23" fillId="2" borderId="5" xfId="0" applyNumberFormat="1" applyFont="1" applyFill="1" applyBorder="1" applyAlignment="1" applyProtection="1">
      <alignment horizontal="center" vertical="top" wrapText="1"/>
    </xf>
    <xf numFmtId="176" fontId="23" fillId="0" borderId="0" xfId="0" applyNumberFormat="1" applyFont="1" applyAlignment="1">
      <alignment vertical="top" wrapText="1"/>
    </xf>
    <xf numFmtId="0" fontId="23" fillId="0" borderId="0" xfId="0" applyFont="1" applyAlignment="1" applyProtection="1">
      <alignment vertical="center" wrapText="1"/>
      <protection locked="0"/>
    </xf>
    <xf numFmtId="0" fontId="20" fillId="2" borderId="0" xfId="0" applyNumberFormat="1" applyFont="1" applyFill="1" applyAlignment="1" applyProtection="1">
      <alignment horizontal="left" vertical="top" wrapText="1"/>
      <protection locked="0"/>
    </xf>
    <xf numFmtId="0" fontId="26" fillId="2" borderId="6" xfId="0" applyNumberFormat="1" applyFont="1" applyFill="1" applyBorder="1" applyAlignment="1" applyProtection="1">
      <alignment horizontal="center" vertical="top"/>
      <protection locked="0"/>
    </xf>
    <xf numFmtId="0" fontId="26" fillId="2" borderId="6" xfId="0" applyNumberFormat="1" applyFont="1" applyFill="1" applyBorder="1" applyAlignment="1" applyProtection="1">
      <alignment horizontal="left" vertical="top"/>
      <protection locked="0"/>
    </xf>
    <xf numFmtId="176" fontId="26" fillId="0" borderId="5" xfId="0" applyNumberFormat="1" applyFont="1" applyBorder="1" applyAlignment="1" applyProtection="1">
      <alignment horizontal="right" vertical="top"/>
      <protection locked="0"/>
    </xf>
    <xf numFmtId="0" fontId="26" fillId="2" borderId="6" xfId="0" applyNumberFormat="1" applyFont="1" applyFill="1" applyBorder="1" applyAlignment="1" applyProtection="1">
      <alignment horizontal="center" vertical="top" wrapText="1"/>
      <protection locked="0"/>
    </xf>
    <xf numFmtId="0" fontId="26" fillId="2" borderId="6" xfId="0" applyNumberFormat="1" applyFont="1" applyFill="1" applyBorder="1" applyAlignment="1" applyProtection="1">
      <alignment horizontal="left" vertical="top" wrapText="1"/>
      <protection locked="0"/>
    </xf>
    <xf numFmtId="0" fontId="26" fillId="2" borderId="0" xfId="0" applyNumberFormat="1" applyFont="1" applyFill="1" applyAlignment="1" applyProtection="1">
      <alignment horizontal="left" vertical="top"/>
      <protection locked="0"/>
    </xf>
    <xf numFmtId="0" fontId="26" fillId="2" borderId="6" xfId="0" applyFont="1" applyFill="1" applyBorder="1" applyAlignment="1" applyProtection="1">
      <alignment horizontal="center" vertical="top"/>
      <protection locked="0"/>
    </xf>
    <xf numFmtId="176" fontId="26" fillId="2" borderId="6" xfId="0" applyNumberFormat="1" applyFont="1" applyFill="1" applyBorder="1" applyAlignment="1" applyProtection="1">
      <alignment horizontal="center" vertical="top" wrapText="1"/>
      <protection locked="0"/>
    </xf>
    <xf numFmtId="176" fontId="26" fillId="2" borderId="0" xfId="0" applyNumberFormat="1" applyFont="1" applyFill="1" applyAlignment="1" applyProtection="1">
      <alignment horizontal="left" vertical="top" wrapText="1"/>
      <protection locked="0"/>
    </xf>
    <xf numFmtId="0" fontId="0" fillId="4" borderId="0" xfId="0" applyFill="1" applyAlignment="1" applyProtection="1">
      <alignment horizontal="left" vertical="top"/>
      <protection locked="0"/>
    </xf>
    <xf numFmtId="0" fontId="86" fillId="2" borderId="6" xfId="1" applyFont="1" applyFill="1" applyBorder="1" applyAlignment="1" applyProtection="1">
      <alignment horizontal="left" vertical="top" wrapText="1"/>
      <protection locked="0"/>
    </xf>
    <xf numFmtId="49" fontId="81" fillId="2" borderId="6" xfId="3" applyNumberFormat="1" applyFont="1" applyFill="1" applyBorder="1" applyAlignment="1" applyProtection="1">
      <alignment horizontal="left" vertical="top" wrapText="1"/>
      <protection locked="0"/>
    </xf>
    <xf numFmtId="49" fontId="81" fillId="2" borderId="5" xfId="3" applyNumberFormat="1" applyFont="1" applyFill="1" applyBorder="1" applyAlignment="1" applyProtection="1">
      <alignment horizontal="left" vertical="top" wrapText="1"/>
      <protection locked="0"/>
    </xf>
    <xf numFmtId="0" fontId="83" fillId="4" borderId="6" xfId="0" applyFont="1" applyFill="1" applyBorder="1" applyAlignment="1" applyProtection="1">
      <alignment horizontal="left" vertical="top" wrapText="1"/>
      <protection locked="0"/>
    </xf>
    <xf numFmtId="0" fontId="86" fillId="4" borderId="6" xfId="0" applyFont="1" applyFill="1" applyBorder="1" applyAlignment="1" applyProtection="1">
      <alignment horizontal="left" vertical="top" wrapText="1"/>
      <protection locked="0"/>
    </xf>
    <xf numFmtId="0" fontId="86" fillId="0" borderId="6" xfId="0" applyFont="1" applyBorder="1" applyAlignment="1" applyProtection="1">
      <alignment horizontal="left" vertical="top" wrapText="1"/>
      <protection locked="0"/>
    </xf>
    <xf numFmtId="0" fontId="83" fillId="0" borderId="6" xfId="0" applyFont="1" applyFill="1" applyBorder="1" applyAlignment="1" applyProtection="1">
      <alignment horizontal="left" vertical="top" wrapText="1"/>
      <protection locked="0"/>
    </xf>
    <xf numFmtId="0" fontId="86" fillId="0" borderId="6" xfId="0" applyFont="1" applyFill="1" applyBorder="1" applyAlignment="1" applyProtection="1">
      <alignment horizontal="left" vertical="top" wrapText="1"/>
      <protection locked="0"/>
    </xf>
    <xf numFmtId="0" fontId="180" fillId="0" borderId="0" xfId="12" applyNumberFormat="1" applyFont="1" applyFill="1" applyBorder="1" applyAlignment="1" applyProtection="1">
      <alignment vertical="top" wrapText="1"/>
      <protection locked="0"/>
    </xf>
    <xf numFmtId="0" fontId="180" fillId="0" borderId="0" xfId="7" applyFont="1" applyFill="1" applyBorder="1" applyAlignment="1" applyProtection="1">
      <alignment vertical="top" wrapText="1"/>
      <protection locked="0"/>
    </xf>
    <xf numFmtId="0" fontId="180" fillId="0" borderId="0" xfId="0" applyFont="1" applyFill="1" applyBorder="1" applyAlignment="1" applyProtection="1">
      <alignment vertical="top" wrapText="1"/>
      <protection locked="0"/>
    </xf>
    <xf numFmtId="0" fontId="180" fillId="0" borderId="0" xfId="0" applyFont="1" applyFill="1" applyBorder="1" applyAlignment="1" applyProtection="1">
      <alignment horizontal="left" vertical="top" wrapText="1"/>
      <protection locked="0"/>
    </xf>
    <xf numFmtId="0" fontId="180" fillId="0" borderId="0" xfId="12" applyFont="1" applyFill="1" applyBorder="1" applyAlignment="1" applyProtection="1">
      <alignment horizontal="left" vertical="top" wrapText="1"/>
      <protection locked="0"/>
    </xf>
    <xf numFmtId="0" fontId="86" fillId="0" borderId="0" xfId="1" applyFont="1" applyAlignment="1" applyProtection="1">
      <alignment horizontal="left" vertical="top" wrapText="1"/>
    </xf>
    <xf numFmtId="49" fontId="80" fillId="0" borderId="0" xfId="3" applyNumberFormat="1" applyFont="1" applyFill="1" applyBorder="1" applyAlignment="1" applyProtection="1">
      <alignment horizontal="center" vertical="top" wrapText="1"/>
    </xf>
    <xf numFmtId="49" fontId="81" fillId="0" borderId="0" xfId="3" applyNumberFormat="1" applyFont="1" applyFill="1" applyBorder="1" applyAlignment="1" applyProtection="1">
      <alignment horizontal="center" vertical="top" wrapText="1"/>
    </xf>
    <xf numFmtId="49" fontId="81" fillId="0" borderId="0" xfId="3" applyNumberFormat="1" applyFont="1" applyFill="1" applyBorder="1" applyAlignment="1" applyProtection="1">
      <alignment horizontal="left" vertical="top" wrapText="1"/>
    </xf>
    <xf numFmtId="0" fontId="86" fillId="0" borderId="0" xfId="1" applyFont="1" applyFill="1" applyBorder="1" applyAlignment="1" applyProtection="1">
      <alignment horizontal="left" vertical="top" wrapText="1"/>
    </xf>
    <xf numFmtId="0" fontId="86" fillId="0" borderId="0" xfId="1" applyFont="1" applyBorder="1" applyAlignment="1" applyProtection="1">
      <alignment horizontal="left" vertical="top" wrapText="1"/>
    </xf>
    <xf numFmtId="0" fontId="86" fillId="0" borderId="0" xfId="1" applyFont="1" applyAlignment="1" applyProtection="1">
      <alignment horizontal="left" wrapText="1"/>
    </xf>
    <xf numFmtId="178" fontId="81" fillId="0" borderId="1" xfId="3" applyNumberFormat="1" applyFont="1" applyFill="1" applyBorder="1" applyAlignment="1" applyProtection="1">
      <alignment vertical="top" wrapText="1"/>
    </xf>
    <xf numFmtId="49" fontId="81" fillId="0" borderId="1" xfId="3" applyNumberFormat="1" applyFont="1" applyFill="1" applyBorder="1" applyAlignment="1" applyProtection="1">
      <alignment horizontal="center" vertical="top" wrapText="1"/>
    </xf>
    <xf numFmtId="178" fontId="81" fillId="0" borderId="12" xfId="3" applyNumberFormat="1" applyFont="1" applyFill="1" applyBorder="1" applyAlignment="1" applyProtection="1">
      <alignment vertical="top" wrapText="1"/>
    </xf>
    <xf numFmtId="178" fontId="87" fillId="0" borderId="0" xfId="3" applyNumberFormat="1" applyFont="1" applyFill="1" applyBorder="1" applyAlignment="1" applyProtection="1">
      <alignment horizontal="center" wrapText="1"/>
    </xf>
    <xf numFmtId="0" fontId="98" fillId="0" borderId="0" xfId="1" applyFont="1" applyFill="1" applyBorder="1" applyAlignment="1" applyProtection="1">
      <alignment horizontal="left" wrapText="1"/>
    </xf>
    <xf numFmtId="0" fontId="86" fillId="0" borderId="0" xfId="1" applyFont="1" applyFill="1" applyAlignment="1" applyProtection="1">
      <alignment horizontal="left" wrapText="1"/>
    </xf>
    <xf numFmtId="178" fontId="87" fillId="0" borderId="0" xfId="3" applyNumberFormat="1" applyFont="1" applyFill="1" applyBorder="1" applyAlignment="1" applyProtection="1">
      <alignment wrapText="1"/>
    </xf>
    <xf numFmtId="0" fontId="86" fillId="0" borderId="0" xfId="1" applyFont="1" applyFill="1" applyBorder="1" applyAlignment="1" applyProtection="1">
      <alignment horizontal="left" wrapText="1"/>
    </xf>
    <xf numFmtId="178" fontId="98" fillId="0" borderId="0" xfId="3" applyNumberFormat="1" applyFont="1" applyFill="1" applyBorder="1" applyAlignment="1" applyProtection="1">
      <alignment wrapText="1"/>
    </xf>
    <xf numFmtId="0" fontId="80" fillId="8" borderId="6" xfId="1" applyFont="1" applyFill="1" applyBorder="1" applyAlignment="1" applyProtection="1">
      <alignment vertical="top" wrapText="1"/>
    </xf>
    <xf numFmtId="0" fontId="80" fillId="8" borderId="6" xfId="1" applyFont="1" applyFill="1" applyBorder="1" applyAlignment="1" applyProtection="1">
      <alignment horizontal="left" vertical="top" wrapText="1"/>
    </xf>
    <xf numFmtId="49" fontId="93" fillId="8" borderId="6" xfId="3" applyNumberFormat="1" applyFont="1" applyFill="1" applyBorder="1" applyAlignment="1" applyProtection="1">
      <alignment horizontal="center" vertical="top" wrapText="1"/>
    </xf>
    <xf numFmtId="49" fontId="80" fillId="7" borderId="6" xfId="3" applyNumberFormat="1" applyFont="1" applyFill="1" applyBorder="1" applyAlignment="1" applyProtection="1">
      <alignment horizontal="left" vertical="top" wrapText="1"/>
    </xf>
    <xf numFmtId="176" fontId="80" fillId="2" borderId="6" xfId="3" applyNumberFormat="1" applyFont="1" applyFill="1" applyBorder="1" applyAlignment="1" applyProtection="1">
      <alignment horizontal="left" vertical="top" wrapText="1"/>
    </xf>
    <xf numFmtId="0" fontId="83" fillId="7" borderId="6" xfId="1" applyFont="1" applyFill="1" applyBorder="1" applyAlignment="1" applyProtection="1">
      <alignment horizontal="center" vertical="top" wrapText="1"/>
    </xf>
    <xf numFmtId="0" fontId="83" fillId="7" borderId="6" xfId="1" applyFont="1" applyFill="1" applyBorder="1" applyAlignment="1" applyProtection="1">
      <alignment horizontal="left" vertical="top" wrapText="1"/>
    </xf>
    <xf numFmtId="49" fontId="83" fillId="13" borderId="6" xfId="1" applyNumberFormat="1" applyFont="1" applyFill="1" applyBorder="1" applyAlignment="1" applyProtection="1">
      <alignment horizontal="left" vertical="top" wrapText="1"/>
    </xf>
    <xf numFmtId="0" fontId="80" fillId="8" borderId="6" xfId="3" applyFont="1" applyFill="1" applyBorder="1" applyAlignment="1" applyProtection="1">
      <alignment horizontal="left" vertical="top" wrapText="1"/>
    </xf>
    <xf numFmtId="0" fontId="93" fillId="8" borderId="6" xfId="1" applyFont="1" applyFill="1" applyBorder="1" applyAlignment="1" applyProtection="1">
      <alignment vertical="top" wrapText="1"/>
    </xf>
    <xf numFmtId="49" fontId="77" fillId="8" borderId="6" xfId="3" applyNumberFormat="1" applyFont="1" applyFill="1" applyBorder="1" applyAlignment="1" applyProtection="1">
      <alignment vertical="top" wrapText="1"/>
    </xf>
    <xf numFmtId="176" fontId="81" fillId="2" borderId="6" xfId="3" applyNumberFormat="1" applyFont="1" applyFill="1" applyBorder="1" applyAlignment="1" applyProtection="1">
      <alignment horizontal="right" vertical="top" wrapText="1"/>
    </xf>
    <xf numFmtId="176" fontId="81" fillId="0" borderId="6" xfId="3" applyNumberFormat="1" applyFont="1" applyFill="1" applyBorder="1" applyAlignment="1" applyProtection="1">
      <alignment horizontal="right" vertical="top" wrapText="1"/>
    </xf>
    <xf numFmtId="49" fontId="180" fillId="0" borderId="6" xfId="3" applyNumberFormat="1" applyFont="1" applyFill="1" applyBorder="1" applyAlignment="1" applyProtection="1">
      <alignment horizontal="left" vertical="top" wrapText="1"/>
      <protection locked="0"/>
    </xf>
    <xf numFmtId="182" fontId="222" fillId="0" borderId="6" xfId="0" applyNumberFormat="1" applyFont="1" applyBorder="1" applyAlignment="1">
      <alignment horizontal="left" vertical="top" wrapText="1"/>
    </xf>
    <xf numFmtId="176" fontId="57" fillId="0" borderId="6" xfId="4" applyNumberFormat="1" applyFont="1" applyFill="1" applyBorder="1" applyAlignment="1" applyProtection="1">
      <alignment horizontal="right" vertical="top" wrapText="1"/>
      <protection locked="0"/>
    </xf>
    <xf numFmtId="176" fontId="56" fillId="0" borderId="6" xfId="4" applyNumberFormat="1" applyFont="1" applyFill="1" applyBorder="1" applyAlignment="1" applyProtection="1">
      <alignment horizontal="right" vertical="top" wrapText="1"/>
      <protection locked="0"/>
    </xf>
    <xf numFmtId="176" fontId="57" fillId="0" borderId="6" xfId="3" applyNumberFormat="1" applyFont="1" applyFill="1" applyBorder="1" applyAlignment="1" applyProtection="1">
      <alignment horizontal="right" vertical="top" wrapText="1"/>
      <protection locked="0"/>
    </xf>
    <xf numFmtId="176" fontId="56" fillId="0" borderId="6" xfId="3" applyNumberFormat="1" applyFont="1" applyFill="1" applyBorder="1" applyAlignment="1" applyProtection="1">
      <alignment horizontal="right" vertical="top" wrapText="1"/>
      <protection locked="0"/>
    </xf>
    <xf numFmtId="0" fontId="56" fillId="0" borderId="6" xfId="4" applyFont="1" applyFill="1" applyBorder="1" applyAlignment="1" applyProtection="1">
      <alignment horizontal="center" vertical="top" wrapText="1"/>
      <protection locked="0"/>
    </xf>
    <xf numFmtId="177" fontId="56" fillId="0" borderId="6" xfId="3" applyNumberFormat="1" applyFont="1" applyFill="1" applyBorder="1" applyAlignment="1" applyProtection="1">
      <alignment horizontal="left" vertical="top" wrapText="1"/>
      <protection locked="0"/>
    </xf>
    <xf numFmtId="49" fontId="17" fillId="0" borderId="0" xfId="2" applyNumberFormat="1" applyFont="1" applyFill="1" applyBorder="1" applyAlignment="1" applyProtection="1">
      <alignment horizontal="center" vertical="top" wrapText="1" readingOrder="1"/>
    </xf>
    <xf numFmtId="0" fontId="17" fillId="0" borderId="0" xfId="2" applyNumberFormat="1" applyFont="1" applyFill="1" applyBorder="1" applyAlignment="1" applyProtection="1">
      <alignment horizontal="center" vertical="top" wrapText="1" readingOrder="1"/>
    </xf>
    <xf numFmtId="0" fontId="30" fillId="0" borderId="0" xfId="2" applyNumberFormat="1" applyFont="1" applyFill="1" applyBorder="1" applyAlignment="1" applyProtection="1">
      <alignment horizontal="center" vertical="top" wrapText="1" readingOrder="1"/>
      <protection locked="0"/>
    </xf>
    <xf numFmtId="0" fontId="56" fillId="0" borderId="2" xfId="4" applyFont="1" applyFill="1" applyBorder="1" applyAlignment="1" applyProtection="1">
      <alignment horizontal="left" vertical="top" wrapText="1"/>
      <protection locked="0"/>
    </xf>
    <xf numFmtId="0" fontId="56" fillId="0" borderId="7" xfId="4" applyFont="1" applyFill="1" applyBorder="1" applyAlignment="1" applyProtection="1">
      <alignment horizontal="left" vertical="top" wrapText="1"/>
      <protection locked="0"/>
    </xf>
    <xf numFmtId="0" fontId="56" fillId="0" borderId="6" xfId="4" applyFont="1" applyFill="1" applyBorder="1" applyAlignment="1" applyProtection="1">
      <alignment horizontal="left" vertical="top" wrapText="1"/>
      <protection locked="0"/>
    </xf>
    <xf numFmtId="177" fontId="56" fillId="0" borderId="6" xfId="3" applyNumberFormat="1" applyFont="1" applyFill="1" applyBorder="1" applyAlignment="1" applyProtection="1">
      <alignment horizontal="center" vertical="top" wrapText="1"/>
      <protection locked="0"/>
    </xf>
    <xf numFmtId="0" fontId="30" fillId="0" borderId="0" xfId="2" applyNumberFormat="1" applyFont="1" applyFill="1" applyBorder="1" applyAlignment="1" applyProtection="1">
      <alignment horizontal="center" vertical="top" wrapText="1" readingOrder="1"/>
    </xf>
    <xf numFmtId="49" fontId="148" fillId="0" borderId="3" xfId="3" applyNumberFormat="1" applyFont="1" applyFill="1" applyBorder="1" applyAlignment="1" applyProtection="1">
      <alignment horizontal="center" vertical="top" wrapText="1"/>
      <protection locked="0"/>
    </xf>
    <xf numFmtId="49" fontId="148" fillId="0" borderId="4" xfId="3" applyNumberFormat="1" applyFont="1" applyFill="1" applyBorder="1" applyAlignment="1" applyProtection="1">
      <alignment horizontal="center" vertical="top" wrapText="1"/>
      <protection locked="0"/>
    </xf>
    <xf numFmtId="49" fontId="148" fillId="0" borderId="5" xfId="3" applyNumberFormat="1" applyFont="1" applyFill="1" applyBorder="1" applyAlignment="1" applyProtection="1">
      <alignment horizontal="center" vertical="top" wrapText="1"/>
      <protection locked="0"/>
    </xf>
    <xf numFmtId="49" fontId="100" fillId="0" borderId="9" xfId="3" applyNumberFormat="1" applyFont="1" applyFill="1" applyBorder="1" applyAlignment="1" applyProtection="1">
      <alignment horizontal="center" vertical="top" wrapText="1"/>
      <protection locked="0"/>
    </xf>
    <xf numFmtId="49" fontId="100" fillId="0" borderId="10" xfId="3" applyNumberFormat="1" applyFont="1" applyFill="1" applyBorder="1" applyAlignment="1" applyProtection="1">
      <alignment horizontal="center" vertical="top" wrapText="1"/>
      <protection locked="0"/>
    </xf>
    <xf numFmtId="49" fontId="100" fillId="0" borderId="11" xfId="3" applyNumberFormat="1" applyFont="1" applyFill="1" applyBorder="1" applyAlignment="1" applyProtection="1">
      <alignment horizontal="center" vertical="top" wrapText="1"/>
      <protection locked="0"/>
    </xf>
    <xf numFmtId="49" fontId="100" fillId="0" borderId="8" xfId="3" applyNumberFormat="1" applyFont="1" applyFill="1" applyBorder="1" applyAlignment="1" applyProtection="1">
      <alignment horizontal="center" vertical="top" wrapText="1"/>
      <protection locked="0"/>
    </xf>
    <xf numFmtId="49" fontId="100" fillId="0" borderId="1" xfId="3" applyNumberFormat="1" applyFont="1" applyFill="1" applyBorder="1" applyAlignment="1" applyProtection="1">
      <alignment horizontal="center" vertical="top" wrapText="1"/>
      <protection locked="0"/>
    </xf>
    <xf numFmtId="49" fontId="100" fillId="0" borderId="12" xfId="3" applyNumberFormat="1" applyFont="1" applyFill="1" applyBorder="1" applyAlignment="1" applyProtection="1">
      <alignment horizontal="center" vertical="top" wrapText="1"/>
      <protection locked="0"/>
    </xf>
    <xf numFmtId="49" fontId="100" fillId="2" borderId="14" xfId="3" applyNumberFormat="1" applyFont="1" applyFill="1" applyBorder="1" applyAlignment="1" applyProtection="1">
      <alignment horizontal="center" vertical="top" wrapText="1"/>
      <protection locked="0"/>
    </xf>
    <xf numFmtId="49" fontId="100" fillId="2" borderId="0" xfId="3" applyNumberFormat="1" applyFont="1" applyFill="1" applyBorder="1" applyAlignment="1" applyProtection="1">
      <alignment horizontal="center" vertical="top" wrapText="1"/>
      <protection locked="0"/>
    </xf>
    <xf numFmtId="49" fontId="100" fillId="2" borderId="8" xfId="3" applyNumberFormat="1" applyFont="1" applyFill="1" applyBorder="1" applyAlignment="1" applyProtection="1">
      <alignment horizontal="center" vertical="top" wrapText="1"/>
      <protection locked="0"/>
    </xf>
    <xf numFmtId="49" fontId="100" fillId="2" borderId="1" xfId="3" applyNumberFormat="1" applyFont="1" applyFill="1" applyBorder="1" applyAlignment="1" applyProtection="1">
      <alignment horizontal="center" vertical="top" wrapText="1"/>
      <protection locked="0"/>
    </xf>
    <xf numFmtId="178" fontId="148" fillId="0" borderId="3" xfId="3" applyNumberFormat="1" applyFont="1" applyFill="1" applyBorder="1" applyAlignment="1" applyProtection="1">
      <alignment horizontal="center" vertical="top" wrapText="1"/>
      <protection locked="0"/>
    </xf>
    <xf numFmtId="178" fontId="148" fillId="0" borderId="4" xfId="3" applyNumberFormat="1" applyFont="1" applyFill="1" applyBorder="1" applyAlignment="1" applyProtection="1">
      <alignment horizontal="center" vertical="top" wrapText="1"/>
      <protection locked="0"/>
    </xf>
    <xf numFmtId="178" fontId="148" fillId="0" borderId="5" xfId="3" applyNumberFormat="1" applyFont="1" applyFill="1" applyBorder="1" applyAlignment="1" applyProtection="1">
      <alignment horizontal="center" vertical="top" wrapText="1"/>
      <protection locked="0"/>
    </xf>
    <xf numFmtId="178" fontId="148" fillId="0" borderId="6" xfId="3" applyNumberFormat="1" applyFont="1" applyFill="1" applyBorder="1" applyAlignment="1" applyProtection="1">
      <alignment horizontal="center" vertical="top" wrapText="1"/>
      <protection locked="0"/>
    </xf>
    <xf numFmtId="178" fontId="103" fillId="0" borderId="6" xfId="3" applyNumberFormat="1" applyFont="1" applyFill="1" applyBorder="1" applyAlignment="1" applyProtection="1">
      <alignment horizontal="center" vertical="top" wrapText="1"/>
      <protection locked="0"/>
    </xf>
    <xf numFmtId="178" fontId="104" fillId="6" borderId="6" xfId="3" applyNumberFormat="1" applyFont="1" applyFill="1" applyBorder="1" applyAlignment="1" applyProtection="1">
      <alignment horizontal="center" vertical="top" wrapText="1"/>
      <protection locked="0"/>
    </xf>
    <xf numFmtId="178" fontId="103" fillId="6" borderId="6" xfId="3" applyNumberFormat="1" applyFont="1" applyFill="1" applyBorder="1" applyAlignment="1" applyProtection="1">
      <alignment horizontal="center" vertical="top" wrapText="1"/>
      <protection locked="0"/>
    </xf>
    <xf numFmtId="178" fontId="93" fillId="0" borderId="3" xfId="3" applyNumberFormat="1" applyFont="1" applyFill="1" applyBorder="1" applyAlignment="1" applyProtection="1">
      <alignment horizontal="center" wrapText="1"/>
      <protection locked="0"/>
    </xf>
    <xf numFmtId="178" fontId="93" fillId="0" borderId="4" xfId="3" applyNumberFormat="1" applyFont="1" applyFill="1" applyBorder="1" applyAlignment="1" applyProtection="1">
      <alignment horizontal="center" wrapText="1"/>
      <protection locked="0"/>
    </xf>
    <xf numFmtId="178" fontId="93" fillId="0" borderId="5" xfId="3" applyNumberFormat="1" applyFont="1" applyFill="1" applyBorder="1" applyAlignment="1" applyProtection="1">
      <alignment horizontal="center" wrapText="1"/>
      <protection locked="0"/>
    </xf>
    <xf numFmtId="178" fontId="104" fillId="7" borderId="9" xfId="3" applyNumberFormat="1" applyFont="1" applyFill="1" applyBorder="1" applyAlignment="1" applyProtection="1">
      <alignment horizontal="center" vertical="top" wrapText="1"/>
      <protection locked="0"/>
    </xf>
    <xf numFmtId="178" fontId="104" fillId="7" borderId="10" xfId="3" applyNumberFormat="1" applyFont="1" applyFill="1" applyBorder="1" applyAlignment="1" applyProtection="1">
      <alignment horizontal="center" vertical="top" wrapText="1"/>
      <protection locked="0"/>
    </xf>
    <xf numFmtId="178" fontId="104" fillId="7" borderId="11" xfId="3" applyNumberFormat="1" applyFont="1" applyFill="1" applyBorder="1" applyAlignment="1" applyProtection="1">
      <alignment horizontal="center" vertical="top" wrapText="1"/>
      <protection locked="0"/>
    </xf>
    <xf numFmtId="178" fontId="104" fillId="7" borderId="8" xfId="3" applyNumberFormat="1" applyFont="1" applyFill="1" applyBorder="1" applyAlignment="1" applyProtection="1">
      <alignment horizontal="center" vertical="top" wrapText="1"/>
      <protection locked="0"/>
    </xf>
    <xf numFmtId="178" fontId="104" fillId="7" borderId="1" xfId="3" applyNumberFormat="1" applyFont="1" applyFill="1" applyBorder="1" applyAlignment="1" applyProtection="1">
      <alignment horizontal="center" vertical="top" wrapText="1"/>
      <protection locked="0"/>
    </xf>
    <xf numFmtId="178" fontId="104" fillId="7" borderId="12" xfId="3" applyNumberFormat="1" applyFont="1" applyFill="1" applyBorder="1" applyAlignment="1" applyProtection="1">
      <alignment horizontal="center" vertical="top" wrapText="1"/>
      <protection locked="0"/>
    </xf>
    <xf numFmtId="0" fontId="79" fillId="8" borderId="6" xfId="3" applyFont="1" applyFill="1" applyBorder="1" applyAlignment="1" applyProtection="1">
      <alignment horizontal="center" wrapText="1"/>
      <protection locked="0"/>
    </xf>
    <xf numFmtId="0" fontId="115" fillId="7" borderId="4" xfId="3" applyFont="1" applyFill="1" applyBorder="1" applyAlignment="1" applyProtection="1">
      <alignment horizontal="center" vertical="top" wrapText="1"/>
      <protection locked="0"/>
    </xf>
    <xf numFmtId="0" fontId="115" fillId="7" borderId="5" xfId="3" applyFont="1" applyFill="1" applyBorder="1" applyAlignment="1" applyProtection="1">
      <alignment horizontal="center" vertical="top" wrapText="1"/>
      <protection locked="0"/>
    </xf>
    <xf numFmtId="0" fontId="116" fillId="2" borderId="3" xfId="2" applyNumberFormat="1" applyFont="1" applyFill="1" applyBorder="1" applyAlignment="1" applyProtection="1">
      <alignment horizontal="center" vertical="top" wrapText="1"/>
      <protection locked="0"/>
    </xf>
    <xf numFmtId="0" fontId="116" fillId="2" borderId="4" xfId="2" applyNumberFormat="1" applyFont="1" applyFill="1" applyBorder="1" applyAlignment="1" applyProtection="1">
      <alignment horizontal="center" vertical="top" wrapText="1"/>
      <protection locked="0"/>
    </xf>
    <xf numFmtId="0" fontId="116" fillId="2" borderId="5" xfId="2" applyNumberFormat="1" applyFont="1" applyFill="1" applyBorder="1" applyAlignment="1" applyProtection="1">
      <alignment horizontal="center" vertical="top" wrapText="1"/>
      <protection locked="0"/>
    </xf>
    <xf numFmtId="178" fontId="117" fillId="6" borderId="3" xfId="3" applyNumberFormat="1" applyFont="1" applyFill="1" applyBorder="1" applyAlignment="1" applyProtection="1">
      <alignment horizontal="center" vertical="top" wrapText="1"/>
      <protection locked="0"/>
    </xf>
    <xf numFmtId="178" fontId="118" fillId="6" borderId="4" xfId="3" applyNumberFormat="1" applyFont="1" applyFill="1" applyBorder="1" applyAlignment="1" applyProtection="1">
      <alignment horizontal="center" vertical="top" wrapText="1"/>
      <protection locked="0"/>
    </xf>
    <xf numFmtId="178" fontId="118" fillId="6" borderId="5" xfId="3" applyNumberFormat="1" applyFont="1" applyFill="1" applyBorder="1" applyAlignment="1" applyProtection="1">
      <alignment horizontal="center" vertical="top" wrapText="1"/>
      <protection locked="0"/>
    </xf>
    <xf numFmtId="49" fontId="152" fillId="7" borderId="6" xfId="2" applyNumberFormat="1" applyFont="1" applyFill="1" applyBorder="1" applyAlignment="1" applyProtection="1">
      <alignment horizontal="left" vertical="top" wrapText="1"/>
      <protection locked="0"/>
    </xf>
    <xf numFmtId="0" fontId="152" fillId="7" borderId="6" xfId="2" applyNumberFormat="1" applyFont="1" applyFill="1" applyBorder="1" applyAlignment="1" applyProtection="1">
      <alignment horizontal="left" vertical="top" wrapText="1"/>
      <protection locked="0"/>
    </xf>
    <xf numFmtId="0" fontId="68" fillId="8" borderId="9" xfId="1" applyFont="1" applyFill="1" applyBorder="1" applyAlignment="1" applyProtection="1">
      <alignment horizontal="center" vertical="top" wrapText="1"/>
      <protection locked="0"/>
    </xf>
    <xf numFmtId="0" fontId="68" fillId="8" borderId="10" xfId="1" applyFont="1" applyFill="1" applyBorder="1" applyAlignment="1" applyProtection="1">
      <alignment horizontal="center" vertical="top" wrapText="1"/>
      <protection locked="0"/>
    </xf>
    <xf numFmtId="0" fontId="68" fillId="8" borderId="11" xfId="1" applyFont="1" applyFill="1" applyBorder="1" applyAlignment="1" applyProtection="1">
      <alignment horizontal="center" vertical="top" wrapText="1"/>
      <protection locked="0"/>
    </xf>
    <xf numFmtId="49" fontId="121" fillId="8" borderId="9" xfId="3" applyNumberFormat="1" applyFont="1" applyFill="1" applyBorder="1" applyAlignment="1" applyProtection="1">
      <alignment horizontal="center" vertical="top" wrapText="1"/>
      <protection locked="0"/>
    </xf>
    <xf numFmtId="49" fontId="121" fillId="8" borderId="5" xfId="3" applyNumberFormat="1" applyFont="1" applyFill="1" applyBorder="1" applyAlignment="1" applyProtection="1">
      <alignment horizontal="center" vertical="top" wrapText="1"/>
      <protection locked="0"/>
    </xf>
    <xf numFmtId="0" fontId="68" fillId="8" borderId="6" xfId="3" applyFont="1" applyFill="1" applyBorder="1" applyAlignment="1" applyProtection="1">
      <alignment horizontal="left" vertical="top" wrapText="1"/>
      <protection locked="0"/>
    </xf>
    <xf numFmtId="179" fontId="80" fillId="7" borderId="3" xfId="1" applyNumberFormat="1" applyFont="1" applyFill="1" applyBorder="1" applyAlignment="1" applyProtection="1">
      <alignment horizontal="left" vertical="top" wrapText="1"/>
      <protection locked="0"/>
    </xf>
    <xf numFmtId="179" fontId="80" fillId="7" borderId="4" xfId="1" applyNumberFormat="1" applyFont="1" applyFill="1" applyBorder="1" applyAlignment="1" applyProtection="1">
      <alignment horizontal="left" vertical="top" wrapText="1"/>
      <protection locked="0"/>
    </xf>
    <xf numFmtId="179" fontId="80" fillId="7" borderId="5" xfId="1" applyNumberFormat="1" applyFont="1" applyFill="1" applyBorder="1" applyAlignment="1" applyProtection="1">
      <alignment horizontal="left" vertical="top" wrapText="1"/>
      <protection locked="0"/>
    </xf>
    <xf numFmtId="0" fontId="80" fillId="7" borderId="6" xfId="1" applyFont="1" applyFill="1" applyBorder="1" applyAlignment="1" applyProtection="1">
      <alignment horizontal="left" vertical="top" wrapText="1"/>
      <protection locked="0"/>
    </xf>
    <xf numFmtId="49" fontId="93" fillId="7" borderId="3" xfId="3" applyNumberFormat="1" applyFont="1" applyFill="1" applyBorder="1" applyAlignment="1" applyProtection="1">
      <alignment horizontal="center" vertical="top" wrapText="1"/>
      <protection locked="0"/>
    </xf>
    <xf numFmtId="49" fontId="93" fillId="7" borderId="4" xfId="3" applyNumberFormat="1" applyFont="1" applyFill="1" applyBorder="1" applyAlignment="1" applyProtection="1">
      <alignment horizontal="center" vertical="top" wrapText="1"/>
      <protection locked="0"/>
    </xf>
    <xf numFmtId="49" fontId="93" fillId="7" borderId="5" xfId="3" applyNumberFormat="1" applyFont="1" applyFill="1" applyBorder="1" applyAlignment="1" applyProtection="1">
      <alignment horizontal="center" vertical="top" wrapText="1"/>
      <protection locked="0"/>
    </xf>
    <xf numFmtId="49" fontId="80" fillId="7" borderId="2" xfId="3" applyNumberFormat="1" applyFont="1" applyFill="1" applyBorder="1" applyAlignment="1" applyProtection="1">
      <alignment horizontal="left" vertical="top" wrapText="1"/>
      <protection locked="0"/>
    </xf>
    <xf numFmtId="49" fontId="80" fillId="7" borderId="13" xfId="3" applyNumberFormat="1" applyFont="1" applyFill="1" applyBorder="1" applyAlignment="1" applyProtection="1">
      <alignment horizontal="left" vertical="top" wrapText="1"/>
      <protection locked="0"/>
    </xf>
    <xf numFmtId="49" fontId="80" fillId="7" borderId="7" xfId="3" applyNumberFormat="1" applyFont="1" applyFill="1" applyBorder="1" applyAlignment="1" applyProtection="1">
      <alignment horizontal="left" vertical="top" wrapText="1"/>
      <protection locked="0"/>
    </xf>
    <xf numFmtId="49" fontId="152" fillId="7" borderId="2" xfId="2" applyNumberFormat="1" applyFont="1" applyFill="1" applyBorder="1" applyAlignment="1" applyProtection="1">
      <alignment horizontal="left" vertical="top" wrapText="1"/>
      <protection locked="0"/>
    </xf>
    <xf numFmtId="49" fontId="152" fillId="7" borderId="13" xfId="2" applyNumberFormat="1" applyFont="1" applyFill="1" applyBorder="1" applyAlignment="1" applyProtection="1">
      <alignment horizontal="left" vertical="top" wrapText="1"/>
      <protection locked="0"/>
    </xf>
    <xf numFmtId="49" fontId="152" fillId="7" borderId="7" xfId="2" applyNumberFormat="1" applyFont="1" applyFill="1" applyBorder="1" applyAlignment="1" applyProtection="1">
      <alignment horizontal="left" vertical="top" wrapText="1"/>
      <protection locked="0"/>
    </xf>
    <xf numFmtId="49" fontId="152" fillId="7" borderId="2" xfId="2" applyNumberFormat="1" applyFont="1" applyFill="1" applyBorder="1" applyAlignment="1" applyProtection="1">
      <alignment horizontal="center" vertical="top" wrapText="1"/>
      <protection locked="0"/>
    </xf>
    <xf numFmtId="49" fontId="152" fillId="7" borderId="13" xfId="2" applyNumberFormat="1" applyFont="1" applyFill="1" applyBorder="1" applyAlignment="1" applyProtection="1">
      <alignment horizontal="center" vertical="top" wrapText="1"/>
      <protection locked="0"/>
    </xf>
    <xf numFmtId="49" fontId="152" fillId="7" borderId="7" xfId="2" applyNumberFormat="1" applyFont="1" applyFill="1" applyBorder="1" applyAlignment="1" applyProtection="1">
      <alignment horizontal="center" vertical="top" wrapText="1"/>
      <protection locked="0"/>
    </xf>
    <xf numFmtId="176" fontId="121" fillId="2" borderId="6" xfId="3" applyNumberFormat="1" applyFont="1" applyFill="1" applyBorder="1" applyAlignment="1" applyProtection="1">
      <alignment horizontal="left" vertical="top" wrapText="1"/>
      <protection locked="0"/>
    </xf>
    <xf numFmtId="178" fontId="109" fillId="2" borderId="3" xfId="3" applyNumberFormat="1" applyFont="1" applyFill="1" applyBorder="1" applyAlignment="1" applyProtection="1">
      <alignment horizontal="center" wrapText="1"/>
      <protection locked="0"/>
    </xf>
    <xf numFmtId="178" fontId="109" fillId="2" borderId="4" xfId="3" applyNumberFormat="1" applyFont="1" applyFill="1" applyBorder="1" applyAlignment="1" applyProtection="1">
      <alignment horizontal="center" wrapText="1"/>
      <protection locked="0"/>
    </xf>
    <xf numFmtId="178" fontId="109" fillId="2" borderId="5" xfId="3" applyNumberFormat="1" applyFont="1" applyFill="1" applyBorder="1" applyAlignment="1" applyProtection="1">
      <alignment horizontal="center" wrapText="1"/>
      <protection locked="0"/>
    </xf>
    <xf numFmtId="0" fontId="83" fillId="0" borderId="6" xfId="1" applyFont="1" applyBorder="1" applyAlignment="1" applyProtection="1">
      <alignment horizontal="center" vertical="top" wrapText="1"/>
      <protection locked="0"/>
    </xf>
    <xf numFmtId="0" fontId="83" fillId="0" borderId="6" xfId="1" applyFont="1" applyBorder="1" applyAlignment="1" applyProtection="1">
      <alignment horizontal="left" vertical="top" wrapText="1"/>
      <protection locked="0"/>
    </xf>
    <xf numFmtId="49" fontId="80" fillId="7" borderId="6" xfId="3" applyNumberFormat="1" applyFont="1" applyFill="1" applyBorder="1" applyAlignment="1" applyProtection="1">
      <alignment horizontal="center" vertical="top" wrapText="1"/>
      <protection locked="0"/>
    </xf>
    <xf numFmtId="49" fontId="80" fillId="7" borderId="6" xfId="3" applyNumberFormat="1" applyFont="1" applyFill="1" applyBorder="1" applyAlignment="1" applyProtection="1">
      <alignment horizontal="left" vertical="top" wrapText="1"/>
      <protection locked="0"/>
    </xf>
    <xf numFmtId="182" fontId="80" fillId="7" borderId="6" xfId="3" applyNumberFormat="1" applyFont="1" applyFill="1" applyBorder="1" applyAlignment="1" applyProtection="1">
      <alignment horizontal="left" vertical="top" wrapText="1"/>
      <protection locked="0"/>
    </xf>
    <xf numFmtId="176" fontId="80" fillId="2" borderId="9" xfId="3" applyNumberFormat="1" applyFont="1" applyFill="1" applyBorder="1" applyAlignment="1" applyProtection="1">
      <alignment horizontal="center" vertical="top" wrapText="1"/>
      <protection locked="0"/>
    </xf>
    <xf numFmtId="176" fontId="80" fillId="2" borderId="10" xfId="3" applyNumberFormat="1" applyFont="1" applyFill="1" applyBorder="1" applyAlignment="1" applyProtection="1">
      <alignment horizontal="center" vertical="top" wrapText="1"/>
      <protection locked="0"/>
    </xf>
    <xf numFmtId="176" fontId="80" fillId="2" borderId="11" xfId="3" applyNumberFormat="1" applyFont="1" applyFill="1" applyBorder="1" applyAlignment="1" applyProtection="1">
      <alignment horizontal="center" vertical="top" wrapText="1"/>
      <protection locked="0"/>
    </xf>
    <xf numFmtId="49" fontId="93" fillId="6" borderId="3" xfId="3" applyNumberFormat="1" applyFont="1" applyFill="1" applyBorder="1" applyAlignment="1" applyProtection="1">
      <alignment horizontal="left" vertical="top" wrapText="1"/>
      <protection locked="0"/>
    </xf>
    <xf numFmtId="49" fontId="93" fillId="6" borderId="4" xfId="3" applyNumberFormat="1" applyFont="1" applyFill="1" applyBorder="1" applyAlignment="1" applyProtection="1">
      <alignment horizontal="left" vertical="top" wrapText="1"/>
      <protection locked="0"/>
    </xf>
    <xf numFmtId="49" fontId="93" fillId="6" borderId="5" xfId="3" applyNumberFormat="1" applyFont="1" applyFill="1" applyBorder="1" applyAlignment="1" applyProtection="1">
      <alignment horizontal="left" vertical="top" wrapText="1"/>
      <protection locked="0"/>
    </xf>
    <xf numFmtId="49" fontId="68" fillId="8" borderId="6" xfId="3" applyNumberFormat="1" applyFont="1" applyFill="1" applyBorder="1" applyAlignment="1" applyProtection="1">
      <alignment horizontal="left" vertical="top" wrapText="1"/>
      <protection locked="0"/>
    </xf>
    <xf numFmtId="0" fontId="79" fillId="3" borderId="6" xfId="0" applyFont="1" applyFill="1" applyBorder="1" applyAlignment="1">
      <alignment horizontal="left" vertical="top" wrapText="1"/>
    </xf>
    <xf numFmtId="0" fontId="79" fillId="13" borderId="6" xfId="0" applyFont="1" applyFill="1" applyBorder="1" applyAlignment="1">
      <alignment horizontal="left" vertical="top" wrapText="1"/>
    </xf>
    <xf numFmtId="0" fontId="68" fillId="8" borderId="2" xfId="1" applyFont="1" applyFill="1" applyBorder="1" applyAlignment="1" applyProtection="1">
      <alignment horizontal="center" vertical="top" wrapText="1"/>
      <protection locked="0"/>
    </xf>
    <xf numFmtId="0" fontId="68" fillId="8" borderId="13" xfId="1" applyFont="1" applyFill="1" applyBorder="1" applyAlignment="1" applyProtection="1">
      <alignment horizontal="center" vertical="top" wrapText="1"/>
      <protection locked="0"/>
    </xf>
    <xf numFmtId="0" fontId="68" fillId="8" borderId="7" xfId="1" applyFont="1" applyFill="1" applyBorder="1" applyAlignment="1" applyProtection="1">
      <alignment horizontal="center" vertical="top" wrapText="1"/>
      <protection locked="0"/>
    </xf>
    <xf numFmtId="49" fontId="68" fillId="7" borderId="2" xfId="1" applyNumberFormat="1" applyFont="1" applyFill="1" applyBorder="1" applyAlignment="1" applyProtection="1">
      <alignment horizontal="left" vertical="top" wrapText="1"/>
      <protection locked="0"/>
    </xf>
    <xf numFmtId="49" fontId="68" fillId="7" borderId="13" xfId="1" applyNumberFormat="1" applyFont="1" applyFill="1" applyBorder="1" applyAlignment="1" applyProtection="1">
      <alignment horizontal="left" vertical="top" wrapText="1"/>
      <protection locked="0"/>
    </xf>
    <xf numFmtId="49" fontId="68" fillId="7" borderId="7" xfId="1" applyNumberFormat="1" applyFont="1" applyFill="1" applyBorder="1" applyAlignment="1" applyProtection="1">
      <alignment horizontal="left" vertical="top" wrapText="1"/>
      <protection locked="0"/>
    </xf>
    <xf numFmtId="49" fontId="78" fillId="7" borderId="2" xfId="5" applyNumberFormat="1" applyFont="1" applyFill="1" applyBorder="1" applyAlignment="1" applyProtection="1">
      <alignment horizontal="left" vertical="top" wrapText="1"/>
      <protection locked="0"/>
    </xf>
    <xf numFmtId="49" fontId="78" fillId="7" borderId="13" xfId="5" applyNumberFormat="1" applyFont="1" applyFill="1" applyBorder="1" applyAlignment="1" applyProtection="1">
      <alignment horizontal="left" vertical="top" wrapText="1"/>
      <protection locked="0"/>
    </xf>
    <xf numFmtId="49" fontId="78" fillId="7" borderId="7" xfId="5" applyNumberFormat="1" applyFont="1" applyFill="1" applyBorder="1" applyAlignment="1" applyProtection="1">
      <alignment horizontal="left" vertical="top" wrapText="1"/>
      <protection locked="0"/>
    </xf>
    <xf numFmtId="178" fontId="119" fillId="2" borderId="6" xfId="3" applyNumberFormat="1" applyFont="1" applyFill="1" applyBorder="1" applyAlignment="1" applyProtection="1">
      <alignment horizontal="center" wrapText="1"/>
      <protection locked="0"/>
    </xf>
    <xf numFmtId="178" fontId="120" fillId="2" borderId="9" xfId="3" applyNumberFormat="1" applyFont="1" applyFill="1" applyBorder="1" applyAlignment="1" applyProtection="1">
      <alignment horizontal="center" wrapText="1"/>
      <protection locked="0"/>
    </xf>
    <xf numFmtId="178" fontId="120" fillId="2" borderId="10" xfId="3" applyNumberFormat="1" applyFont="1" applyFill="1" applyBorder="1" applyAlignment="1" applyProtection="1">
      <alignment horizontal="center" wrapText="1"/>
      <protection locked="0"/>
    </xf>
    <xf numFmtId="178" fontId="120" fillId="2" borderId="8" xfId="3" applyNumberFormat="1" applyFont="1" applyFill="1" applyBorder="1" applyAlignment="1" applyProtection="1">
      <alignment horizontal="center" wrapText="1"/>
      <protection locked="0"/>
    </xf>
    <xf numFmtId="178" fontId="120" fillId="2" borderId="1" xfId="3" applyNumberFormat="1" applyFont="1" applyFill="1" applyBorder="1" applyAlignment="1" applyProtection="1">
      <alignment horizontal="center" wrapText="1"/>
      <protection locked="0"/>
    </xf>
    <xf numFmtId="178" fontId="120" fillId="2" borderId="12" xfId="3" applyNumberFormat="1" applyFont="1" applyFill="1" applyBorder="1" applyAlignment="1" applyProtection="1">
      <alignment horizontal="center" wrapText="1"/>
      <protection locked="0"/>
    </xf>
    <xf numFmtId="0" fontId="155" fillId="0" borderId="3" xfId="1" applyFont="1" applyBorder="1" applyAlignment="1" applyProtection="1">
      <alignment horizontal="left" vertical="top" wrapText="1"/>
      <protection locked="0"/>
    </xf>
    <xf numFmtId="0" fontId="155" fillId="0" borderId="4" xfId="1" applyFont="1" applyBorder="1" applyAlignment="1" applyProtection="1">
      <alignment horizontal="left" vertical="top" wrapText="1"/>
      <protection locked="0"/>
    </xf>
    <xf numFmtId="0" fontId="155" fillId="0" borderId="5" xfId="1" applyFont="1" applyBorder="1" applyAlignment="1" applyProtection="1">
      <alignment horizontal="left" vertical="top" wrapText="1"/>
      <protection locked="0"/>
    </xf>
    <xf numFmtId="0" fontId="126" fillId="2" borderId="6" xfId="2" applyNumberFormat="1" applyFont="1" applyFill="1" applyBorder="1" applyAlignment="1" applyProtection="1">
      <alignment vertical="top" wrapText="1"/>
      <protection locked="0"/>
    </xf>
    <xf numFmtId="0" fontId="126" fillId="2" borderId="2" xfId="2" applyNumberFormat="1" applyFont="1" applyFill="1" applyBorder="1" applyAlignment="1" applyProtection="1">
      <alignment horizontal="left" vertical="top" wrapText="1"/>
      <protection locked="0"/>
    </xf>
    <xf numFmtId="0" fontId="126" fillId="2" borderId="13" xfId="2" applyNumberFormat="1" applyFont="1" applyFill="1" applyBorder="1" applyAlignment="1" applyProtection="1">
      <alignment horizontal="left" vertical="top" wrapText="1"/>
      <protection locked="0"/>
    </xf>
    <xf numFmtId="0" fontId="126" fillId="2" borderId="7" xfId="2" applyNumberFormat="1" applyFont="1" applyFill="1" applyBorder="1" applyAlignment="1" applyProtection="1">
      <alignment horizontal="left" vertical="top" wrapText="1"/>
      <protection locked="0"/>
    </xf>
    <xf numFmtId="0" fontId="71" fillId="9" borderId="14" xfId="0" applyFont="1" applyFill="1" applyBorder="1" applyAlignment="1">
      <alignment horizontal="left" vertical="top" wrapText="1"/>
    </xf>
    <xf numFmtId="0" fontId="78" fillId="10" borderId="0" xfId="0" applyFont="1" applyFill="1" applyBorder="1" applyAlignment="1">
      <alignment horizontal="left" vertical="top" wrapText="1"/>
    </xf>
    <xf numFmtId="0" fontId="80" fillId="3" borderId="6" xfId="0" applyFont="1" applyFill="1" applyBorder="1" applyAlignment="1">
      <alignment horizontal="left" vertical="top" wrapText="1"/>
    </xf>
    <xf numFmtId="0" fontId="86" fillId="3" borderId="6" xfId="0" applyFont="1" applyFill="1" applyBorder="1" applyAlignment="1">
      <alignment horizontal="left" vertical="top" wrapText="1"/>
    </xf>
    <xf numFmtId="0" fontId="83" fillId="3" borderId="6" xfId="0" applyFont="1" applyFill="1" applyBorder="1" applyAlignment="1">
      <alignment horizontal="left" vertical="top" wrapText="1"/>
    </xf>
    <xf numFmtId="177" fontId="68" fillId="2" borderId="6" xfId="3" applyNumberFormat="1" applyFont="1" applyFill="1" applyBorder="1" applyAlignment="1" applyProtection="1">
      <alignment horizontal="left" vertical="top" wrapText="1"/>
      <protection locked="0"/>
    </xf>
    <xf numFmtId="176" fontId="122" fillId="2" borderId="6" xfId="3" applyNumberFormat="1" applyFont="1" applyFill="1" applyBorder="1" applyAlignment="1" applyProtection="1">
      <alignment horizontal="left" vertical="top" wrapText="1"/>
      <protection locked="0"/>
    </xf>
    <xf numFmtId="176" fontId="124" fillId="2" borderId="6" xfId="3" applyNumberFormat="1" applyFont="1" applyFill="1" applyBorder="1" applyAlignment="1" applyProtection="1">
      <alignment horizontal="left" vertical="top" wrapText="1"/>
      <protection locked="0"/>
    </xf>
    <xf numFmtId="0" fontId="86" fillId="3" borderId="2" xfId="0" applyFont="1" applyFill="1" applyBorder="1" applyAlignment="1">
      <alignment horizontal="left" vertical="top" wrapText="1"/>
    </xf>
    <xf numFmtId="0" fontId="86" fillId="3" borderId="7" xfId="0" applyFont="1" applyFill="1" applyBorder="1" applyAlignment="1">
      <alignment horizontal="left" vertical="top" wrapText="1"/>
    </xf>
    <xf numFmtId="0" fontId="80" fillId="13" borderId="6" xfId="0" applyFont="1" applyFill="1" applyBorder="1" applyAlignment="1">
      <alignment horizontal="left" vertical="top" wrapText="1"/>
    </xf>
    <xf numFmtId="0" fontId="83" fillId="13" borderId="6" xfId="0" applyFont="1" applyFill="1" applyBorder="1" applyAlignment="1">
      <alignment horizontal="left" vertical="top" wrapText="1"/>
    </xf>
    <xf numFmtId="0" fontId="83" fillId="13" borderId="6" xfId="0" applyFont="1" applyFill="1" applyBorder="1" applyAlignment="1">
      <alignment vertical="top" wrapText="1"/>
    </xf>
    <xf numFmtId="0" fontId="129" fillId="0" borderId="3" xfId="1" applyFont="1" applyFill="1" applyBorder="1" applyAlignment="1" applyProtection="1">
      <alignment horizontal="center" vertical="top" wrapText="1"/>
      <protection locked="0"/>
    </xf>
    <xf numFmtId="0" fontId="129" fillId="0" borderId="4" xfId="1" applyFont="1" applyFill="1" applyBorder="1" applyAlignment="1" applyProtection="1">
      <alignment horizontal="center" vertical="top" wrapText="1"/>
      <protection locked="0"/>
    </xf>
    <xf numFmtId="0" fontId="129" fillId="0" borderId="5" xfId="1" applyFont="1" applyFill="1" applyBorder="1" applyAlignment="1" applyProtection="1">
      <alignment horizontal="center" vertical="top" wrapText="1"/>
      <protection locked="0"/>
    </xf>
    <xf numFmtId="0" fontId="86" fillId="13" borderId="2" xfId="0" applyFont="1" applyFill="1" applyBorder="1" applyAlignment="1">
      <alignment horizontal="left" vertical="top" wrapText="1"/>
    </xf>
    <xf numFmtId="0" fontId="86" fillId="13" borderId="7" xfId="0" applyFont="1" applyFill="1" applyBorder="1" applyAlignment="1">
      <alignment horizontal="left" vertical="top" wrapText="1"/>
    </xf>
    <xf numFmtId="0" fontId="86" fillId="13" borderId="9" xfId="0" applyFont="1" applyFill="1" applyBorder="1" applyAlignment="1">
      <alignment horizontal="left" vertical="top" wrapText="1"/>
    </xf>
    <xf numFmtId="0" fontId="86" fillId="13" borderId="11" xfId="0" applyFont="1" applyFill="1" applyBorder="1" applyAlignment="1">
      <alignment horizontal="left" vertical="top" wrapText="1"/>
    </xf>
    <xf numFmtId="0" fontId="86" fillId="13" borderId="8" xfId="0" applyFont="1" applyFill="1" applyBorder="1" applyAlignment="1">
      <alignment horizontal="left" vertical="top" wrapText="1"/>
    </xf>
    <xf numFmtId="0" fontId="86" fillId="13" borderId="12" xfId="0" applyFont="1" applyFill="1" applyBorder="1" applyAlignment="1">
      <alignment horizontal="left" vertical="top" wrapText="1"/>
    </xf>
    <xf numFmtId="49" fontId="78" fillId="2" borderId="2" xfId="5" applyNumberFormat="1" applyFont="1" applyFill="1" applyBorder="1" applyAlignment="1" applyProtection="1">
      <alignment horizontal="left" vertical="top" wrapText="1"/>
      <protection locked="0"/>
    </xf>
    <xf numFmtId="49" fontId="78" fillId="2" borderId="13" xfId="5" applyNumberFormat="1" applyFont="1" applyFill="1" applyBorder="1" applyAlignment="1" applyProtection="1">
      <alignment horizontal="left" vertical="top" wrapText="1"/>
      <protection locked="0"/>
    </xf>
    <xf numFmtId="49" fontId="78" fillId="2" borderId="7" xfId="5" applyNumberFormat="1" applyFont="1" applyFill="1" applyBorder="1" applyAlignment="1" applyProtection="1">
      <alignment horizontal="left" vertical="top" wrapText="1"/>
      <protection locked="0"/>
    </xf>
    <xf numFmtId="0" fontId="68" fillId="8" borderId="6" xfId="1" applyFont="1" applyFill="1" applyBorder="1" applyAlignment="1" applyProtection="1">
      <alignment horizontal="center" vertical="top" wrapText="1"/>
      <protection locked="0"/>
    </xf>
    <xf numFmtId="0" fontId="78" fillId="8" borderId="3" xfId="3" applyFont="1" applyFill="1" applyBorder="1" applyAlignment="1" applyProtection="1">
      <alignment horizontal="center" vertical="top" wrapText="1"/>
      <protection locked="0"/>
    </xf>
    <xf numFmtId="0" fontId="78" fillId="8" borderId="4" xfId="3" applyFont="1" applyFill="1" applyBorder="1" applyAlignment="1" applyProtection="1">
      <alignment horizontal="center" vertical="top" wrapText="1"/>
      <protection locked="0"/>
    </xf>
    <xf numFmtId="0" fontId="68" fillId="8" borderId="3" xfId="3" applyFont="1" applyFill="1" applyBorder="1" applyAlignment="1" applyProtection="1">
      <alignment horizontal="center" vertical="top" wrapText="1"/>
      <protection locked="0"/>
    </xf>
    <xf numFmtId="0" fontId="68" fillId="8" borderId="4" xfId="3" applyFont="1" applyFill="1" applyBorder="1" applyAlignment="1" applyProtection="1">
      <alignment horizontal="center" vertical="top" wrapText="1"/>
      <protection locked="0"/>
    </xf>
    <xf numFmtId="0" fontId="68" fillId="8" borderId="5" xfId="3" applyFont="1" applyFill="1" applyBorder="1" applyAlignment="1" applyProtection="1">
      <alignment horizontal="center" vertical="top" wrapText="1"/>
      <protection locked="0"/>
    </xf>
    <xf numFmtId="0" fontId="68" fillId="8" borderId="3" xfId="1" applyFont="1" applyFill="1" applyBorder="1" applyAlignment="1" applyProtection="1">
      <alignment horizontal="center" vertical="top" wrapText="1"/>
      <protection locked="0"/>
    </xf>
    <xf numFmtId="0" fontId="68" fillId="8" borderId="5" xfId="1" applyFont="1" applyFill="1" applyBorder="1" applyAlignment="1" applyProtection="1">
      <alignment horizontal="center" vertical="top" wrapText="1"/>
      <protection locked="0"/>
    </xf>
    <xf numFmtId="0" fontId="155" fillId="3" borderId="6" xfId="1" applyFont="1" applyFill="1" applyBorder="1" applyAlignment="1" applyProtection="1">
      <alignment horizontal="left" vertical="top" wrapText="1"/>
      <protection locked="0"/>
    </xf>
    <xf numFmtId="0" fontId="86" fillId="3" borderId="9" xfId="0" applyFont="1" applyFill="1" applyBorder="1" applyAlignment="1">
      <alignment horizontal="left" vertical="top" wrapText="1"/>
    </xf>
    <xf numFmtId="0" fontId="86" fillId="3" borderId="11" xfId="0" applyFont="1" applyFill="1" applyBorder="1" applyAlignment="1">
      <alignment horizontal="left" vertical="top" wrapText="1"/>
    </xf>
    <xf numFmtId="0" fontId="86" fillId="3" borderId="8" xfId="0" applyFont="1" applyFill="1" applyBorder="1" applyAlignment="1">
      <alignment horizontal="left" vertical="top" wrapText="1"/>
    </xf>
    <xf numFmtId="0" fontId="86" fillId="3" borderId="12" xfId="0" applyFont="1" applyFill="1" applyBorder="1" applyAlignment="1">
      <alignment horizontal="left" vertical="top" wrapText="1"/>
    </xf>
    <xf numFmtId="0" fontId="83" fillId="7" borderId="3" xfId="1" applyFont="1" applyFill="1" applyBorder="1" applyAlignment="1" applyProtection="1">
      <alignment horizontal="center" vertical="top" wrapText="1"/>
      <protection locked="0"/>
    </xf>
    <xf numFmtId="0" fontId="83" fillId="7" borderId="4" xfId="1" applyFont="1" applyFill="1" applyBorder="1" applyAlignment="1" applyProtection="1">
      <alignment horizontal="center" vertical="top" wrapText="1"/>
      <protection locked="0"/>
    </xf>
    <xf numFmtId="0" fontId="83" fillId="7" borderId="5" xfId="1" applyFont="1" applyFill="1" applyBorder="1" applyAlignment="1" applyProtection="1">
      <alignment horizontal="center" vertical="top" wrapText="1"/>
      <protection locked="0"/>
    </xf>
    <xf numFmtId="49" fontId="69" fillId="0" borderId="6" xfId="3" applyNumberFormat="1" applyFont="1" applyFill="1" applyBorder="1" applyAlignment="1" applyProtection="1">
      <alignment horizontal="right" vertical="top" wrapText="1"/>
      <protection locked="0"/>
    </xf>
    <xf numFmtId="0" fontId="49" fillId="6" borderId="0" xfId="0" applyFont="1" applyFill="1" applyAlignment="1">
      <alignment horizontal="left" vertical="top" wrapText="1"/>
    </xf>
    <xf numFmtId="177" fontId="56" fillId="0" borderId="6" xfId="3" applyNumberFormat="1" applyFont="1" applyFill="1" applyBorder="1" applyAlignment="1" applyProtection="1">
      <alignment horizontal="left" vertical="top" wrapText="1"/>
    </xf>
    <xf numFmtId="0" fontId="56" fillId="0" borderId="6" xfId="4" applyFont="1" applyFill="1" applyBorder="1" applyAlignment="1" applyProtection="1">
      <alignment horizontal="left" vertical="top" wrapText="1"/>
    </xf>
    <xf numFmtId="177" fontId="56" fillId="0" borderId="6" xfId="3" applyNumberFormat="1" applyFont="1" applyFill="1" applyBorder="1" applyAlignment="1" applyProtection="1">
      <alignment horizontal="center" vertical="top" wrapText="1"/>
    </xf>
    <xf numFmtId="176" fontId="56" fillId="0" borderId="6" xfId="3" applyNumberFormat="1" applyFont="1" applyFill="1" applyBorder="1" applyAlignment="1" applyProtection="1">
      <alignment horizontal="right" vertical="top" wrapText="1"/>
    </xf>
    <xf numFmtId="177" fontId="15" fillId="0" borderId="6" xfId="4" applyNumberFormat="1" applyFont="1" applyFill="1" applyBorder="1" applyAlignment="1" applyProtection="1">
      <alignment horizontal="right" vertical="top" wrapText="1"/>
    </xf>
    <xf numFmtId="176" fontId="60" fillId="0" borderId="6" xfId="2" applyNumberFormat="1" applyFont="1" applyFill="1" applyBorder="1" applyAlignment="1" applyProtection="1">
      <alignment horizontal="right" vertical="top" wrapText="1"/>
    </xf>
    <xf numFmtId="176" fontId="56" fillId="0" borderId="6" xfId="4" applyNumberFormat="1" applyFont="1" applyFill="1" applyBorder="1" applyAlignment="1" applyProtection="1">
      <alignment horizontal="right" vertical="top" wrapText="1"/>
    </xf>
    <xf numFmtId="176" fontId="58" fillId="0" borderId="6" xfId="1" applyNumberFormat="1" applyFont="1" applyFill="1" applyBorder="1" applyAlignment="1" applyProtection="1">
      <alignment horizontal="right" vertical="top" wrapText="1"/>
    </xf>
    <xf numFmtId="177" fontId="56" fillId="0" borderId="2" xfId="3" applyNumberFormat="1" applyFont="1" applyFill="1" applyBorder="1" applyAlignment="1" applyProtection="1">
      <alignment horizontal="right" vertical="top" wrapText="1"/>
    </xf>
    <xf numFmtId="177" fontId="56" fillId="0" borderId="7" xfId="3" applyNumberFormat="1" applyFont="1" applyFill="1" applyBorder="1" applyAlignment="1" applyProtection="1">
      <alignment horizontal="right" vertical="top" wrapText="1"/>
    </xf>
    <xf numFmtId="177" fontId="56" fillId="0" borderId="2" xfId="3" applyNumberFormat="1" applyFont="1" applyFill="1" applyBorder="1" applyAlignment="1" applyProtection="1">
      <alignment horizontal="left" vertical="top" wrapText="1"/>
    </xf>
    <xf numFmtId="177" fontId="56" fillId="0" borderId="7" xfId="3" applyNumberFormat="1" applyFont="1" applyFill="1" applyBorder="1" applyAlignment="1" applyProtection="1">
      <alignment horizontal="left" vertical="top" wrapText="1"/>
    </xf>
    <xf numFmtId="177" fontId="20" fillId="0" borderId="3" xfId="0" applyNumberFormat="1" applyFont="1" applyBorder="1" applyAlignment="1" applyProtection="1">
      <alignment horizontal="right" vertical="top" wrapText="1"/>
    </xf>
    <xf numFmtId="177" fontId="20" fillId="0" borderId="4" xfId="0" applyNumberFormat="1" applyFont="1" applyBorder="1" applyAlignment="1" applyProtection="1">
      <alignment horizontal="right" vertical="top" wrapText="1"/>
    </xf>
    <xf numFmtId="177" fontId="20" fillId="0" borderId="5" xfId="0" applyNumberFormat="1" applyFont="1" applyBorder="1" applyAlignment="1" applyProtection="1">
      <alignment horizontal="right" vertical="top" wrapText="1"/>
    </xf>
    <xf numFmtId="177" fontId="17" fillId="0" borderId="0" xfId="2" applyNumberFormat="1" applyFont="1" applyFill="1" applyBorder="1" applyAlignment="1" applyProtection="1">
      <alignment horizontal="center" vertical="top" wrapText="1"/>
    </xf>
    <xf numFmtId="177" fontId="30" fillId="0" borderId="0" xfId="2" applyNumberFormat="1" applyFont="1" applyFill="1" applyBorder="1" applyAlignment="1" applyProtection="1">
      <alignment horizontal="center" vertical="top" wrapText="1"/>
    </xf>
    <xf numFmtId="177" fontId="55" fillId="0" borderId="1" xfId="1" applyNumberFormat="1" applyFont="1" applyFill="1" applyBorder="1" applyAlignment="1" applyProtection="1">
      <alignment horizontal="center" vertical="top" wrapText="1"/>
    </xf>
    <xf numFmtId="177" fontId="56" fillId="0" borderId="2" xfId="3" applyNumberFormat="1" applyFont="1" applyFill="1" applyBorder="1" applyAlignment="1" applyProtection="1">
      <alignment horizontal="center" vertical="top" wrapText="1"/>
    </xf>
    <xf numFmtId="177" fontId="56" fillId="0" borderId="7" xfId="3" applyNumberFormat="1" applyFont="1" applyFill="1" applyBorder="1" applyAlignment="1" applyProtection="1">
      <alignment horizontal="center" vertical="top" wrapText="1"/>
    </xf>
    <xf numFmtId="177" fontId="56" fillId="0" borderId="2" xfId="4" applyNumberFormat="1" applyFont="1" applyFill="1" applyBorder="1" applyAlignment="1" applyProtection="1">
      <alignment horizontal="center" vertical="top" wrapText="1"/>
    </xf>
    <xf numFmtId="177" fontId="56" fillId="0" borderId="7" xfId="4" applyNumberFormat="1" applyFont="1" applyFill="1" applyBorder="1" applyAlignment="1" applyProtection="1">
      <alignment horizontal="center" vertical="top" wrapText="1"/>
    </xf>
    <xf numFmtId="177" fontId="56" fillId="0" borderId="2" xfId="4" applyNumberFormat="1" applyFont="1" applyFill="1" applyBorder="1" applyAlignment="1" applyProtection="1">
      <alignment horizontal="left" vertical="top" wrapText="1"/>
    </xf>
    <xf numFmtId="177" fontId="56" fillId="0" borderId="7" xfId="4" applyNumberFormat="1" applyFont="1" applyFill="1" applyBorder="1" applyAlignment="1" applyProtection="1">
      <alignment horizontal="left" vertical="top" wrapText="1"/>
    </xf>
    <xf numFmtId="177" fontId="56" fillId="0" borderId="6" xfId="4" applyNumberFormat="1" applyFont="1" applyFill="1" applyBorder="1" applyAlignment="1" applyProtection="1">
      <alignment horizontal="left" vertical="top" wrapText="1"/>
    </xf>
    <xf numFmtId="0" fontId="95" fillId="4" borderId="6" xfId="1" applyFont="1" applyFill="1" applyBorder="1" applyAlignment="1" applyProtection="1">
      <alignment horizontal="left" vertical="top" wrapText="1"/>
    </xf>
    <xf numFmtId="0" fontId="95" fillId="3" borderId="6" xfId="1" applyFont="1" applyFill="1" applyBorder="1" applyAlignment="1" applyProtection="1">
      <alignment horizontal="left" vertical="top" wrapText="1"/>
    </xf>
    <xf numFmtId="0" fontId="86" fillId="3" borderId="9" xfId="0" applyFont="1" applyFill="1" applyBorder="1" applyAlignment="1" applyProtection="1">
      <alignment horizontal="left" vertical="top" wrapText="1"/>
    </xf>
    <xf numFmtId="0" fontId="86" fillId="3" borderId="11" xfId="0" applyFont="1" applyFill="1" applyBorder="1" applyAlignment="1" applyProtection="1">
      <alignment horizontal="left" vertical="top" wrapText="1"/>
    </xf>
    <xf numFmtId="0" fontId="86" fillId="3" borderId="8" xfId="0" applyFont="1" applyFill="1" applyBorder="1" applyAlignment="1" applyProtection="1">
      <alignment horizontal="left" vertical="top" wrapText="1"/>
    </xf>
    <xf numFmtId="0" fontId="86" fillId="3" borderId="12" xfId="0" applyFont="1" applyFill="1" applyBorder="1" applyAlignment="1" applyProtection="1">
      <alignment horizontal="left" vertical="top" wrapText="1"/>
    </xf>
    <xf numFmtId="0" fontId="86" fillId="3" borderId="2" xfId="0" applyFont="1" applyFill="1" applyBorder="1" applyAlignment="1" applyProtection="1">
      <alignment horizontal="left" vertical="top" wrapText="1"/>
    </xf>
    <xf numFmtId="0" fontId="86" fillId="3" borderId="7" xfId="0" applyFont="1" applyFill="1" applyBorder="1" applyAlignment="1" applyProtection="1">
      <alignment horizontal="left" vertical="top" wrapText="1"/>
    </xf>
    <xf numFmtId="0" fontId="86" fillId="13" borderId="9" xfId="0" applyFont="1" applyFill="1" applyBorder="1" applyAlignment="1" applyProtection="1">
      <alignment horizontal="left" vertical="top" wrapText="1"/>
    </xf>
    <xf numFmtId="0" fontId="86" fillId="13" borderId="11" xfId="0" applyFont="1" applyFill="1" applyBorder="1" applyAlignment="1" applyProtection="1">
      <alignment horizontal="left" vertical="top" wrapText="1"/>
    </xf>
    <xf numFmtId="0" fontId="86" fillId="13" borderId="8" xfId="0" applyFont="1" applyFill="1" applyBorder="1" applyAlignment="1" applyProtection="1">
      <alignment horizontal="left" vertical="top" wrapText="1"/>
    </xf>
    <xf numFmtId="0" fontId="86" fillId="13" borderId="12" xfId="0" applyFont="1" applyFill="1" applyBorder="1" applyAlignment="1" applyProtection="1">
      <alignment horizontal="left" vertical="top" wrapText="1"/>
    </xf>
    <xf numFmtId="0" fontId="86" fillId="13" borderId="2" xfId="0" applyFont="1" applyFill="1" applyBorder="1" applyAlignment="1" applyProtection="1">
      <alignment horizontal="left" vertical="top" wrapText="1"/>
    </xf>
    <xf numFmtId="0" fontId="86" fillId="13" borderId="7" xfId="0" applyFont="1" applyFill="1" applyBorder="1" applyAlignment="1" applyProtection="1">
      <alignment horizontal="left" vertical="top" wrapText="1"/>
    </xf>
    <xf numFmtId="0" fontId="83" fillId="13" borderId="6" xfId="0" applyFont="1" applyFill="1" applyBorder="1" applyAlignment="1" applyProtection="1">
      <alignment vertical="top" wrapText="1"/>
    </xf>
    <xf numFmtId="0" fontId="80" fillId="13" borderId="6" xfId="0" applyFont="1" applyFill="1" applyBorder="1" applyAlignment="1" applyProtection="1">
      <alignment horizontal="left" vertical="top" wrapText="1"/>
    </xf>
    <xf numFmtId="0" fontId="83" fillId="13" borderId="6" xfId="0" applyFont="1" applyFill="1" applyBorder="1" applyAlignment="1" applyProtection="1">
      <alignment horizontal="left" vertical="top" wrapText="1"/>
    </xf>
    <xf numFmtId="0" fontId="83" fillId="3" borderId="6" xfId="0" applyFont="1" applyFill="1" applyBorder="1" applyAlignment="1" applyProtection="1">
      <alignment horizontal="left" vertical="top" wrapText="1"/>
    </xf>
    <xf numFmtId="0" fontId="79" fillId="3" borderId="6" xfId="0" applyFont="1" applyFill="1" applyBorder="1" applyAlignment="1" applyProtection="1">
      <alignment horizontal="left" vertical="top" wrapText="1"/>
    </xf>
    <xf numFmtId="0" fontId="79" fillId="13" borderId="6" xfId="0" applyFont="1" applyFill="1" applyBorder="1" applyAlignment="1" applyProtection="1">
      <alignment horizontal="left" vertical="top" wrapText="1"/>
    </xf>
    <xf numFmtId="0" fontId="95" fillId="16" borderId="6" xfId="1" applyFont="1" applyFill="1" applyBorder="1" applyAlignment="1" applyProtection="1">
      <alignment horizontal="left" vertical="top" wrapText="1"/>
    </xf>
    <xf numFmtId="0" fontId="83" fillId="0" borderId="6" xfId="1" applyFont="1" applyBorder="1" applyAlignment="1" applyProtection="1">
      <alignment horizontal="center" vertical="top" wrapText="1"/>
    </xf>
    <xf numFmtId="49" fontId="80" fillId="7" borderId="6" xfId="3" applyNumberFormat="1" applyFont="1" applyFill="1" applyBorder="1" applyAlignment="1" applyProtection="1">
      <alignment horizontal="left" vertical="top" wrapText="1"/>
    </xf>
    <xf numFmtId="182" fontId="80" fillId="7" borderId="6" xfId="3" applyNumberFormat="1" applyFont="1" applyFill="1" applyBorder="1" applyAlignment="1" applyProtection="1">
      <alignment horizontal="left" vertical="top" wrapText="1"/>
    </xf>
    <xf numFmtId="0" fontId="80" fillId="8" borderId="6" xfId="3" applyFont="1" applyFill="1" applyBorder="1" applyAlignment="1" applyProtection="1">
      <alignment horizontal="center" vertical="top" wrapText="1"/>
    </xf>
    <xf numFmtId="0" fontId="80" fillId="8" borderId="6" xfId="3" applyFont="1" applyFill="1" applyBorder="1" applyAlignment="1" applyProtection="1">
      <alignment horizontal="left" vertical="top" wrapText="1"/>
    </xf>
    <xf numFmtId="49" fontId="77" fillId="7" borderId="2" xfId="5" applyNumberFormat="1" applyFont="1" applyFill="1" applyBorder="1" applyAlignment="1" applyProtection="1">
      <alignment horizontal="left" vertical="top" wrapText="1"/>
    </xf>
    <xf numFmtId="49" fontId="77" fillId="7" borderId="13" xfId="5" applyNumberFormat="1" applyFont="1" applyFill="1" applyBorder="1" applyAlignment="1" applyProtection="1">
      <alignment horizontal="left" vertical="top" wrapText="1"/>
    </xf>
    <xf numFmtId="49" fontId="77" fillId="7" borderId="7" xfId="5" applyNumberFormat="1" applyFont="1" applyFill="1" applyBorder="1" applyAlignment="1" applyProtection="1">
      <alignment horizontal="left" vertical="top" wrapText="1"/>
    </xf>
    <xf numFmtId="0" fontId="152" fillId="7" borderId="6" xfId="2" applyNumberFormat="1" applyFont="1" applyFill="1" applyBorder="1" applyAlignment="1" applyProtection="1">
      <alignment horizontal="left" vertical="top" wrapText="1"/>
    </xf>
    <xf numFmtId="49" fontId="80" fillId="7" borderId="2" xfId="1" applyNumberFormat="1" applyFont="1" applyFill="1" applyBorder="1" applyAlignment="1" applyProtection="1">
      <alignment horizontal="left" vertical="top" wrapText="1"/>
    </xf>
    <xf numFmtId="49" fontId="80" fillId="7" borderId="13" xfId="1" applyNumberFormat="1" applyFont="1" applyFill="1" applyBorder="1" applyAlignment="1" applyProtection="1">
      <alignment horizontal="left" vertical="top" wrapText="1"/>
    </xf>
    <xf numFmtId="49" fontId="80" fillId="7" borderId="7" xfId="1" applyNumberFormat="1" applyFont="1" applyFill="1" applyBorder="1" applyAlignment="1" applyProtection="1">
      <alignment horizontal="left" vertical="top" wrapText="1"/>
    </xf>
    <xf numFmtId="0" fontId="83" fillId="0" borderId="6" xfId="1" applyFont="1" applyBorder="1" applyAlignment="1" applyProtection="1">
      <alignment horizontal="left" vertical="top" wrapText="1"/>
    </xf>
    <xf numFmtId="49" fontId="80" fillId="13" borderId="2" xfId="3" applyNumberFormat="1" applyFont="1" applyFill="1" applyBorder="1" applyAlignment="1" applyProtection="1">
      <alignment horizontal="left" vertical="top" wrapText="1"/>
    </xf>
    <xf numFmtId="49" fontId="80" fillId="13" borderId="13" xfId="3" applyNumberFormat="1" applyFont="1" applyFill="1" applyBorder="1" applyAlignment="1" applyProtection="1">
      <alignment horizontal="left" vertical="top" wrapText="1"/>
    </xf>
    <xf numFmtId="49" fontId="80" fillId="13" borderId="7" xfId="3" applyNumberFormat="1" applyFont="1" applyFill="1" applyBorder="1" applyAlignment="1" applyProtection="1">
      <alignment horizontal="left" vertical="top" wrapText="1"/>
    </xf>
    <xf numFmtId="49" fontId="152" fillId="7" borderId="2" xfId="2" applyNumberFormat="1" applyFont="1" applyFill="1" applyBorder="1" applyAlignment="1" applyProtection="1">
      <alignment horizontal="left" vertical="top" wrapText="1"/>
    </xf>
    <xf numFmtId="49" fontId="152" fillId="7" borderId="13" xfId="2" applyNumberFormat="1" applyFont="1" applyFill="1" applyBorder="1" applyAlignment="1" applyProtection="1">
      <alignment horizontal="left" vertical="top" wrapText="1"/>
    </xf>
    <xf numFmtId="49" fontId="152" fillId="7" borderId="7" xfId="2" applyNumberFormat="1" applyFont="1" applyFill="1" applyBorder="1" applyAlignment="1" applyProtection="1">
      <alignment horizontal="left" vertical="top" wrapText="1"/>
    </xf>
    <xf numFmtId="0" fontId="83" fillId="3" borderId="6" xfId="1" applyFont="1" applyFill="1" applyBorder="1" applyAlignment="1" applyProtection="1">
      <alignment horizontal="center" vertical="top" wrapText="1"/>
    </xf>
    <xf numFmtId="49" fontId="152" fillId="7" borderId="6" xfId="2" applyNumberFormat="1" applyFont="1" applyFill="1" applyBorder="1" applyAlignment="1" applyProtection="1">
      <alignment horizontal="left" vertical="top" wrapText="1"/>
    </xf>
    <xf numFmtId="0" fontId="152" fillId="13" borderId="6" xfId="2" applyNumberFormat="1" applyFont="1" applyFill="1" applyBorder="1" applyAlignment="1" applyProtection="1">
      <alignment horizontal="left" vertical="top" wrapText="1"/>
    </xf>
    <xf numFmtId="49" fontId="93" fillId="7" borderId="6" xfId="3" applyNumberFormat="1" applyFont="1" applyFill="1" applyBorder="1" applyAlignment="1" applyProtection="1">
      <alignment horizontal="center" vertical="top" wrapText="1"/>
    </xf>
    <xf numFmtId="0" fontId="80" fillId="7" borderId="6" xfId="1" applyFont="1" applyFill="1" applyBorder="1" applyAlignment="1" applyProtection="1">
      <alignment horizontal="left" vertical="top" wrapText="1"/>
    </xf>
    <xf numFmtId="179" fontId="80" fillId="13" borderId="6" xfId="1" applyNumberFormat="1" applyFont="1" applyFill="1" applyBorder="1" applyAlignment="1" applyProtection="1">
      <alignment horizontal="left" vertical="top" wrapText="1"/>
    </xf>
    <xf numFmtId="49" fontId="80" fillId="13" borderId="6" xfId="3" applyNumberFormat="1" applyFont="1" applyFill="1" applyBorder="1" applyAlignment="1" applyProtection="1">
      <alignment horizontal="center" vertical="top" wrapText="1"/>
    </xf>
    <xf numFmtId="0" fontId="152" fillId="2" borderId="2" xfId="2" applyNumberFormat="1" applyFont="1" applyFill="1" applyBorder="1" applyAlignment="1" applyProtection="1">
      <alignment horizontal="left" vertical="top" wrapText="1"/>
    </xf>
    <xf numFmtId="0" fontId="152" fillId="2" borderId="13" xfId="2" applyNumberFormat="1" applyFont="1" applyFill="1" applyBorder="1" applyAlignment="1" applyProtection="1">
      <alignment horizontal="left" vertical="top" wrapText="1"/>
    </xf>
    <xf numFmtId="0" fontId="152" fillId="2" borderId="7" xfId="2" applyNumberFormat="1" applyFont="1" applyFill="1" applyBorder="1" applyAlignment="1" applyProtection="1">
      <alignment horizontal="left" vertical="top" wrapText="1"/>
    </xf>
    <xf numFmtId="49" fontId="99" fillId="6" borderId="3" xfId="3" applyNumberFormat="1" applyFont="1" applyFill="1" applyBorder="1" applyAlignment="1" applyProtection="1">
      <alignment horizontal="left" vertical="top" wrapText="1"/>
    </xf>
    <xf numFmtId="49" fontId="99" fillId="6" borderId="4" xfId="3" applyNumberFormat="1" applyFont="1" applyFill="1" applyBorder="1" applyAlignment="1" applyProtection="1">
      <alignment horizontal="left" vertical="top" wrapText="1"/>
    </xf>
    <xf numFmtId="49" fontId="99" fillId="6" borderId="5" xfId="3" applyNumberFormat="1" applyFont="1" applyFill="1" applyBorder="1" applyAlignment="1" applyProtection="1">
      <alignment horizontal="left" vertical="top" wrapText="1"/>
    </xf>
    <xf numFmtId="49" fontId="80" fillId="13" borderId="6" xfId="5" applyNumberFormat="1" applyFont="1" applyFill="1" applyBorder="1" applyAlignment="1" applyProtection="1">
      <alignment horizontal="left" vertical="top" wrapText="1"/>
    </xf>
    <xf numFmtId="176" fontId="80" fillId="13" borderId="6" xfId="3" applyNumberFormat="1" applyFont="1" applyFill="1" applyBorder="1" applyAlignment="1" applyProtection="1">
      <alignment horizontal="left" vertical="top" wrapText="1"/>
    </xf>
    <xf numFmtId="179" fontId="80" fillId="13" borderId="6" xfId="1" applyNumberFormat="1" applyFont="1" applyFill="1" applyBorder="1" applyAlignment="1" applyProtection="1">
      <alignment vertical="top" wrapText="1"/>
    </xf>
    <xf numFmtId="179" fontId="83" fillId="13" borderId="6" xfId="1" applyNumberFormat="1" applyFont="1" applyFill="1" applyBorder="1" applyAlignment="1" applyProtection="1">
      <alignment vertical="top" wrapText="1"/>
    </xf>
    <xf numFmtId="179" fontId="83" fillId="13" borderId="6" xfId="1" applyNumberFormat="1" applyFont="1" applyFill="1" applyBorder="1" applyAlignment="1" applyProtection="1">
      <alignment horizontal="left" vertical="top" wrapText="1"/>
    </xf>
    <xf numFmtId="49" fontId="80" fillId="13" borderId="6" xfId="1" applyNumberFormat="1" applyFont="1" applyFill="1" applyBorder="1" applyAlignment="1" applyProtection="1">
      <alignment horizontal="left" vertical="top" wrapText="1"/>
    </xf>
    <xf numFmtId="176" fontId="80" fillId="7" borderId="6" xfId="3" applyNumberFormat="1" applyFont="1" applyFill="1" applyBorder="1" applyAlignment="1" applyProtection="1">
      <alignment horizontal="left" vertical="top" wrapText="1"/>
    </xf>
    <xf numFmtId="178" fontId="77" fillId="2" borderId="6" xfId="3" applyNumberFormat="1" applyFont="1" applyFill="1" applyBorder="1" applyAlignment="1" applyProtection="1">
      <alignment horizontal="center" vertical="top" wrapText="1"/>
    </xf>
    <xf numFmtId="0" fontId="152" fillId="2" borderId="6" xfId="2" applyNumberFormat="1" applyFont="1" applyFill="1" applyBorder="1" applyAlignment="1" applyProtection="1">
      <alignment vertical="top" wrapText="1"/>
    </xf>
    <xf numFmtId="176" fontId="76" fillId="2" borderId="6" xfId="3" applyNumberFormat="1" applyFont="1" applyFill="1" applyBorder="1" applyAlignment="1" applyProtection="1">
      <alignment horizontal="left" vertical="top" wrapText="1"/>
    </xf>
    <xf numFmtId="0" fontId="83" fillId="7" borderId="6" xfId="1" applyFont="1" applyFill="1" applyBorder="1" applyAlignment="1" applyProtection="1">
      <alignment horizontal="left" vertical="top" wrapText="1"/>
    </xf>
    <xf numFmtId="0" fontId="80" fillId="8" borderId="3" xfId="1" applyFont="1" applyFill="1" applyBorder="1" applyAlignment="1" applyProtection="1">
      <alignment horizontal="left" vertical="top" wrapText="1"/>
    </xf>
    <xf numFmtId="0" fontId="80" fillId="8" borderId="5" xfId="1" applyFont="1" applyFill="1" applyBorder="1" applyAlignment="1" applyProtection="1">
      <alignment horizontal="left" vertical="top" wrapText="1"/>
    </xf>
    <xf numFmtId="0" fontId="80" fillId="8" borderId="6" xfId="1" applyFont="1" applyFill="1" applyBorder="1" applyAlignment="1" applyProtection="1">
      <alignment horizontal="center" vertical="top" wrapText="1"/>
    </xf>
    <xf numFmtId="176" fontId="77" fillId="2" borderId="2" xfId="3" applyNumberFormat="1" applyFont="1" applyFill="1" applyBorder="1" applyAlignment="1" applyProtection="1">
      <alignment horizontal="left" vertical="top" wrapText="1"/>
    </xf>
    <xf numFmtId="176" fontId="77" fillId="2" borderId="7" xfId="3" applyNumberFormat="1" applyFont="1" applyFill="1" applyBorder="1" applyAlignment="1" applyProtection="1">
      <alignment horizontal="left" vertical="top" wrapText="1"/>
    </xf>
    <xf numFmtId="0" fontId="77" fillId="2" borderId="2" xfId="1" applyFont="1" applyFill="1" applyBorder="1" applyAlignment="1" applyProtection="1">
      <alignment horizontal="left" vertical="top" wrapText="1"/>
    </xf>
    <xf numFmtId="0" fontId="77" fillId="2" borderId="7" xfId="1" applyFont="1" applyFill="1" applyBorder="1" applyAlignment="1" applyProtection="1">
      <alignment horizontal="left" vertical="top" wrapText="1"/>
    </xf>
    <xf numFmtId="178" fontId="99" fillId="6" borderId="6" xfId="3" applyNumberFormat="1" applyFont="1" applyFill="1" applyBorder="1" applyAlignment="1" applyProtection="1">
      <alignment horizontal="center" vertical="top" wrapText="1"/>
    </xf>
    <xf numFmtId="178" fontId="204" fillId="6" borderId="6" xfId="3" applyNumberFormat="1" applyFont="1" applyFill="1" applyBorder="1" applyAlignment="1" applyProtection="1">
      <alignment horizontal="center" vertical="top" wrapText="1"/>
    </xf>
    <xf numFmtId="176" fontId="93" fillId="2" borderId="6" xfId="3" applyNumberFormat="1" applyFont="1" applyFill="1" applyBorder="1" applyAlignment="1" applyProtection="1">
      <alignment horizontal="left" vertical="top" wrapText="1"/>
    </xf>
    <xf numFmtId="176" fontId="150" fillId="2" borderId="6" xfId="3" applyNumberFormat="1" applyFont="1" applyFill="1" applyBorder="1" applyAlignment="1" applyProtection="1">
      <alignment horizontal="left" vertical="top" wrapText="1"/>
    </xf>
    <xf numFmtId="177" fontId="80" fillId="2" borderId="6" xfId="3" applyNumberFormat="1" applyFont="1" applyFill="1" applyBorder="1" applyAlignment="1" applyProtection="1">
      <alignment horizontal="left" vertical="top" wrapText="1"/>
    </xf>
    <xf numFmtId="0" fontId="77" fillId="7" borderId="6" xfId="3" applyFont="1" applyFill="1" applyBorder="1" applyAlignment="1" applyProtection="1">
      <alignment horizontal="center" vertical="top" wrapText="1"/>
    </xf>
    <xf numFmtId="0" fontId="77" fillId="2" borderId="6" xfId="1" applyFont="1" applyFill="1" applyBorder="1" applyAlignment="1" applyProtection="1">
      <alignment horizontal="left" vertical="top" wrapText="1"/>
    </xf>
    <xf numFmtId="0" fontId="80" fillId="2" borderId="6" xfId="1" applyFont="1" applyFill="1" applyBorder="1" applyAlignment="1" applyProtection="1">
      <alignment horizontal="left" vertical="top" wrapText="1"/>
    </xf>
    <xf numFmtId="49" fontId="80" fillId="2" borderId="6" xfId="3" applyNumberFormat="1" applyFont="1" applyFill="1" applyBorder="1" applyAlignment="1" applyProtection="1">
      <alignment horizontal="left" vertical="top" wrapText="1"/>
    </xf>
    <xf numFmtId="49" fontId="77" fillId="2" borderId="6" xfId="1" applyNumberFormat="1" applyFont="1" applyFill="1" applyBorder="1" applyAlignment="1" applyProtection="1">
      <alignment horizontal="left" vertical="top" wrapText="1"/>
    </xf>
    <xf numFmtId="0" fontId="83" fillId="2" borderId="6" xfId="1" applyFont="1" applyFill="1" applyBorder="1" applyAlignment="1" applyProtection="1">
      <alignment horizontal="left" vertical="top" wrapText="1"/>
    </xf>
    <xf numFmtId="0" fontId="77" fillId="8" borderId="6" xfId="1" applyFont="1" applyFill="1" applyBorder="1" applyAlignment="1" applyProtection="1">
      <alignment horizontal="left" vertical="top" wrapText="1"/>
    </xf>
    <xf numFmtId="0" fontId="77" fillId="8" borderId="3" xfId="3" applyFont="1" applyFill="1" applyBorder="1" applyAlignment="1" applyProtection="1">
      <alignment horizontal="center" vertical="top" wrapText="1"/>
    </xf>
    <xf numFmtId="0" fontId="77" fillId="8" borderId="4" xfId="3" applyFont="1" applyFill="1" applyBorder="1" applyAlignment="1" applyProtection="1">
      <alignment horizontal="center" vertical="top" wrapText="1"/>
    </xf>
    <xf numFmtId="0" fontId="77" fillId="8" borderId="5" xfId="3" applyFont="1" applyFill="1" applyBorder="1" applyAlignment="1" applyProtection="1">
      <alignment horizontal="center" vertical="top" wrapText="1"/>
    </xf>
    <xf numFmtId="0" fontId="80" fillId="8" borderId="6" xfId="1" applyFont="1" applyFill="1" applyBorder="1" applyAlignment="1" applyProtection="1">
      <alignment horizontal="left" vertical="top" wrapText="1"/>
    </xf>
    <xf numFmtId="49" fontId="81" fillId="0" borderId="6" xfId="3" applyNumberFormat="1" applyFont="1" applyFill="1" applyBorder="1" applyAlignment="1" applyProtection="1">
      <alignment horizontal="right" vertical="top" wrapText="1"/>
      <protection locked="0"/>
    </xf>
    <xf numFmtId="176" fontId="80" fillId="2" borderId="9" xfId="3" applyNumberFormat="1" applyFont="1" applyFill="1" applyBorder="1" applyAlignment="1" applyProtection="1">
      <alignment horizontal="center" vertical="top" wrapText="1"/>
    </xf>
    <xf numFmtId="176" fontId="80" fillId="2" borderId="10" xfId="3" applyNumberFormat="1" applyFont="1" applyFill="1" applyBorder="1" applyAlignment="1" applyProtection="1">
      <alignment horizontal="center" vertical="top" wrapText="1"/>
    </xf>
    <xf numFmtId="176" fontId="80" fillId="2" borderId="11" xfId="3" applyNumberFormat="1" applyFont="1" applyFill="1" applyBorder="1" applyAlignment="1" applyProtection="1">
      <alignment horizontal="center" vertical="top" wrapText="1"/>
    </xf>
    <xf numFmtId="178" fontId="93" fillId="7" borderId="6" xfId="3" applyNumberFormat="1" applyFont="1" applyFill="1" applyBorder="1" applyAlignment="1" applyProtection="1">
      <alignment horizontal="center" vertical="top" wrapText="1"/>
    </xf>
    <xf numFmtId="178" fontId="110" fillId="0" borderId="3" xfId="3" applyNumberFormat="1" applyFont="1" applyFill="1" applyBorder="1" applyAlignment="1" applyProtection="1">
      <alignment horizontal="center" vertical="top" wrapText="1"/>
      <protection locked="0"/>
    </xf>
    <xf numFmtId="178" fontId="110" fillId="0" borderId="4" xfId="3" applyNumberFormat="1" applyFont="1" applyFill="1" applyBorder="1" applyAlignment="1" applyProtection="1">
      <alignment horizontal="center" vertical="top" wrapText="1"/>
      <protection locked="0"/>
    </xf>
    <xf numFmtId="178" fontId="110" fillId="0" borderId="5" xfId="3" applyNumberFormat="1" applyFont="1" applyFill="1" applyBorder="1" applyAlignment="1" applyProtection="1">
      <alignment horizontal="center" vertical="top" wrapText="1"/>
      <protection locked="0"/>
    </xf>
    <xf numFmtId="178" fontId="99" fillId="0" borderId="6" xfId="3" applyNumberFormat="1" applyFont="1" applyFill="1" applyBorder="1" applyAlignment="1" applyProtection="1">
      <alignment horizontal="center" wrapText="1"/>
    </xf>
    <xf numFmtId="49" fontId="93" fillId="8" borderId="6" xfId="3" applyNumberFormat="1" applyFont="1" applyFill="1" applyBorder="1" applyAlignment="1" applyProtection="1">
      <alignment horizontal="center" vertical="top" wrapText="1"/>
    </xf>
    <xf numFmtId="178" fontId="198" fillId="0" borderId="6" xfId="3" applyNumberFormat="1" applyFont="1" applyFill="1" applyBorder="1" applyAlignment="1" applyProtection="1">
      <alignment horizontal="center" vertical="top" wrapText="1"/>
    </xf>
    <xf numFmtId="178" fontId="198" fillId="6" borderId="6" xfId="3" applyNumberFormat="1" applyFont="1" applyFill="1" applyBorder="1" applyAlignment="1" applyProtection="1">
      <alignment horizontal="center" vertical="top" wrapText="1"/>
    </xf>
    <xf numFmtId="49" fontId="80" fillId="0" borderId="0" xfId="3" applyNumberFormat="1" applyFont="1" applyFill="1" applyBorder="1" applyAlignment="1" applyProtection="1">
      <alignment horizontal="center" vertical="top" wrapText="1"/>
      <protection locked="0"/>
    </xf>
    <xf numFmtId="178" fontId="110" fillId="0" borderId="6" xfId="3" applyNumberFormat="1" applyFont="1" applyFill="1" applyBorder="1" applyAlignment="1" applyProtection="1">
      <alignment horizontal="center" vertical="top" wrapText="1"/>
    </xf>
    <xf numFmtId="49" fontId="110" fillId="0" borderId="3" xfId="3" applyNumberFormat="1" applyFont="1" applyFill="1" applyBorder="1" applyAlignment="1" applyProtection="1">
      <alignment horizontal="center" vertical="top" wrapText="1"/>
      <protection locked="0"/>
    </xf>
    <xf numFmtId="49" fontId="110" fillId="0" borderId="4" xfId="3" applyNumberFormat="1" applyFont="1" applyFill="1" applyBorder="1" applyAlignment="1" applyProtection="1">
      <alignment horizontal="center" vertical="top" wrapText="1"/>
      <protection locked="0"/>
    </xf>
    <xf numFmtId="49" fontId="110" fillId="0" borderId="5" xfId="3" applyNumberFormat="1" applyFont="1" applyFill="1" applyBorder="1" applyAlignment="1" applyProtection="1">
      <alignment horizontal="center" vertical="top" wrapText="1"/>
      <protection locked="0"/>
    </xf>
    <xf numFmtId="49" fontId="80" fillId="7" borderId="6" xfId="3" applyNumberFormat="1" applyFont="1" applyFill="1" applyBorder="1" applyAlignment="1" applyProtection="1">
      <alignment horizontal="center" vertical="top" wrapText="1"/>
    </xf>
    <xf numFmtId="0" fontId="192" fillId="2" borderId="6" xfId="2" applyNumberFormat="1" applyFont="1" applyFill="1" applyBorder="1" applyAlignment="1" applyProtection="1">
      <alignment horizontal="center" vertical="top" wrapText="1"/>
    </xf>
    <xf numFmtId="49" fontId="77" fillId="2" borderId="2" xfId="5" applyNumberFormat="1" applyFont="1" applyFill="1" applyBorder="1" applyAlignment="1" applyProtection="1">
      <alignment horizontal="left" vertical="top" wrapText="1"/>
    </xf>
    <xf numFmtId="49" fontId="77" fillId="2" borderId="13" xfId="5" applyNumberFormat="1" applyFont="1" applyFill="1" applyBorder="1" applyAlignment="1" applyProtection="1">
      <alignment horizontal="left" vertical="top" wrapText="1"/>
    </xf>
    <xf numFmtId="49" fontId="77" fillId="2" borderId="7" xfId="5" applyNumberFormat="1" applyFont="1" applyFill="1" applyBorder="1" applyAlignment="1" applyProtection="1">
      <alignment horizontal="left" vertical="top" wrapText="1"/>
    </xf>
    <xf numFmtId="0" fontId="80" fillId="8" borderId="2" xfId="1" applyFont="1" applyFill="1" applyBorder="1" applyAlignment="1" applyProtection="1">
      <alignment horizontal="center" vertical="top" wrapText="1"/>
    </xf>
    <xf numFmtId="0" fontId="80" fillId="8" borderId="13" xfId="1" applyFont="1" applyFill="1" applyBorder="1" applyAlignment="1" applyProtection="1">
      <alignment horizontal="center" vertical="top" wrapText="1"/>
    </xf>
    <xf numFmtId="0" fontId="80" fillId="8" borderId="7" xfId="1" applyFont="1" applyFill="1" applyBorder="1" applyAlignment="1" applyProtection="1">
      <alignment horizontal="center" vertical="top" wrapText="1"/>
    </xf>
    <xf numFmtId="49" fontId="80" fillId="8" borderId="6" xfId="3" applyNumberFormat="1" applyFont="1" applyFill="1" applyBorder="1" applyAlignment="1" applyProtection="1">
      <alignment horizontal="left" vertical="top" wrapText="1"/>
    </xf>
    <xf numFmtId="0" fontId="77" fillId="8" borderId="6" xfId="3" applyFont="1" applyFill="1" applyBorder="1" applyAlignment="1" applyProtection="1">
      <alignment horizontal="center" vertical="top" wrapText="1"/>
    </xf>
    <xf numFmtId="0" fontId="83" fillId="9" borderId="6" xfId="0" applyFont="1" applyFill="1" applyBorder="1" applyAlignment="1" applyProtection="1">
      <alignment horizontal="left" vertical="top" wrapText="1"/>
    </xf>
    <xf numFmtId="0" fontId="77" fillId="10" borderId="6" xfId="0" applyFont="1" applyFill="1" applyBorder="1" applyAlignment="1" applyProtection="1">
      <alignment horizontal="left" vertical="top" wrapText="1"/>
    </xf>
    <xf numFmtId="0" fontId="80" fillId="3" borderId="6" xfId="0" applyFont="1" applyFill="1" applyBorder="1" applyAlignment="1" applyProtection="1">
      <alignment horizontal="left" vertical="top" wrapText="1"/>
    </xf>
    <xf numFmtId="0" fontId="86" fillId="3" borderId="6" xfId="0" applyFont="1" applyFill="1" applyBorder="1" applyAlignment="1" applyProtection="1">
      <alignment horizontal="left" vertical="top" wrapText="1"/>
    </xf>
    <xf numFmtId="176" fontId="80" fillId="2" borderId="2" xfId="4" applyNumberFormat="1" applyFont="1" applyFill="1" applyBorder="1" applyAlignment="1" applyProtection="1">
      <alignment horizontal="left" vertical="top" wrapText="1"/>
    </xf>
    <xf numFmtId="176" fontId="80" fillId="2" borderId="7" xfId="4" applyNumberFormat="1" applyFont="1" applyFill="1" applyBorder="1" applyAlignment="1" applyProtection="1">
      <alignment horizontal="left" vertical="top" wrapText="1"/>
    </xf>
    <xf numFmtId="176" fontId="80" fillId="2" borderId="2" xfId="3" applyNumberFormat="1" applyFont="1" applyFill="1" applyBorder="1" applyAlignment="1" applyProtection="1">
      <alignment horizontal="left" vertical="top" wrapText="1"/>
    </xf>
    <xf numFmtId="176" fontId="80" fillId="2" borderId="7" xfId="3" applyNumberFormat="1" applyFont="1" applyFill="1" applyBorder="1" applyAlignment="1" applyProtection="1">
      <alignment horizontal="left" vertical="top" wrapText="1"/>
    </xf>
    <xf numFmtId="176" fontId="80" fillId="2" borderId="9" xfId="1" applyNumberFormat="1" applyFont="1" applyFill="1" applyBorder="1" applyAlignment="1" applyProtection="1">
      <alignment horizontal="left" vertical="top" wrapText="1"/>
    </xf>
    <xf numFmtId="176" fontId="80" fillId="2" borderId="8" xfId="1" applyNumberFormat="1" applyFont="1" applyFill="1" applyBorder="1" applyAlignment="1" applyProtection="1">
      <alignment horizontal="left" vertical="top" wrapText="1"/>
    </xf>
    <xf numFmtId="176" fontId="152" fillId="2" borderId="11" xfId="2" applyNumberFormat="1" applyFont="1" applyFill="1" applyBorder="1" applyAlignment="1" applyProtection="1">
      <alignment horizontal="left" vertical="top" wrapText="1"/>
    </xf>
    <xf numFmtId="176" fontId="152" fillId="2" borderId="12" xfId="2" applyNumberFormat="1" applyFont="1" applyFill="1" applyBorder="1" applyAlignment="1" applyProtection="1">
      <alignment horizontal="left" vertical="top" wrapText="1"/>
    </xf>
    <xf numFmtId="49" fontId="152" fillId="13" borderId="2" xfId="2" applyNumberFormat="1" applyFont="1" applyFill="1" applyBorder="1" applyAlignment="1" applyProtection="1">
      <alignment horizontal="left" vertical="top" wrapText="1"/>
    </xf>
    <xf numFmtId="49" fontId="152" fillId="13" borderId="13" xfId="2" applyNumberFormat="1" applyFont="1" applyFill="1" applyBorder="1" applyAlignment="1" applyProtection="1">
      <alignment horizontal="left" vertical="top" wrapText="1"/>
    </xf>
    <xf numFmtId="49" fontId="152" fillId="13" borderId="7" xfId="2" applyNumberFormat="1" applyFont="1" applyFill="1" applyBorder="1" applyAlignment="1" applyProtection="1">
      <alignment horizontal="left" vertical="top" wrapText="1"/>
    </xf>
    <xf numFmtId="178" fontId="77" fillId="2" borderId="6" xfId="3" applyNumberFormat="1" applyFont="1" applyFill="1" applyBorder="1" applyAlignment="1" applyProtection="1">
      <alignment horizontal="left" vertical="top" wrapText="1"/>
    </xf>
    <xf numFmtId="0" fontId="93" fillId="8" borderId="6" xfId="3" applyFont="1" applyFill="1" applyBorder="1" applyAlignment="1" applyProtection="1">
      <alignment horizontal="left" vertical="top" wrapText="1"/>
    </xf>
    <xf numFmtId="176" fontId="93" fillId="2" borderId="6" xfId="3" applyNumberFormat="1" applyFont="1" applyFill="1" applyBorder="1" applyAlignment="1" applyProtection="1">
      <alignment horizontal="center" vertical="top" wrapText="1"/>
    </xf>
    <xf numFmtId="0" fontId="155" fillId="0" borderId="18" xfId="1" applyFont="1" applyBorder="1" applyAlignment="1" applyProtection="1">
      <alignment horizontal="left" vertical="top" wrapText="1"/>
    </xf>
    <xf numFmtId="178" fontId="77" fillId="2" borderId="6" xfId="3" applyNumberFormat="1" applyFont="1" applyFill="1" applyBorder="1" applyAlignment="1" applyProtection="1">
      <alignment vertical="top" wrapText="1"/>
    </xf>
    <xf numFmtId="178" fontId="79" fillId="2" borderId="6" xfId="3" applyNumberFormat="1" applyFont="1" applyFill="1" applyBorder="1" applyAlignment="1" applyProtection="1">
      <alignment horizontal="center" vertical="top" wrapText="1"/>
    </xf>
    <xf numFmtId="178" fontId="241" fillId="2" borderId="6" xfId="3" applyNumberFormat="1" applyFont="1" applyFill="1" applyBorder="1" applyAlignment="1" applyProtection="1">
      <alignment horizontal="center" vertical="top" wrapText="1"/>
    </xf>
    <xf numFmtId="0" fontId="83" fillId="3" borderId="2" xfId="1" applyFont="1" applyFill="1" applyBorder="1" applyAlignment="1" applyProtection="1">
      <alignment horizontal="left" vertical="top" wrapText="1"/>
    </xf>
    <xf numFmtId="0" fontId="83" fillId="3" borderId="13" xfId="1" applyFont="1" applyFill="1" applyBorder="1" applyAlignment="1" applyProtection="1">
      <alignment horizontal="left" vertical="top" wrapText="1"/>
    </xf>
    <xf numFmtId="0" fontId="83" fillId="3" borderId="7" xfId="1" applyFont="1" applyFill="1" applyBorder="1" applyAlignment="1" applyProtection="1">
      <alignment horizontal="left" vertical="top" wrapText="1"/>
    </xf>
    <xf numFmtId="176" fontId="76" fillId="2" borderId="2" xfId="3" applyNumberFormat="1" applyFont="1" applyFill="1" applyBorder="1" applyAlignment="1" applyProtection="1">
      <alignment horizontal="left" vertical="top" wrapText="1"/>
    </xf>
    <xf numFmtId="176" fontId="76" fillId="2" borderId="7" xfId="3" applyNumberFormat="1" applyFont="1" applyFill="1" applyBorder="1" applyAlignment="1" applyProtection="1">
      <alignment horizontal="left" vertical="top" wrapText="1"/>
    </xf>
    <xf numFmtId="176" fontId="76" fillId="2" borderId="2" xfId="3" applyNumberFormat="1" applyFont="1" applyFill="1" applyBorder="1" applyAlignment="1" applyProtection="1">
      <alignment vertical="top" wrapText="1"/>
    </xf>
    <xf numFmtId="176" fontId="76" fillId="2" borderId="7" xfId="3" applyNumberFormat="1" applyFont="1" applyFill="1" applyBorder="1" applyAlignment="1" applyProtection="1">
      <alignment vertical="top" wrapText="1"/>
    </xf>
    <xf numFmtId="176" fontId="75" fillId="2" borderId="2" xfId="3" applyNumberFormat="1" applyFont="1" applyFill="1" applyBorder="1" applyAlignment="1" applyProtection="1">
      <alignment vertical="top" wrapText="1"/>
    </xf>
    <xf numFmtId="176" fontId="75" fillId="2" borderId="7" xfId="3" applyNumberFormat="1" applyFont="1" applyFill="1" applyBorder="1" applyAlignment="1" applyProtection="1">
      <alignment vertical="top" wrapText="1"/>
    </xf>
    <xf numFmtId="176" fontId="75" fillId="2" borderId="2" xfId="3" applyNumberFormat="1" applyFont="1" applyFill="1" applyBorder="1" applyAlignment="1" applyProtection="1">
      <alignment horizontal="left" vertical="top" wrapText="1"/>
    </xf>
    <xf numFmtId="176" fontId="75" fillId="2" borderId="7" xfId="3" applyNumberFormat="1" applyFont="1" applyFill="1" applyBorder="1" applyAlignment="1" applyProtection="1">
      <alignment horizontal="left" vertical="top" wrapText="1"/>
    </xf>
    <xf numFmtId="176" fontId="93" fillId="2" borderId="2" xfId="3" applyNumberFormat="1" applyFont="1" applyFill="1" applyBorder="1" applyAlignment="1" applyProtection="1">
      <alignment vertical="top" wrapText="1"/>
    </xf>
    <xf numFmtId="176" fontId="93" fillId="2" borderId="7" xfId="3" applyNumberFormat="1" applyFont="1" applyFill="1" applyBorder="1" applyAlignment="1" applyProtection="1">
      <alignment vertical="top" wrapText="1"/>
    </xf>
    <xf numFmtId="0" fontId="22" fillId="0" borderId="6" xfId="0" applyFont="1" applyBorder="1" applyAlignment="1">
      <alignment horizontal="center" vertical="top" wrapText="1"/>
    </xf>
    <xf numFmtId="0" fontId="22" fillId="0" borderId="6" xfId="0" applyFont="1" applyBorder="1" applyAlignment="1">
      <alignment horizontal="center" vertical="top"/>
    </xf>
    <xf numFmtId="0" fontId="19" fillId="0" borderId="1" xfId="0" applyFont="1" applyBorder="1" applyAlignment="1">
      <alignment horizontal="left" vertical="top" wrapText="1"/>
    </xf>
    <xf numFmtId="0" fontId="19" fillId="0" borderId="12" xfId="0" applyFont="1" applyBorder="1" applyAlignment="1">
      <alignment horizontal="left" vertical="top" wrapText="1"/>
    </xf>
    <xf numFmtId="0" fontId="19" fillId="2" borderId="8" xfId="0" applyFont="1" applyFill="1" applyBorder="1" applyAlignment="1">
      <alignment horizontal="center" vertical="top" wrapText="1"/>
    </xf>
    <xf numFmtId="0" fontId="19" fillId="2" borderId="1" xfId="0" applyFont="1" applyFill="1" applyBorder="1" applyAlignment="1">
      <alignment horizontal="center" vertical="top"/>
    </xf>
    <xf numFmtId="0" fontId="23" fillId="4" borderId="6" xfId="0" applyFont="1" applyFill="1" applyBorder="1" applyAlignment="1">
      <alignment horizontal="left" vertical="top" wrapText="1"/>
    </xf>
    <xf numFmtId="176" fontId="45" fillId="4" borderId="5" xfId="3" applyNumberFormat="1" applyFont="1" applyFill="1" applyBorder="1" applyAlignment="1" applyProtection="1">
      <alignment horizontal="left" vertical="top" wrapText="1"/>
      <protection locked="0"/>
    </xf>
    <xf numFmtId="176" fontId="45" fillId="4" borderId="6" xfId="3" applyNumberFormat="1" applyFont="1" applyFill="1" applyBorder="1" applyAlignment="1" applyProtection="1">
      <alignment horizontal="left" vertical="top" wrapText="1"/>
      <protection locked="0"/>
    </xf>
    <xf numFmtId="176" fontId="65" fillId="4" borderId="6" xfId="3" applyNumberFormat="1" applyFont="1" applyFill="1" applyBorder="1" applyAlignment="1" applyProtection="1">
      <alignment horizontal="left" vertical="top" wrapText="1"/>
      <protection locked="0"/>
    </xf>
    <xf numFmtId="0" fontId="36" fillId="2" borderId="3" xfId="0" applyFont="1" applyFill="1" applyBorder="1" applyAlignment="1" applyProtection="1">
      <alignment horizontal="center" vertical="top"/>
    </xf>
    <xf numFmtId="0" fontId="19" fillId="2" borderId="4" xfId="0" applyFont="1" applyFill="1" applyBorder="1" applyAlignment="1" applyProtection="1">
      <alignment horizontal="center" vertical="top"/>
    </xf>
    <xf numFmtId="0" fontId="19" fillId="2" borderId="5" xfId="0" applyFont="1" applyFill="1" applyBorder="1" applyAlignment="1" applyProtection="1">
      <alignment horizontal="center" vertical="top"/>
    </xf>
    <xf numFmtId="178" fontId="63" fillId="2" borderId="6" xfId="3" applyNumberFormat="1" applyFont="1" applyFill="1" applyBorder="1" applyAlignment="1" applyProtection="1">
      <alignment horizontal="left" vertical="top" wrapText="1"/>
    </xf>
    <xf numFmtId="178" fontId="64" fillId="2" borderId="6" xfId="3" applyNumberFormat="1" applyFont="1" applyFill="1" applyBorder="1" applyAlignment="1" applyProtection="1">
      <alignment horizontal="left" vertical="top" wrapText="1"/>
    </xf>
    <xf numFmtId="0" fontId="19" fillId="2" borderId="6" xfId="3" applyFont="1" applyFill="1" applyBorder="1" applyAlignment="1" applyProtection="1">
      <alignment horizontal="left" vertical="top" wrapText="1"/>
    </xf>
    <xf numFmtId="179" fontId="175" fillId="2" borderId="6" xfId="3" applyNumberFormat="1" applyFont="1" applyFill="1" applyBorder="1" applyAlignment="1" applyProtection="1">
      <alignment horizontal="right" vertical="top" wrapText="1"/>
    </xf>
    <xf numFmtId="0" fontId="13" fillId="2" borderId="3" xfId="0" applyFont="1" applyFill="1" applyBorder="1" applyAlignment="1" applyProtection="1">
      <alignment horizontal="right" vertical="top"/>
    </xf>
    <xf numFmtId="0" fontId="23" fillId="2" borderId="4" xfId="0" applyFont="1" applyFill="1" applyBorder="1" applyAlignment="1" applyProtection="1">
      <alignment horizontal="right" vertical="top"/>
    </xf>
    <xf numFmtId="0" fontId="23" fillId="2" borderId="5" xfId="0" applyFont="1" applyFill="1" applyBorder="1" applyAlignment="1" applyProtection="1">
      <alignment horizontal="right" vertical="top"/>
    </xf>
    <xf numFmtId="0" fontId="26" fillId="2" borderId="2" xfId="0" applyFont="1" applyFill="1" applyBorder="1" applyAlignment="1" applyProtection="1">
      <alignment horizontal="center" vertical="top"/>
    </xf>
    <xf numFmtId="0" fontId="26" fillId="2" borderId="13" xfId="0" applyFont="1" applyFill="1" applyBorder="1" applyAlignment="1" applyProtection="1">
      <alignment horizontal="center" vertical="top"/>
    </xf>
    <xf numFmtId="0" fontId="26" fillId="2" borderId="7" xfId="0" applyFont="1" applyFill="1" applyBorder="1" applyAlignment="1" applyProtection="1">
      <alignment horizontal="center" vertical="top"/>
    </xf>
    <xf numFmtId="0" fontId="26" fillId="2" borderId="2" xfId="0" applyFont="1" applyFill="1" applyBorder="1" applyAlignment="1" applyProtection="1">
      <alignment horizontal="left" vertical="top" wrapText="1"/>
    </xf>
    <xf numFmtId="0" fontId="26" fillId="2" borderId="13" xfId="0" applyFont="1" applyFill="1" applyBorder="1" applyAlignment="1" applyProtection="1">
      <alignment horizontal="left" vertical="top" wrapText="1"/>
    </xf>
    <xf numFmtId="0" fontId="26" fillId="2" borderId="7" xfId="0" applyFont="1" applyFill="1" applyBorder="1" applyAlignment="1" applyProtection="1">
      <alignment horizontal="left" vertical="top" wrapText="1"/>
    </xf>
    <xf numFmtId="178" fontId="214" fillId="2" borderId="6" xfId="3" applyNumberFormat="1" applyFont="1" applyFill="1" applyBorder="1" applyAlignment="1" applyProtection="1">
      <alignment horizontal="right" vertical="top" wrapText="1"/>
    </xf>
    <xf numFmtId="0" fontId="182" fillId="0" borderId="6" xfId="0" applyFont="1" applyBorder="1" applyAlignment="1">
      <alignment horizontal="center" vertical="top" wrapText="1"/>
    </xf>
    <xf numFmtId="0" fontId="182" fillId="0" borderId="6" xfId="0" applyFont="1" applyBorder="1" applyAlignment="1">
      <alignment horizontal="left" vertical="top" wrapText="1"/>
    </xf>
    <xf numFmtId="0" fontId="181" fillId="4" borderId="9" xfId="0" applyFont="1" applyFill="1" applyBorder="1" applyAlignment="1">
      <alignment horizontal="left" vertical="top" wrapText="1"/>
    </xf>
    <xf numFmtId="0" fontId="181" fillId="4" borderId="10" xfId="0" applyFont="1" applyFill="1" applyBorder="1" applyAlignment="1">
      <alignment horizontal="left" vertical="top" wrapText="1"/>
    </xf>
    <xf numFmtId="0" fontId="181" fillId="4" borderId="11" xfId="0" applyFont="1" applyFill="1" applyBorder="1" applyAlignment="1">
      <alignment horizontal="left" vertical="top" wrapText="1"/>
    </xf>
    <xf numFmtId="0" fontId="238" fillId="14" borderId="6" xfId="0" applyFont="1" applyFill="1" applyBorder="1" applyAlignment="1">
      <alignment horizontal="center" vertical="top" wrapText="1"/>
    </xf>
    <xf numFmtId="0" fontId="275" fillId="0" borderId="3" xfId="0" applyFont="1" applyBorder="1" applyAlignment="1">
      <alignment horizontal="center" vertical="top" wrapText="1"/>
    </xf>
    <xf numFmtId="0" fontId="275" fillId="0" borderId="4" xfId="0" applyFont="1" applyBorder="1" applyAlignment="1">
      <alignment horizontal="center" vertical="top" wrapText="1"/>
    </xf>
    <xf numFmtId="0" fontId="275" fillId="0" borderId="5" xfId="0" applyFont="1" applyBorder="1" applyAlignment="1">
      <alignment horizontal="center" vertical="top" wrapText="1"/>
    </xf>
    <xf numFmtId="0" fontId="275" fillId="0" borderId="6" xfId="0" applyFont="1" applyBorder="1" applyAlignment="1">
      <alignment horizontal="left" vertical="top" wrapText="1"/>
    </xf>
    <xf numFmtId="0" fontId="169" fillId="4" borderId="6" xfId="0" applyFont="1" applyFill="1" applyBorder="1" applyAlignment="1">
      <alignment horizontal="left" vertical="top" wrapText="1"/>
    </xf>
    <xf numFmtId="0" fontId="181" fillId="4" borderId="6" xfId="0" applyFont="1" applyFill="1" applyBorder="1" applyAlignment="1">
      <alignment horizontal="left" vertical="top" wrapText="1"/>
    </xf>
    <xf numFmtId="0" fontId="182" fillId="0" borderId="14" xfId="0" applyFont="1" applyBorder="1" applyAlignment="1">
      <alignment horizontal="left" vertical="top" wrapText="1"/>
    </xf>
    <xf numFmtId="0" fontId="182" fillId="0" borderId="0" xfId="0" applyFont="1" applyBorder="1" applyAlignment="1">
      <alignment horizontal="left" vertical="top" wrapText="1"/>
    </xf>
    <xf numFmtId="0" fontId="182" fillId="0" borderId="18" xfId="0" applyFont="1" applyBorder="1" applyAlignment="1">
      <alignment horizontal="left" vertical="top" wrapText="1"/>
    </xf>
    <xf numFmtId="0" fontId="172" fillId="0" borderId="14" xfId="0" applyFont="1" applyBorder="1" applyAlignment="1">
      <alignment horizontal="left" vertical="top" wrapText="1"/>
    </xf>
    <xf numFmtId="0" fontId="172" fillId="0" borderId="0" xfId="0" applyFont="1" applyBorder="1" applyAlignment="1">
      <alignment horizontal="left" vertical="top" wrapText="1"/>
    </xf>
    <xf numFmtId="0" fontId="172" fillId="0" borderId="18" xfId="0" applyFont="1" applyBorder="1" applyAlignment="1">
      <alignment horizontal="left" vertical="top" wrapText="1"/>
    </xf>
    <xf numFmtId="0" fontId="181" fillId="0" borderId="14" xfId="0" applyFont="1" applyBorder="1" applyAlignment="1">
      <alignment horizontal="left" vertical="top" wrapText="1"/>
    </xf>
    <xf numFmtId="0" fontId="183" fillId="0" borderId="0" xfId="0" applyFont="1" applyBorder="1" applyAlignment="1">
      <alignment horizontal="left" vertical="top" wrapText="1"/>
    </xf>
    <xf numFmtId="0" fontId="181" fillId="0" borderId="0" xfId="0" applyFont="1" applyBorder="1" applyAlignment="1">
      <alignment horizontal="left" vertical="top" wrapText="1"/>
    </xf>
    <xf numFmtId="0" fontId="183" fillId="0" borderId="18" xfId="0" applyFont="1" applyBorder="1" applyAlignment="1">
      <alignment horizontal="left" vertical="top" wrapText="1"/>
    </xf>
    <xf numFmtId="0" fontId="172" fillId="0" borderId="8" xfId="0" applyFont="1" applyBorder="1" applyAlignment="1">
      <alignment horizontal="left" vertical="center" wrapText="1"/>
    </xf>
    <xf numFmtId="0" fontId="172" fillId="0" borderId="1" xfId="0" applyFont="1" applyBorder="1" applyAlignment="1">
      <alignment horizontal="left" vertical="center" wrapText="1"/>
    </xf>
    <xf numFmtId="0" fontId="172" fillId="0" borderId="12" xfId="0" applyFont="1" applyBorder="1" applyAlignment="1">
      <alignment horizontal="left" vertical="center" wrapText="1"/>
    </xf>
    <xf numFmtId="49" fontId="182" fillId="0" borderId="6" xfId="0" applyNumberFormat="1" applyFont="1" applyBorder="1" applyAlignment="1">
      <alignment horizontal="left" vertical="top" wrapText="1"/>
    </xf>
    <xf numFmtId="0" fontId="224" fillId="0" borderId="6" xfId="0" applyFont="1" applyBorder="1" applyAlignment="1">
      <alignment horizontal="left" vertical="top" wrapText="1"/>
    </xf>
    <xf numFmtId="0" fontId="223" fillId="4" borderId="6" xfId="0" applyFont="1" applyFill="1" applyBorder="1" applyAlignment="1">
      <alignment horizontal="left" vertical="top" wrapText="1"/>
    </xf>
    <xf numFmtId="0" fontId="261" fillId="0" borderId="0" xfId="0" applyFont="1" applyBorder="1" applyAlignment="1">
      <alignment horizontal="left" vertical="top" wrapText="1"/>
    </xf>
    <xf numFmtId="0" fontId="223" fillId="4" borderId="0" xfId="0" applyFont="1" applyFill="1" applyBorder="1" applyAlignment="1">
      <alignment horizontal="left" vertical="top" wrapText="1"/>
    </xf>
    <xf numFmtId="0" fontId="224" fillId="0" borderId="0" xfId="0" applyFont="1" applyBorder="1" applyAlignment="1">
      <alignment horizontal="left" vertical="top" wrapText="1"/>
    </xf>
    <xf numFmtId="0" fontId="223" fillId="0" borderId="6" xfId="0" applyFont="1" applyBorder="1" applyAlignment="1">
      <alignment horizontal="left" vertical="top" wrapText="1"/>
    </xf>
    <xf numFmtId="0" fontId="224" fillId="6" borderId="0" xfId="0" applyFont="1" applyFill="1" applyBorder="1" applyAlignment="1">
      <alignment horizontal="left" vertical="top" wrapText="1"/>
    </xf>
    <xf numFmtId="0" fontId="223" fillId="0" borderId="0" xfId="0" applyFont="1" applyBorder="1" applyAlignment="1">
      <alignment horizontal="left" vertical="top" wrapText="1"/>
    </xf>
    <xf numFmtId="0" fontId="265" fillId="0" borderId="0" xfId="0" applyFont="1" applyBorder="1" applyAlignment="1">
      <alignment horizontal="left" vertical="top" wrapText="1"/>
    </xf>
    <xf numFmtId="0" fontId="258" fillId="0" borderId="0" xfId="0" applyFont="1" applyBorder="1" applyAlignment="1">
      <alignment horizontal="left" vertical="top" wrapText="1"/>
    </xf>
    <xf numFmtId="0" fontId="187" fillId="0" borderId="0" xfId="0" applyFont="1" applyAlignment="1">
      <alignment horizontal="left" vertical="top" wrapText="1"/>
    </xf>
    <xf numFmtId="0" fontId="232" fillId="0" borderId="0" xfId="0" applyFont="1" applyAlignment="1">
      <alignment horizontal="left" vertical="top" wrapText="1"/>
    </xf>
    <xf numFmtId="0" fontId="158" fillId="0" borderId="0" xfId="0" applyFont="1" applyAlignment="1">
      <alignment horizontal="left" vertical="top" wrapText="1"/>
    </xf>
    <xf numFmtId="0" fontId="181" fillId="4" borderId="0" xfId="0" applyFont="1" applyFill="1" applyBorder="1" applyAlignment="1">
      <alignment horizontal="center" vertical="top" wrapText="1"/>
    </xf>
    <xf numFmtId="0" fontId="172" fillId="6" borderId="0" xfId="0" applyFont="1" applyFill="1" applyBorder="1" applyAlignment="1">
      <alignment horizontal="left" vertical="top" wrapText="1"/>
    </xf>
    <xf numFmtId="0" fontId="207" fillId="4" borderId="6" xfId="0" applyFont="1" applyFill="1" applyBorder="1" applyAlignment="1">
      <alignment horizontal="left" vertical="top" wrapText="1"/>
    </xf>
    <xf numFmtId="0" fontId="172" fillId="6" borderId="0" xfId="0" applyFont="1" applyFill="1" applyAlignment="1">
      <alignment horizontal="left" vertical="top" wrapText="1"/>
    </xf>
    <xf numFmtId="0" fontId="181" fillId="0" borderId="6" xfId="0" applyFont="1" applyBorder="1" applyAlignment="1">
      <alignment horizontal="left" vertical="top" wrapText="1"/>
    </xf>
    <xf numFmtId="0" fontId="181" fillId="0" borderId="0" xfId="0" applyFont="1" applyAlignment="1">
      <alignment horizontal="left" vertical="top" wrapText="1"/>
    </xf>
    <xf numFmtId="0" fontId="207" fillId="4" borderId="3" xfId="0" applyFont="1" applyFill="1" applyBorder="1" applyAlignment="1">
      <alignment horizontal="center" vertical="top" wrapText="1"/>
    </xf>
    <xf numFmtId="0" fontId="207" fillId="4" borderId="4" xfId="0" applyFont="1" applyFill="1" applyBorder="1" applyAlignment="1">
      <alignment horizontal="center" vertical="top" wrapText="1"/>
    </xf>
    <xf numFmtId="0" fontId="207" fillId="4" borderId="5" xfId="0" applyFont="1" applyFill="1" applyBorder="1" applyAlignment="1">
      <alignment horizontal="center" vertical="top" wrapText="1"/>
    </xf>
    <xf numFmtId="0" fontId="182" fillId="0" borderId="6" xfId="0" applyFont="1" applyBorder="1" applyAlignment="1">
      <alignment horizontal="center" vertical="center" wrapText="1"/>
    </xf>
    <xf numFmtId="0" fontId="182" fillId="11" borderId="6" xfId="0" applyFont="1" applyFill="1" applyBorder="1" applyAlignment="1">
      <alignment horizontal="center" vertical="center" wrapText="1"/>
    </xf>
    <xf numFmtId="0" fontId="223" fillId="0" borderId="0" xfId="0" applyFont="1" applyAlignment="1">
      <alignment horizontal="left" vertical="top" wrapText="1"/>
    </xf>
    <xf numFmtId="0" fontId="224" fillId="6" borderId="6" xfId="0" applyFont="1" applyFill="1" applyBorder="1" applyAlignment="1">
      <alignment horizontal="left" vertical="top" wrapText="1"/>
    </xf>
    <xf numFmtId="0" fontId="237" fillId="0" borderId="6" xfId="0" applyFont="1" applyBorder="1" applyAlignment="1">
      <alignment horizontal="left" vertical="top" wrapText="1"/>
    </xf>
    <xf numFmtId="0" fontId="256" fillId="12" borderId="6" xfId="0" applyFont="1" applyFill="1" applyBorder="1" applyAlignment="1">
      <alignment horizontal="left" vertical="top" wrapText="1"/>
    </xf>
    <xf numFmtId="0" fontId="258" fillId="0" borderId="0" xfId="0" applyFont="1" applyAlignment="1">
      <alignment horizontal="left" vertical="top" wrapText="1"/>
    </xf>
    <xf numFmtId="0" fontId="222" fillId="0" borderId="0" xfId="0" applyFont="1" applyAlignment="1">
      <alignment horizontal="left" vertical="top" wrapText="1"/>
    </xf>
    <xf numFmtId="49" fontId="222" fillId="0" borderId="6" xfId="0" applyNumberFormat="1" applyFont="1" applyBorder="1" applyAlignment="1">
      <alignment horizontal="left" vertical="top" wrapText="1"/>
    </xf>
    <xf numFmtId="0" fontId="223" fillId="15" borderId="6" xfId="0" applyFont="1" applyFill="1" applyBorder="1" applyAlignment="1">
      <alignment horizontal="center" vertical="top" wrapText="1"/>
    </xf>
    <xf numFmtId="0" fontId="206" fillId="4" borderId="6" xfId="0" applyFont="1" applyFill="1" applyBorder="1" applyAlignment="1">
      <alignment horizontal="left" vertical="center" wrapText="1"/>
    </xf>
    <xf numFmtId="0" fontId="206" fillId="4" borderId="6" xfId="0" applyFont="1" applyFill="1" applyBorder="1" applyAlignment="1">
      <alignment horizontal="left" vertical="top" wrapText="1"/>
    </xf>
    <xf numFmtId="0" fontId="271" fillId="0" borderId="1" xfId="0" applyFont="1" applyBorder="1" applyAlignment="1">
      <alignment horizontal="center" vertical="top" wrapText="1"/>
    </xf>
    <xf numFmtId="0" fontId="273" fillId="0" borderId="0" xfId="0" applyFont="1" applyAlignment="1">
      <alignment horizontal="left" vertical="top" wrapText="1"/>
    </xf>
    <xf numFmtId="0" fontId="181" fillId="15" borderId="3" xfId="0" applyFont="1" applyFill="1" applyBorder="1" applyAlignment="1">
      <alignment horizontal="center" vertical="top" wrapText="1"/>
    </xf>
    <xf numFmtId="0" fontId="181" fillId="15" borderId="5" xfId="0" applyFont="1" applyFill="1" applyBorder="1" applyAlignment="1">
      <alignment horizontal="center" vertical="top" wrapText="1"/>
    </xf>
    <xf numFmtId="49" fontId="222" fillId="0" borderId="3" xfId="0" applyNumberFormat="1" applyFont="1" applyBorder="1" applyAlignment="1">
      <alignment horizontal="left" vertical="top" wrapText="1"/>
    </xf>
    <xf numFmtId="49" fontId="222" fillId="0" borderId="5" xfId="0" applyNumberFormat="1" applyFont="1" applyBorder="1" applyAlignment="1">
      <alignment horizontal="left" vertical="top" wrapText="1"/>
    </xf>
    <xf numFmtId="0" fontId="206" fillId="0" borderId="1" xfId="0" applyFont="1" applyBorder="1" applyAlignment="1">
      <alignment horizontal="left" vertical="top" wrapText="1"/>
    </xf>
    <xf numFmtId="0" fontId="223" fillId="0" borderId="0" xfId="0" applyFont="1" applyFill="1" applyAlignment="1">
      <alignment horizontal="left" vertical="top" wrapText="1"/>
    </xf>
    <xf numFmtId="0" fontId="224" fillId="0" borderId="10" xfId="0" applyFont="1" applyFill="1" applyBorder="1" applyAlignment="1">
      <alignment horizontal="left" vertical="top" wrapText="1"/>
    </xf>
    <xf numFmtId="0" fontId="258" fillId="4" borderId="6" xfId="0" applyFont="1" applyFill="1" applyBorder="1" applyAlignment="1">
      <alignment horizontal="left" vertical="top" wrapText="1"/>
    </xf>
    <xf numFmtId="0" fontId="224" fillId="0" borderId="10" xfId="0" applyFont="1" applyBorder="1" applyAlignment="1">
      <alignment horizontal="left" vertical="top" wrapText="1"/>
    </xf>
    <xf numFmtId="0" fontId="224" fillId="6" borderId="0" xfId="0" applyFont="1" applyFill="1" applyAlignment="1">
      <alignment horizontal="left" vertical="top" wrapText="1"/>
    </xf>
    <xf numFmtId="0" fontId="22" fillId="0" borderId="8" xfId="0" applyFont="1" applyBorder="1" applyAlignment="1">
      <alignment horizontal="center" vertical="top" wrapText="1"/>
    </xf>
    <xf numFmtId="0" fontId="22" fillId="0" borderId="1" xfId="0" applyFont="1" applyBorder="1" applyAlignment="1">
      <alignment horizontal="center" vertical="top"/>
    </xf>
    <xf numFmtId="0" fontId="19" fillId="2" borderId="6" xfId="0" applyFont="1" applyFill="1" applyBorder="1" applyAlignment="1">
      <alignment horizontal="center" vertical="top" wrapText="1"/>
    </xf>
    <xf numFmtId="0" fontId="19" fillId="2" borderId="6" xfId="0" applyFont="1" applyFill="1" applyBorder="1" applyAlignment="1">
      <alignment horizontal="center" vertical="top"/>
    </xf>
    <xf numFmtId="0" fontId="36" fillId="2" borderId="6" xfId="0" applyFont="1" applyFill="1" applyBorder="1" applyAlignment="1" applyProtection="1">
      <alignment horizontal="center" vertical="top"/>
    </xf>
    <xf numFmtId="0" fontId="19" fillId="2" borderId="6" xfId="0" applyFont="1" applyFill="1" applyBorder="1" applyAlignment="1" applyProtection="1">
      <alignment horizontal="center" vertical="top"/>
    </xf>
    <xf numFmtId="0" fontId="26" fillId="2" borderId="6" xfId="0" applyFont="1" applyFill="1" applyBorder="1" applyAlignment="1" applyProtection="1">
      <alignment horizontal="center" vertical="top" wrapText="1"/>
    </xf>
    <xf numFmtId="0" fontId="26" fillId="2" borderId="6" xfId="0" applyFont="1" applyFill="1" applyBorder="1" applyAlignment="1" applyProtection="1">
      <alignment horizontal="left" vertical="top" wrapText="1"/>
    </xf>
    <xf numFmtId="0" fontId="13" fillId="2" borderId="3" xfId="0" applyFont="1" applyFill="1" applyBorder="1" applyAlignment="1" applyProtection="1">
      <alignment horizontal="right" vertical="top" wrapText="1"/>
    </xf>
    <xf numFmtId="0" fontId="23" fillId="2" borderId="4" xfId="0" applyFont="1" applyFill="1" applyBorder="1" applyAlignment="1" applyProtection="1">
      <alignment horizontal="right" vertical="top" wrapText="1"/>
    </xf>
    <xf numFmtId="0" fontId="23" fillId="2" borderId="5" xfId="0" applyFont="1" applyFill="1" applyBorder="1" applyAlignment="1" applyProtection="1">
      <alignment horizontal="right" vertical="top" wrapText="1"/>
    </xf>
    <xf numFmtId="0" fontId="26" fillId="2" borderId="2" xfId="0" applyFont="1" applyFill="1" applyBorder="1" applyAlignment="1" applyProtection="1">
      <alignment horizontal="center" vertical="top" wrapText="1"/>
    </xf>
    <xf numFmtId="0" fontId="26" fillId="2" borderId="13" xfId="0" applyFont="1" applyFill="1" applyBorder="1" applyAlignment="1" applyProtection="1">
      <alignment horizontal="center" vertical="top" wrapText="1"/>
    </xf>
    <xf numFmtId="0" fontId="26" fillId="2" borderId="7" xfId="0" applyFont="1" applyFill="1" applyBorder="1" applyAlignment="1" applyProtection="1">
      <alignment horizontal="center" vertical="top" wrapText="1"/>
    </xf>
    <xf numFmtId="0" fontId="19" fillId="2" borderId="3" xfId="0" applyFont="1" applyFill="1" applyBorder="1" applyAlignment="1" applyProtection="1">
      <alignment horizontal="right" vertical="top" wrapText="1"/>
    </xf>
    <xf numFmtId="0" fontId="28" fillId="2" borderId="4" xfId="0" applyFont="1" applyFill="1" applyBorder="1" applyAlignment="1" applyProtection="1">
      <alignment horizontal="right" vertical="top" wrapText="1"/>
    </xf>
    <xf numFmtId="0" fontId="28" fillId="2" borderId="5" xfId="0" applyFont="1" applyFill="1" applyBorder="1" applyAlignment="1" applyProtection="1">
      <alignment horizontal="right" vertical="top" wrapText="1"/>
    </xf>
    <xf numFmtId="0" fontId="19" fillId="2" borderId="3" xfId="0" applyFont="1" applyFill="1" applyBorder="1" applyAlignment="1" applyProtection="1">
      <alignment horizontal="right" vertical="top"/>
    </xf>
    <xf numFmtId="0" fontId="28" fillId="2" borderId="4" xfId="0" applyFont="1" applyFill="1" applyBorder="1" applyAlignment="1" applyProtection="1">
      <alignment horizontal="right" vertical="top"/>
    </xf>
    <xf numFmtId="0" fontId="28" fillId="2" borderId="5" xfId="0" applyFont="1" applyFill="1" applyBorder="1" applyAlignment="1" applyProtection="1">
      <alignment horizontal="right" vertical="top"/>
    </xf>
    <xf numFmtId="0" fontId="22" fillId="0" borderId="1" xfId="0" applyFont="1" applyBorder="1" applyAlignment="1">
      <alignment horizontal="center" vertical="top" wrapText="1"/>
    </xf>
    <xf numFmtId="0" fontId="19" fillId="2" borderId="1" xfId="0" applyFont="1" applyFill="1" applyBorder="1" applyAlignment="1">
      <alignment horizontal="center" vertical="top" wrapText="1"/>
    </xf>
    <xf numFmtId="0" fontId="36" fillId="2" borderId="3" xfId="0" applyFont="1" applyFill="1" applyBorder="1" applyAlignment="1" applyProtection="1">
      <alignment horizontal="center" vertical="top" wrapText="1"/>
    </xf>
    <xf numFmtId="0" fontId="19" fillId="2" borderId="4" xfId="0" applyFont="1" applyFill="1" applyBorder="1" applyAlignment="1" applyProtection="1">
      <alignment horizontal="center" vertical="top" wrapText="1"/>
    </xf>
    <xf numFmtId="0" fontId="19" fillId="2" borderId="5" xfId="0" applyFont="1" applyFill="1" applyBorder="1" applyAlignment="1" applyProtection="1">
      <alignment horizontal="center" vertical="top" wrapText="1"/>
    </xf>
    <xf numFmtId="179" fontId="175" fillId="2" borderId="6" xfId="3" applyNumberFormat="1" applyFont="1" applyFill="1" applyBorder="1" applyAlignment="1" applyProtection="1">
      <alignment vertical="top" wrapText="1"/>
    </xf>
    <xf numFmtId="0" fontId="13" fillId="2" borderId="6" xfId="0" applyFont="1" applyFill="1" applyBorder="1" applyAlignment="1" applyProtection="1">
      <alignment horizontal="right" vertical="top" wrapText="1"/>
    </xf>
    <xf numFmtId="0" fontId="23" fillId="2" borderId="6" xfId="0" applyFont="1" applyFill="1" applyBorder="1" applyAlignment="1" applyProtection="1">
      <alignment horizontal="right" vertical="top" wrapText="1"/>
    </xf>
    <xf numFmtId="178" fontId="214" fillId="2" borderId="6" xfId="3" applyNumberFormat="1" applyFont="1" applyFill="1" applyBorder="1" applyAlignment="1" applyProtection="1">
      <alignment vertical="top" wrapText="1"/>
    </xf>
    <xf numFmtId="179" fontId="175" fillId="2" borderId="6" xfId="3" applyNumberFormat="1" applyFont="1" applyFill="1" applyBorder="1" applyAlignment="1" applyProtection="1">
      <alignment horizontal="left" vertical="top" wrapText="1"/>
    </xf>
    <xf numFmtId="176" fontId="175" fillId="2" borderId="6" xfId="3" applyNumberFormat="1" applyFont="1" applyFill="1" applyBorder="1" applyAlignment="1" applyProtection="1">
      <alignment horizontal="right" vertical="top" wrapText="1"/>
    </xf>
    <xf numFmtId="176" fontId="19" fillId="2" borderId="3" xfId="0" applyNumberFormat="1" applyFont="1" applyFill="1" applyBorder="1" applyAlignment="1" applyProtection="1">
      <alignment horizontal="right" vertical="top" wrapText="1"/>
    </xf>
    <xf numFmtId="176" fontId="28" fillId="2" borderId="4" xfId="0" applyNumberFormat="1" applyFont="1" applyFill="1" applyBorder="1" applyAlignment="1" applyProtection="1">
      <alignment horizontal="right" vertical="top" wrapText="1"/>
    </xf>
    <xf numFmtId="176" fontId="28" fillId="2" borderId="5" xfId="0" applyNumberFormat="1" applyFont="1" applyFill="1" applyBorder="1" applyAlignment="1" applyProtection="1">
      <alignment horizontal="right" vertical="top" wrapText="1"/>
    </xf>
    <xf numFmtId="176" fontId="26" fillId="2" borderId="2" xfId="0" applyNumberFormat="1" applyFont="1" applyFill="1" applyBorder="1" applyAlignment="1" applyProtection="1">
      <alignment horizontal="center" vertical="top" wrapText="1"/>
    </xf>
    <xf numFmtId="176" fontId="26" fillId="2" borderId="13" xfId="0" applyNumberFormat="1" applyFont="1" applyFill="1" applyBorder="1" applyAlignment="1" applyProtection="1">
      <alignment horizontal="center" vertical="top" wrapText="1"/>
    </xf>
    <xf numFmtId="176" fontId="26" fillId="2" borderId="7" xfId="0" applyNumberFormat="1" applyFont="1" applyFill="1" applyBorder="1" applyAlignment="1" applyProtection="1">
      <alignment horizontal="center" vertical="top" wrapText="1"/>
    </xf>
    <xf numFmtId="176" fontId="26" fillId="2" borderId="2" xfId="0" applyNumberFormat="1" applyFont="1" applyFill="1" applyBorder="1" applyAlignment="1" applyProtection="1">
      <alignment horizontal="left" vertical="top" wrapText="1"/>
    </xf>
    <xf numFmtId="176" fontId="26" fillId="2" borderId="13" xfId="0" applyNumberFormat="1" applyFont="1" applyFill="1" applyBorder="1" applyAlignment="1" applyProtection="1">
      <alignment horizontal="left" vertical="top" wrapText="1"/>
    </xf>
    <xf numFmtId="176" fontId="26" fillId="2" borderId="7" xfId="0" applyNumberFormat="1" applyFont="1" applyFill="1" applyBorder="1" applyAlignment="1" applyProtection="1">
      <alignment horizontal="left" vertical="top" wrapText="1"/>
    </xf>
    <xf numFmtId="176" fontId="214" fillId="2" borderId="6" xfId="3" applyNumberFormat="1" applyFont="1" applyFill="1" applyBorder="1" applyAlignment="1" applyProtection="1">
      <alignment horizontal="right" vertical="top" wrapText="1"/>
    </xf>
    <xf numFmtId="178" fontId="214" fillId="2" borderId="6" xfId="3" applyNumberFormat="1" applyFont="1" applyFill="1" applyBorder="1" applyAlignment="1" applyProtection="1">
      <alignment horizontal="left" vertical="top" wrapText="1"/>
    </xf>
    <xf numFmtId="179" fontId="27" fillId="2" borderId="6" xfId="3" applyNumberFormat="1" applyFont="1" applyFill="1" applyBorder="1" applyAlignment="1" applyProtection="1">
      <alignment horizontal="right" vertical="top" wrapText="1"/>
    </xf>
    <xf numFmtId="0" fontId="20" fillId="2" borderId="2" xfId="0" applyFont="1" applyFill="1" applyBorder="1" applyAlignment="1" applyProtection="1">
      <alignment horizontal="center" vertical="top" wrapText="1"/>
    </xf>
    <xf numFmtId="0" fontId="20" fillId="2" borderId="13" xfId="0" applyFont="1" applyFill="1" applyBorder="1" applyAlignment="1" applyProtection="1">
      <alignment horizontal="center" vertical="top" wrapText="1"/>
    </xf>
    <xf numFmtId="0" fontId="20" fillId="2" borderId="7" xfId="0" applyFont="1" applyFill="1" applyBorder="1" applyAlignment="1" applyProtection="1">
      <alignment horizontal="center" vertical="top" wrapText="1"/>
    </xf>
    <xf numFmtId="178" fontId="21" fillId="2" borderId="6" xfId="3" applyNumberFormat="1" applyFont="1" applyFill="1" applyBorder="1" applyAlignment="1" applyProtection="1">
      <alignment horizontal="right" vertical="top" wrapText="1"/>
    </xf>
  </cellXfs>
  <cellStyles count="57">
    <cellStyle name="Normal" xfId="2"/>
    <cellStyle name="Normal 2" xfId="52"/>
    <cellStyle name="一般" xfId="0" builtinId="0"/>
    <cellStyle name="一般 10" xfId="9"/>
    <cellStyle name="一般 10 2" xfId="53"/>
    <cellStyle name="一般 11" xfId="7"/>
    <cellStyle name="一般 2" xfId="1"/>
    <cellStyle name="一般 2 2" xfId="10"/>
    <cellStyle name="一般 2 2 2" xfId="11"/>
    <cellStyle name="一般 2 2 2 2" xfId="12"/>
    <cellStyle name="一般 2 3" xfId="6"/>
    <cellStyle name="一般 2 3 2" xfId="13"/>
    <cellStyle name="一般 2 3 2 2" xfId="14"/>
    <cellStyle name="一般 2 3 3" xfId="15"/>
    <cellStyle name="一般 2_(附件二)申請總表及(附件四)合格者清冊 (適用100學年度第2學期)2011.12.26" xfId="16"/>
    <cellStyle name="一般 3" xfId="3"/>
    <cellStyle name="一般 3 2" xfId="17"/>
    <cellStyle name="一般 3 2 2" xfId="18"/>
    <cellStyle name="一般 3 2 2 2" xfId="19"/>
    <cellStyle name="一般 3 2 2 2 2" xfId="20"/>
    <cellStyle name="一般 3 2 2 2 2 2" xfId="21"/>
    <cellStyle name="一般 3 2 3" xfId="22"/>
    <cellStyle name="一般 3 3" xfId="4"/>
    <cellStyle name="一般 3 3 2" xfId="23"/>
    <cellStyle name="一般 3 3 2 2" xfId="5"/>
    <cellStyle name="一般 3 3 2 2 2" xfId="24"/>
    <cellStyle name="一般 3 3 2 2 2 2" xfId="25"/>
    <cellStyle name="一般 3 3 3" xfId="26"/>
    <cellStyle name="一般 3 3 3 2" xfId="27"/>
    <cellStyle name="一般 3 3 3 2 2" xfId="28"/>
    <cellStyle name="一般 3 3 3 3" xfId="29"/>
    <cellStyle name="一般 3 3 4" xfId="30"/>
    <cellStyle name="一般 3 3 4 2" xfId="31"/>
    <cellStyle name="一般 3 3 4 2 2" xfId="32"/>
    <cellStyle name="一般 3 3 5" xfId="33"/>
    <cellStyle name="一般 3 4" xfId="34"/>
    <cellStyle name="一般 3 4 2" xfId="35"/>
    <cellStyle name="一般 3 4 3" xfId="36"/>
    <cellStyle name="一般 3 5" xfId="37"/>
    <cellStyle name="一般 3 5 2" xfId="38"/>
    <cellStyle name="一般 3 5 3" xfId="39"/>
    <cellStyle name="一般 3 6" xfId="40"/>
    <cellStyle name="一般 3_(附件二)申請總表及(附件四)合格者清冊 (適用100學年度第2學期)2011.12.26" xfId="41"/>
    <cellStyle name="一般 3_2012年2月份第2學期-國立鳳山高級中學" xfId="8"/>
    <cellStyle name="一般 4" xfId="42"/>
    <cellStyle name="一般 5" xfId="43"/>
    <cellStyle name="一般 5 2" xfId="44"/>
    <cellStyle name="一般 6" xfId="45"/>
    <cellStyle name="一般 7" xfId="46"/>
    <cellStyle name="一般 7 2" xfId="54"/>
    <cellStyle name="一般 8" xfId="47"/>
    <cellStyle name="一般 9" xfId="48"/>
    <cellStyle name="一般 9 2" xfId="55"/>
    <cellStyle name="貨幣" xfId="50" builtinId="4"/>
    <cellStyle name="貨幣 2" xfId="51"/>
    <cellStyle name="超連結 2" xfId="49"/>
    <cellStyle name="超連結 2 2" xfId="56"/>
  </cellStyles>
  <dxfs count="313">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ill>
        <patternFill>
          <bgColor theme="0" tint="-0.24994659260841701"/>
        </patternFill>
      </fill>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006600"/>
      <color rgb="FFFF00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jp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12</xdr:col>
      <xdr:colOff>104775</xdr:colOff>
      <xdr:row>23</xdr:row>
      <xdr:rowOff>57150</xdr:rowOff>
    </xdr:to>
    <xdr:pic>
      <xdr:nvPicPr>
        <xdr:cNvPr id="2" name="圖片 1">
          <a:extLst>
            <a:ext uri="{FF2B5EF4-FFF2-40B4-BE49-F238E27FC236}">
              <a16:creationId xmlns=""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t="21335" r="39228" b="24547"/>
        <a:stretch/>
      </xdr:blipFill>
      <xdr:spPr>
        <a:xfrm>
          <a:off x="0" y="781050"/>
          <a:ext cx="8334375" cy="4638675"/>
        </a:xfrm>
        <a:prstGeom prst="rect">
          <a:avLst/>
        </a:prstGeom>
      </xdr:spPr>
    </xdr:pic>
    <xdr:clientData/>
  </xdr:twoCellAnchor>
  <xdr:twoCellAnchor>
    <xdr:from>
      <xdr:col>5</xdr:col>
      <xdr:colOff>409575</xdr:colOff>
      <xdr:row>14</xdr:row>
      <xdr:rowOff>104775</xdr:rowOff>
    </xdr:from>
    <xdr:to>
      <xdr:col>9</xdr:col>
      <xdr:colOff>209550</xdr:colOff>
      <xdr:row>23</xdr:row>
      <xdr:rowOff>66675</xdr:rowOff>
    </xdr:to>
    <xdr:sp macro="" textlink="">
      <xdr:nvSpPr>
        <xdr:cNvPr id="3" name="矩形 2">
          <a:extLst>
            <a:ext uri="{FF2B5EF4-FFF2-40B4-BE49-F238E27FC236}">
              <a16:creationId xmlns="" xmlns:a16="http://schemas.microsoft.com/office/drawing/2014/main" id="{00000000-0008-0000-0400-000003000000}"/>
            </a:ext>
          </a:extLst>
        </xdr:cNvPr>
        <xdr:cNvSpPr/>
      </xdr:nvSpPr>
      <xdr:spPr>
        <a:xfrm>
          <a:off x="3838575" y="3581400"/>
          <a:ext cx="2543175" cy="18478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zh-TW" altLang="en-US" sz="1600">
              <a:solidFill>
                <a:srgbClr val="FF0000"/>
              </a:solidFill>
              <a:latin typeface="Arial" panose="020B0604020202020204" pitchFamily="34" charset="0"/>
              <a:cs typeface="Arial" panose="020B0604020202020204" pitchFamily="34" charset="0"/>
            </a:rPr>
            <a:t>畢業生追蹤表：</a:t>
          </a:r>
        </a:p>
        <a:p>
          <a:r>
            <a:rPr lang="zh-TW" altLang="en-US" sz="1600">
              <a:solidFill>
                <a:srgbClr val="FF0000"/>
              </a:solidFill>
              <a:latin typeface="Arial" panose="020B0604020202020204" pitchFamily="34" charset="0"/>
              <a:cs typeface="Arial" panose="020B0604020202020204" pitchFamily="34" charset="0"/>
            </a:rPr>
            <a:t>請將三年級畢業生填寫填寫</a:t>
          </a:r>
          <a:r>
            <a:rPr lang="en-US" altLang="zh-TW" sz="1600">
              <a:solidFill>
                <a:srgbClr val="FF0000"/>
              </a:solidFill>
              <a:latin typeface="Arial" panose="020B0604020202020204" pitchFamily="34" charset="0"/>
              <a:cs typeface="Arial" panose="020B0604020202020204" pitchFamily="34" charset="0"/>
            </a:rPr>
            <a:t>DP</a:t>
          </a:r>
          <a:r>
            <a:rPr lang="zh-TW" altLang="en-US" sz="1600">
              <a:solidFill>
                <a:srgbClr val="FF0000"/>
              </a:solidFill>
              <a:latin typeface="Arial" panose="020B0604020202020204" pitchFamily="34" charset="0"/>
              <a:cs typeface="Arial" panose="020B0604020202020204" pitchFamily="34" charset="0"/>
            </a:rPr>
            <a:t>欄位至</a:t>
          </a:r>
          <a:r>
            <a:rPr lang="en-US" altLang="zh-TW" sz="1600">
              <a:solidFill>
                <a:srgbClr val="FF0000"/>
              </a:solidFill>
              <a:latin typeface="Arial" panose="020B0604020202020204" pitchFamily="34" charset="0"/>
              <a:cs typeface="Arial" panose="020B0604020202020204" pitchFamily="34" charset="0"/>
            </a:rPr>
            <a:t>DR</a:t>
          </a:r>
          <a:r>
            <a:rPr lang="zh-TW" altLang="en-US" sz="1600">
              <a:solidFill>
                <a:srgbClr val="FF0000"/>
              </a:solidFill>
              <a:latin typeface="Arial" panose="020B0604020202020204" pitchFamily="34" charset="0"/>
              <a:cs typeface="Arial" panose="020B0604020202020204" pitchFamily="34" charset="0"/>
            </a:rPr>
            <a:t>欄位，謝謝配合！</a:t>
          </a:r>
        </a:p>
        <a:p>
          <a:r>
            <a:rPr lang="zh-TW" altLang="en-US" sz="1600">
              <a:solidFill>
                <a:srgbClr val="FF0000"/>
              </a:solidFill>
              <a:latin typeface="Arial" panose="020B0604020202020204" pitchFamily="34" charset="0"/>
              <a:cs typeface="Arial" panose="020B0604020202020204" pitchFamily="34" charset="0"/>
            </a:rPr>
            <a:t>★注意：請於每年度</a:t>
          </a:r>
          <a:r>
            <a:rPr lang="en-US" altLang="zh-TW" sz="1600">
              <a:solidFill>
                <a:srgbClr val="FF0000"/>
              </a:solidFill>
              <a:latin typeface="Arial" panose="020B0604020202020204" pitchFamily="34" charset="0"/>
              <a:cs typeface="Arial" panose="020B0604020202020204" pitchFamily="34" charset="0"/>
            </a:rPr>
            <a:t>8</a:t>
          </a:r>
          <a:r>
            <a:rPr lang="zh-TW" altLang="en-US" sz="1600">
              <a:solidFill>
                <a:srgbClr val="FF0000"/>
              </a:solidFill>
              <a:latin typeface="Arial" panose="020B0604020202020204" pitchFamily="34" charset="0"/>
              <a:cs typeface="Arial" panose="020B0604020202020204" pitchFamily="34" charset="0"/>
            </a:rPr>
            <a:t>月</a:t>
          </a:r>
          <a:r>
            <a:rPr lang="en-US" altLang="zh-TW" sz="1600">
              <a:solidFill>
                <a:srgbClr val="FF0000"/>
              </a:solidFill>
              <a:latin typeface="Arial" panose="020B0604020202020204" pitchFamily="34" charset="0"/>
              <a:cs typeface="Arial" panose="020B0604020202020204" pitchFamily="34" charset="0"/>
            </a:rPr>
            <a:t>15</a:t>
          </a:r>
          <a:r>
            <a:rPr lang="zh-TW" altLang="en-US" sz="1600">
              <a:solidFill>
                <a:srgbClr val="FF0000"/>
              </a:solidFill>
              <a:latin typeface="Arial" panose="020B0604020202020204" pitchFamily="34" charset="0"/>
              <a:cs typeface="Arial" panose="020B0604020202020204" pitchFamily="34" charset="0"/>
            </a:rPr>
            <a:t>日前</a:t>
          </a:r>
          <a:r>
            <a:rPr lang="en-US" altLang="zh-TW" sz="1600">
              <a:solidFill>
                <a:srgbClr val="FF0000"/>
              </a:solidFill>
              <a:latin typeface="Arial" panose="020B0604020202020204" pitchFamily="34" charset="0"/>
              <a:cs typeface="Arial" panose="020B0604020202020204" pitchFamily="34" charset="0"/>
            </a:rPr>
            <a:t>E-MAIL</a:t>
          </a:r>
          <a:r>
            <a:rPr lang="zh-TW" altLang="en-US" sz="1600">
              <a:solidFill>
                <a:srgbClr val="FF0000"/>
              </a:solidFill>
              <a:latin typeface="Arial" panose="020B0604020202020204" pitchFamily="34" charset="0"/>
              <a:cs typeface="Arial" panose="020B0604020202020204" pitchFamily="34" charset="0"/>
            </a:rPr>
            <a:t>畢業生追蹤表至本會，感謝！</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85726</xdr:rowOff>
    </xdr:from>
    <xdr:to>
      <xdr:col>14</xdr:col>
      <xdr:colOff>390525</xdr:colOff>
      <xdr:row>28</xdr:row>
      <xdr:rowOff>142875</xdr:rowOff>
    </xdr:to>
    <xdr:grpSp>
      <xdr:nvGrpSpPr>
        <xdr:cNvPr id="7" name="群組 6">
          <a:extLst>
            <a:ext uri="{FF2B5EF4-FFF2-40B4-BE49-F238E27FC236}">
              <a16:creationId xmlns="" xmlns:a16="http://schemas.microsoft.com/office/drawing/2014/main" id="{00000000-0008-0000-0500-000007000000}"/>
            </a:ext>
          </a:extLst>
        </xdr:cNvPr>
        <xdr:cNvGrpSpPr/>
      </xdr:nvGrpSpPr>
      <xdr:grpSpPr>
        <a:xfrm>
          <a:off x="0" y="962026"/>
          <a:ext cx="9115425" cy="5817869"/>
          <a:chOff x="28575" y="238125"/>
          <a:chExt cx="10058400" cy="3333750"/>
        </a:xfrm>
      </xdr:grpSpPr>
      <xdr:pic>
        <xdr:nvPicPr>
          <xdr:cNvPr id="2" name="圖片 1">
            <a:extLst>
              <a:ext uri="{FF2B5EF4-FFF2-40B4-BE49-F238E27FC236}">
                <a16:creationId xmlns=""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1211" b="25758"/>
          <a:stretch/>
        </xdr:blipFill>
        <xdr:spPr>
          <a:xfrm>
            <a:off x="28575" y="238125"/>
            <a:ext cx="10058400" cy="3333750"/>
          </a:xfrm>
          <a:prstGeom prst="rect">
            <a:avLst/>
          </a:prstGeom>
          <a:solidFill>
            <a:srgbClr val="FFFF00"/>
          </a:solidFill>
        </xdr:spPr>
      </xdr:pic>
      <xdr:sp macro="" textlink="">
        <xdr:nvSpPr>
          <xdr:cNvPr id="4" name="矩形 3">
            <a:extLst>
              <a:ext uri="{FF2B5EF4-FFF2-40B4-BE49-F238E27FC236}">
                <a16:creationId xmlns="" xmlns:a16="http://schemas.microsoft.com/office/drawing/2014/main" id="{00000000-0008-0000-0500-000004000000}"/>
              </a:ext>
            </a:extLst>
          </xdr:cNvPr>
          <xdr:cNvSpPr/>
        </xdr:nvSpPr>
        <xdr:spPr>
          <a:xfrm>
            <a:off x="6467475" y="400050"/>
            <a:ext cx="2200275" cy="3905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zh-TW" altLang="en-US"/>
          </a:p>
        </xdr:txBody>
      </xdr:sp>
      <xdr:sp macro="" textlink="">
        <xdr:nvSpPr>
          <xdr:cNvPr id="5" name="文字方塊 20">
            <a:extLst>
              <a:ext uri="{FF2B5EF4-FFF2-40B4-BE49-F238E27FC236}">
                <a16:creationId xmlns="" xmlns:a16="http://schemas.microsoft.com/office/drawing/2014/main" id="{00000000-0008-0000-0500-000005000000}"/>
              </a:ext>
            </a:extLst>
          </xdr:cNvPr>
          <xdr:cNvSpPr txBox="1"/>
        </xdr:nvSpPr>
        <xdr:spPr>
          <a:xfrm>
            <a:off x="3028950" y="307976"/>
            <a:ext cx="3152775" cy="673099"/>
          </a:xfrm>
          <a:prstGeom prst="rect">
            <a:avLst/>
          </a:prstGeom>
          <a:solidFill>
            <a:srgbClr val="FFFF00"/>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1200"/>
              </a:lnSpc>
              <a:spcAft>
                <a:spcPts val="0"/>
              </a:spcAft>
            </a:pPr>
            <a:r>
              <a:rPr lang="zh-TW" sz="1200" b="1" kern="100">
                <a:solidFill>
                  <a:srgbClr val="FF0000"/>
                </a:solidFill>
                <a:effectLst/>
                <a:latin typeface="Calibri" panose="020F0502020204030204" pitchFamily="34" charset="0"/>
                <a:ea typeface="Arial Unicode MS" panose="020B0604020202020204" pitchFamily="34" charset="-120"/>
                <a:cs typeface="Times New Roman" panose="02020603050405020304" pitchFamily="18" charset="0"/>
              </a:rPr>
              <a:t>第一步驟：</a:t>
            </a:r>
            <a:endParaRPr lang="zh-TW" sz="1200" kern="100">
              <a:effectLst/>
              <a:latin typeface="Calibri" panose="020F0502020204030204" pitchFamily="34" charset="0"/>
              <a:ea typeface="新細明體" panose="02020500000000000000" pitchFamily="18" charset="-120"/>
              <a:cs typeface="Times New Roman" panose="02020603050405020304" pitchFamily="18" charset="0"/>
            </a:endParaRPr>
          </a:p>
          <a:p>
            <a:pPr>
              <a:lnSpc>
                <a:spcPts val="1200"/>
              </a:lnSpc>
              <a:spcAft>
                <a:spcPts val="0"/>
              </a:spcAft>
            </a:pPr>
            <a:r>
              <a:rPr lang="zh-TW" sz="1200" kern="100">
                <a:effectLst/>
                <a:latin typeface="Calibri" panose="020F0502020204030204" pitchFamily="34" charset="0"/>
                <a:ea typeface="Arial Unicode MS" panose="020B0604020202020204" pitchFamily="34" charset="-120"/>
                <a:cs typeface="Times New Roman" panose="02020603050405020304" pitchFamily="18" charset="0"/>
              </a:rPr>
              <a:t>請填列</a:t>
            </a:r>
            <a:r>
              <a:rPr lang="zh-TW" sz="1200" u="sng" kern="100">
                <a:effectLst/>
                <a:latin typeface="Calibri" panose="020F0502020204030204" pitchFamily="34" charset="0"/>
                <a:ea typeface="Arial Unicode MS" panose="020B0604020202020204" pitchFamily="34" charset="-120"/>
                <a:cs typeface="Times New Roman" panose="02020603050405020304" pitchFamily="18" charset="0"/>
              </a:rPr>
              <a:t>學校中文名稱</a:t>
            </a:r>
            <a:r>
              <a:rPr lang="zh-TW" sz="1200" kern="100">
                <a:effectLst/>
                <a:latin typeface="Calibri" panose="020F0502020204030204" pitchFamily="34" charset="0"/>
                <a:ea typeface="Arial Unicode MS" panose="020B0604020202020204" pitchFamily="34" charset="-120"/>
                <a:cs typeface="Times New Roman" panose="02020603050405020304" pitchFamily="18" charset="0"/>
              </a:rPr>
              <a:t>及</a:t>
            </a:r>
            <a:r>
              <a:rPr lang="zh-TW" sz="1200" u="sng" kern="100">
                <a:effectLst/>
                <a:latin typeface="Calibri" panose="020F0502020204030204" pitchFamily="34" charset="0"/>
                <a:ea typeface="Arial Unicode MS" panose="020B0604020202020204" pitchFamily="34" charset="-120"/>
                <a:cs typeface="Times New Roman" panose="02020603050405020304" pitchFamily="18" charset="0"/>
              </a:rPr>
              <a:t>學校英文名稱</a:t>
            </a:r>
            <a:r>
              <a:rPr lang="zh-TW" sz="1200" kern="100">
                <a:effectLst/>
                <a:latin typeface="Calibri" panose="020F0502020204030204" pitchFamily="34" charset="0"/>
                <a:ea typeface="Arial Unicode MS" panose="020B0604020202020204" pitchFamily="34" charset="-120"/>
                <a:cs typeface="Times New Roman" panose="02020603050405020304" pitchFamily="18" charset="0"/>
              </a:rPr>
              <a:t>，例</a:t>
            </a:r>
            <a:endParaRPr lang="zh-TW" sz="1200" kern="100">
              <a:effectLst/>
              <a:latin typeface="Calibri" panose="020F0502020204030204" pitchFamily="34" charset="0"/>
              <a:ea typeface="新細明體" panose="02020500000000000000" pitchFamily="18" charset="-120"/>
              <a:cs typeface="Times New Roman" panose="02020603050405020304" pitchFamily="18" charset="0"/>
            </a:endParaRPr>
          </a:p>
          <a:p>
            <a:pPr>
              <a:spcAft>
                <a:spcPts val="0"/>
              </a:spcAft>
            </a:pPr>
            <a:r>
              <a:rPr lang="zh-TW" sz="1400" kern="100">
                <a:solidFill>
                  <a:srgbClr val="000000"/>
                </a:solidFill>
                <a:effectLst/>
                <a:latin typeface="Calibri" panose="020F0502020204030204" pitchFamily="34" charset="0"/>
                <a:ea typeface="Arial Unicode MS" panose="020B0604020202020204" pitchFamily="34" charset="-120"/>
                <a:cs typeface="Times New Roman" panose="02020603050405020304" pitchFamily="18" charset="0"/>
              </a:rPr>
              <a:t>國立臺灣海洋大學</a:t>
            </a:r>
            <a:endParaRPr lang="zh-TW" sz="1200" kern="100">
              <a:effectLst/>
              <a:latin typeface="Calibri" panose="020F0502020204030204" pitchFamily="34" charset="0"/>
              <a:ea typeface="新細明體" panose="02020500000000000000" pitchFamily="18" charset="-120"/>
              <a:cs typeface="Times New Roman" panose="02020603050405020304" pitchFamily="18" charset="0"/>
            </a:endParaRPr>
          </a:p>
          <a:p>
            <a:pPr>
              <a:spcAft>
                <a:spcPts val="0"/>
              </a:spcAft>
            </a:pPr>
            <a:r>
              <a:rPr lang="en-US" sz="1400" kern="100">
                <a:solidFill>
                  <a:srgbClr val="000000"/>
                </a:solidFill>
                <a:effectLst/>
                <a:latin typeface="Arial Unicode MS" panose="020B0604020202020204" pitchFamily="34" charset="-120"/>
                <a:ea typeface="新細明體" panose="02020500000000000000" pitchFamily="18" charset="-120"/>
                <a:cs typeface="Times New Roman" panose="02020603050405020304" pitchFamily="18" charset="0"/>
              </a:rPr>
              <a:t>National Taiwan Ocean </a:t>
            </a:r>
            <a:r>
              <a:rPr lang="en-US" sz="1200" kern="100">
                <a:effectLst/>
                <a:latin typeface="Arial Unicode MS" panose="020B0604020202020204" pitchFamily="34" charset="-120"/>
                <a:ea typeface="新細明體" panose="02020500000000000000" pitchFamily="18" charset="-120"/>
                <a:cs typeface="Times New Roman" panose="02020603050405020304" pitchFamily="18" charset="0"/>
              </a:rPr>
              <a:t>University</a:t>
            </a:r>
            <a:endParaRPr lang="zh-TW" sz="1200" kern="100">
              <a:effectLst/>
              <a:latin typeface="Calibri" panose="020F0502020204030204" pitchFamily="34" charset="0"/>
              <a:ea typeface="新細明體" panose="02020500000000000000" pitchFamily="18" charset="-120"/>
              <a:cs typeface="Times New Roman" panose="02020603050405020304" pitchFamily="18" charset="0"/>
            </a:endParaRPr>
          </a:p>
        </xdr:txBody>
      </xdr:sp>
      <xdr:cxnSp macro="">
        <xdr:nvCxnSpPr>
          <xdr:cNvPr id="6" name="直線單箭頭接點 5">
            <a:extLst>
              <a:ext uri="{FF2B5EF4-FFF2-40B4-BE49-F238E27FC236}">
                <a16:creationId xmlns="" xmlns:a16="http://schemas.microsoft.com/office/drawing/2014/main" id="{00000000-0008-0000-0500-000006000000}"/>
              </a:ext>
            </a:extLst>
          </xdr:cNvPr>
          <xdr:cNvCxnSpPr/>
        </xdr:nvCxnSpPr>
        <xdr:spPr>
          <a:xfrm>
            <a:off x="6181725" y="571500"/>
            <a:ext cx="26670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0</xdr:colOff>
      <xdr:row>30</xdr:row>
      <xdr:rowOff>457835</xdr:rowOff>
    </xdr:from>
    <xdr:to>
      <xdr:col>12</xdr:col>
      <xdr:colOff>533400</xdr:colOff>
      <xdr:row>51</xdr:row>
      <xdr:rowOff>142876</xdr:rowOff>
    </xdr:to>
    <xdr:pic>
      <xdr:nvPicPr>
        <xdr:cNvPr id="8" name="圖片 7">
          <a:extLst>
            <a:ext uri="{FF2B5EF4-FFF2-40B4-BE49-F238E27FC236}">
              <a16:creationId xmlns="" xmlns:a16="http://schemas.microsoft.com/office/drawing/2014/main" id="{00000000-0008-0000-0500-000008000000}"/>
            </a:ext>
          </a:extLst>
        </xdr:cNvPr>
        <xdr:cNvPicPr/>
      </xdr:nvPicPr>
      <xdr:blipFill>
        <a:blip xmlns:r="http://schemas.openxmlformats.org/officeDocument/2006/relationships" r:embed="rId2"/>
        <a:stretch>
          <a:fillRect/>
        </a:stretch>
      </xdr:blipFill>
      <xdr:spPr>
        <a:xfrm>
          <a:off x="0" y="6287135"/>
          <a:ext cx="8867775" cy="4552316"/>
        </a:xfrm>
        <a:prstGeom prst="rect">
          <a:avLst/>
        </a:prstGeom>
      </xdr:spPr>
    </xdr:pic>
    <xdr:clientData/>
  </xdr:twoCellAnchor>
  <xdr:twoCellAnchor>
    <xdr:from>
      <xdr:col>0</xdr:col>
      <xdr:colOff>1</xdr:colOff>
      <xdr:row>36</xdr:row>
      <xdr:rowOff>114300</xdr:rowOff>
    </xdr:from>
    <xdr:to>
      <xdr:col>0</xdr:col>
      <xdr:colOff>209550</xdr:colOff>
      <xdr:row>41</xdr:row>
      <xdr:rowOff>28575</xdr:rowOff>
    </xdr:to>
    <xdr:sp macro="" textlink="">
      <xdr:nvSpPr>
        <xdr:cNvPr id="9" name="矩形 8">
          <a:extLst>
            <a:ext uri="{FF2B5EF4-FFF2-40B4-BE49-F238E27FC236}">
              <a16:creationId xmlns="" xmlns:a16="http://schemas.microsoft.com/office/drawing/2014/main" id="{00000000-0008-0000-0500-000009000000}"/>
            </a:ext>
          </a:extLst>
        </xdr:cNvPr>
        <xdr:cNvSpPr/>
      </xdr:nvSpPr>
      <xdr:spPr>
        <a:xfrm>
          <a:off x="1" y="7381875"/>
          <a:ext cx="209549" cy="8667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zh-TW" altLang="en-US"/>
        </a:p>
      </xdr:txBody>
    </xdr:sp>
    <xdr:clientData/>
  </xdr:twoCellAnchor>
  <xdr:twoCellAnchor>
    <xdr:from>
      <xdr:col>0</xdr:col>
      <xdr:colOff>219075</xdr:colOff>
      <xdr:row>38</xdr:row>
      <xdr:rowOff>66675</xdr:rowOff>
    </xdr:from>
    <xdr:to>
      <xdr:col>2</xdr:col>
      <xdr:colOff>476250</xdr:colOff>
      <xdr:row>38</xdr:row>
      <xdr:rowOff>67310</xdr:rowOff>
    </xdr:to>
    <xdr:cxnSp macro="">
      <xdr:nvCxnSpPr>
        <xdr:cNvPr id="10" name="直線單箭頭接點 9">
          <a:extLst>
            <a:ext uri="{FF2B5EF4-FFF2-40B4-BE49-F238E27FC236}">
              <a16:creationId xmlns="" xmlns:a16="http://schemas.microsoft.com/office/drawing/2014/main" id="{00000000-0008-0000-0500-00000A000000}"/>
            </a:ext>
          </a:extLst>
        </xdr:cNvPr>
        <xdr:cNvCxnSpPr/>
      </xdr:nvCxnSpPr>
      <xdr:spPr>
        <a:xfrm flipV="1">
          <a:off x="219075" y="7715250"/>
          <a:ext cx="1924050" cy="63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485775</xdr:colOff>
      <xdr:row>37</xdr:row>
      <xdr:rowOff>57152</xdr:rowOff>
    </xdr:from>
    <xdr:to>
      <xdr:col>7</xdr:col>
      <xdr:colOff>219075</xdr:colOff>
      <xdr:row>39</xdr:row>
      <xdr:rowOff>85725</xdr:rowOff>
    </xdr:to>
    <xdr:sp macro="" textlink="">
      <xdr:nvSpPr>
        <xdr:cNvPr id="12" name="文字方塊 20">
          <a:extLst>
            <a:ext uri="{FF2B5EF4-FFF2-40B4-BE49-F238E27FC236}">
              <a16:creationId xmlns="" xmlns:a16="http://schemas.microsoft.com/office/drawing/2014/main" id="{00000000-0008-0000-0500-00000C000000}"/>
            </a:ext>
          </a:extLst>
        </xdr:cNvPr>
        <xdr:cNvSpPr txBox="1"/>
      </xdr:nvSpPr>
      <xdr:spPr>
        <a:xfrm>
          <a:off x="2152650" y="7515227"/>
          <a:ext cx="3067050" cy="409573"/>
        </a:xfrm>
        <a:prstGeom prst="rect">
          <a:avLst/>
        </a:prstGeom>
        <a:solidFill>
          <a:srgbClr val="FFFF00"/>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1200"/>
            </a:lnSpc>
            <a:spcAft>
              <a:spcPts val="0"/>
            </a:spcAft>
          </a:pPr>
          <a:r>
            <a:rPr lang="zh-TW" altLang="en-US" sz="1200" b="1" kern="100">
              <a:solidFill>
                <a:srgbClr val="FF0000"/>
              </a:solidFill>
              <a:effectLst/>
              <a:latin typeface="Calibri" panose="020F0502020204030204" pitchFamily="34" charset="0"/>
              <a:ea typeface="Arial Unicode MS" panose="020B0604020202020204" pitchFamily="34" charset="-120"/>
              <a:cs typeface="Times New Roman" panose="02020603050405020304" pitchFamily="18" charset="0"/>
            </a:rPr>
            <a:t>第二步驟：</a:t>
          </a:r>
        </a:p>
        <a:p>
          <a:pPr>
            <a:lnSpc>
              <a:spcPts val="1200"/>
            </a:lnSpc>
            <a:spcAft>
              <a:spcPts val="0"/>
            </a:spcAft>
          </a:pP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請將第</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1</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列至第</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3</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列按右鍵點選「隱藏」。</a:t>
          </a:r>
          <a:endParaRPr lang="zh-TW" sz="1200" b="0" kern="100">
            <a:solidFill>
              <a:sysClr val="windowText" lastClr="000000"/>
            </a:solidFill>
            <a:effectLst/>
            <a:latin typeface="Calibri" panose="020F0502020204030204" pitchFamily="34" charset="0"/>
            <a:ea typeface="新細明體" panose="02020500000000000000" pitchFamily="18" charset="-120"/>
            <a:cs typeface="Times New Roman" panose="02020603050405020304" pitchFamily="18" charset="0"/>
          </a:endParaRPr>
        </a:p>
      </xdr:txBody>
    </xdr:sp>
    <xdr:clientData/>
  </xdr:twoCellAnchor>
  <xdr:twoCellAnchor editAs="oneCell">
    <xdr:from>
      <xdr:col>0</xdr:col>
      <xdr:colOff>0</xdr:colOff>
      <xdr:row>57</xdr:row>
      <xdr:rowOff>19050</xdr:rowOff>
    </xdr:from>
    <xdr:to>
      <xdr:col>12</xdr:col>
      <xdr:colOff>123826</xdr:colOff>
      <xdr:row>80</xdr:row>
      <xdr:rowOff>142875</xdr:rowOff>
    </xdr:to>
    <xdr:pic>
      <xdr:nvPicPr>
        <xdr:cNvPr id="13" name="圖片 12">
          <a:extLst>
            <a:ext uri="{FF2B5EF4-FFF2-40B4-BE49-F238E27FC236}">
              <a16:creationId xmlns="" xmlns:a16="http://schemas.microsoft.com/office/drawing/2014/main" id="{00000000-0008-0000-0500-00000D000000}"/>
            </a:ext>
          </a:extLst>
        </xdr:cNvPr>
        <xdr:cNvPicPr/>
      </xdr:nvPicPr>
      <xdr:blipFill>
        <a:blip xmlns:r="http://schemas.openxmlformats.org/officeDocument/2006/relationships" r:embed="rId3"/>
        <a:stretch>
          <a:fillRect/>
        </a:stretch>
      </xdr:blipFill>
      <xdr:spPr>
        <a:xfrm>
          <a:off x="0" y="12763500"/>
          <a:ext cx="8458201" cy="5162550"/>
        </a:xfrm>
        <a:prstGeom prst="rect">
          <a:avLst/>
        </a:prstGeom>
      </xdr:spPr>
    </xdr:pic>
    <xdr:clientData/>
  </xdr:twoCellAnchor>
  <xdr:twoCellAnchor>
    <xdr:from>
      <xdr:col>2</xdr:col>
      <xdr:colOff>457199</xdr:colOff>
      <xdr:row>72</xdr:row>
      <xdr:rowOff>104775</xdr:rowOff>
    </xdr:from>
    <xdr:to>
      <xdr:col>7</xdr:col>
      <xdr:colOff>447674</xdr:colOff>
      <xdr:row>78</xdr:row>
      <xdr:rowOff>9525</xdr:rowOff>
    </xdr:to>
    <xdr:sp macro="" textlink="">
      <xdr:nvSpPr>
        <xdr:cNvPr id="22" name="文字方塊 20">
          <a:extLst>
            <a:ext uri="{FF2B5EF4-FFF2-40B4-BE49-F238E27FC236}">
              <a16:creationId xmlns="" xmlns:a16="http://schemas.microsoft.com/office/drawing/2014/main" id="{00000000-0008-0000-0500-000016000000}"/>
            </a:ext>
          </a:extLst>
        </xdr:cNvPr>
        <xdr:cNvSpPr txBox="1"/>
      </xdr:nvSpPr>
      <xdr:spPr>
        <a:xfrm>
          <a:off x="2124074" y="15135225"/>
          <a:ext cx="3324225" cy="1047750"/>
        </a:xfrm>
        <a:prstGeom prst="rect">
          <a:avLst/>
        </a:prstGeom>
        <a:solidFill>
          <a:srgbClr val="FFFF00"/>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1200"/>
            </a:lnSpc>
            <a:spcAft>
              <a:spcPts val="0"/>
            </a:spcAft>
          </a:pPr>
          <a:r>
            <a:rPr lang="zh-TW" altLang="en-US" sz="1200" b="1" kern="100">
              <a:solidFill>
                <a:srgbClr val="FF0000"/>
              </a:solidFill>
              <a:effectLst/>
              <a:latin typeface="Calibri" panose="020F0502020204030204" pitchFamily="34" charset="0"/>
              <a:ea typeface="Arial Unicode MS" panose="020B0604020202020204" pitchFamily="34" charset="-120"/>
              <a:cs typeface="Times New Roman" panose="02020603050405020304" pitchFamily="18" charset="0"/>
            </a:rPr>
            <a:t>第三步驟：</a:t>
          </a:r>
        </a:p>
        <a:p>
          <a:pPr>
            <a:lnSpc>
              <a:spcPts val="1200"/>
            </a:lnSpc>
            <a:spcAft>
              <a:spcPts val="0"/>
            </a:spcAft>
          </a:pP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請從第</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7</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列</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A</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欄位開始依序填寫。例</a:t>
          </a:r>
        </a:p>
        <a:p>
          <a:pPr>
            <a:lnSpc>
              <a:spcPts val="1200"/>
            </a:lnSpc>
            <a:spcAft>
              <a:spcPts val="0"/>
            </a:spcAft>
          </a:pP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第</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7</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列</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A</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欄位：</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109</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學年度第一學期</a:t>
          </a:r>
        </a:p>
        <a:p>
          <a:pPr>
            <a:lnSpc>
              <a:spcPts val="1200"/>
            </a:lnSpc>
            <a:spcAft>
              <a:spcPts val="0"/>
            </a:spcAft>
          </a:pP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第</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7</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列</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B</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欄位：基隆市</a:t>
          </a:r>
        </a:p>
        <a:p>
          <a:pPr>
            <a:lnSpc>
              <a:spcPts val="1200"/>
            </a:lnSpc>
            <a:spcAft>
              <a:spcPts val="0"/>
            </a:spcAft>
          </a:pP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第</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7</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列</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C</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欄位：國立臺灣海洋大學</a:t>
          </a:r>
        </a:p>
        <a:p>
          <a:pPr>
            <a:lnSpc>
              <a:spcPts val="1200"/>
            </a:lnSpc>
            <a:spcAft>
              <a:spcPts val="0"/>
            </a:spcAft>
          </a:pPr>
          <a:r>
            <a:rPr lang="zh-TW" altLang="en-US" sz="1200" b="1" kern="100">
              <a:solidFill>
                <a:srgbClr val="FF0000"/>
              </a:solidFill>
              <a:effectLst/>
              <a:latin typeface="Calibri" panose="020F0502020204030204" pitchFamily="34" charset="0"/>
              <a:ea typeface="Arial Unicode MS" panose="020B0604020202020204" pitchFamily="34" charset="-120"/>
              <a:cs typeface="Times New Roman" panose="02020603050405020304" pitchFamily="18" charset="0"/>
            </a:rPr>
            <a:t>依次類推</a:t>
          </a:r>
          <a:endParaRPr lang="zh-TW" sz="1200" b="1" kern="100">
            <a:solidFill>
              <a:srgbClr val="FF0000"/>
            </a:solidFill>
            <a:effectLst/>
            <a:latin typeface="Calibri" panose="020F0502020204030204" pitchFamily="34" charset="0"/>
            <a:ea typeface="新細明體" panose="02020500000000000000" pitchFamily="18" charset="-120"/>
            <a:cs typeface="Times New Roman" panose="02020603050405020304" pitchFamily="18" charset="0"/>
          </a:endParaRPr>
        </a:p>
      </xdr:txBody>
    </xdr:sp>
    <xdr:clientData/>
  </xdr:twoCellAnchor>
  <xdr:twoCellAnchor>
    <xdr:from>
      <xdr:col>0</xdr:col>
      <xdr:colOff>142876</xdr:colOff>
      <xdr:row>45</xdr:row>
      <xdr:rowOff>28574</xdr:rowOff>
    </xdr:from>
    <xdr:to>
      <xdr:col>1</xdr:col>
      <xdr:colOff>57150</xdr:colOff>
      <xdr:row>45</xdr:row>
      <xdr:rowOff>171449</xdr:rowOff>
    </xdr:to>
    <xdr:sp macro="" textlink="">
      <xdr:nvSpPr>
        <xdr:cNvPr id="23" name="矩形 22">
          <a:extLst>
            <a:ext uri="{FF2B5EF4-FFF2-40B4-BE49-F238E27FC236}">
              <a16:creationId xmlns="" xmlns:a16="http://schemas.microsoft.com/office/drawing/2014/main" id="{00000000-0008-0000-0500-000017000000}"/>
            </a:ext>
          </a:extLst>
        </xdr:cNvPr>
        <xdr:cNvSpPr/>
      </xdr:nvSpPr>
      <xdr:spPr>
        <a:xfrm>
          <a:off x="142876" y="9010649"/>
          <a:ext cx="914399" cy="1428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zh-TW" altLang="en-US"/>
        </a:p>
      </xdr:txBody>
    </xdr:sp>
    <xdr:clientData/>
  </xdr:twoCellAnchor>
  <xdr:twoCellAnchor>
    <xdr:from>
      <xdr:col>0</xdr:col>
      <xdr:colOff>0</xdr:colOff>
      <xdr:row>72</xdr:row>
      <xdr:rowOff>95249</xdr:rowOff>
    </xdr:from>
    <xdr:to>
      <xdr:col>1</xdr:col>
      <xdr:colOff>66675</xdr:colOff>
      <xdr:row>74</xdr:row>
      <xdr:rowOff>142875</xdr:rowOff>
    </xdr:to>
    <xdr:sp macro="" textlink="">
      <xdr:nvSpPr>
        <xdr:cNvPr id="24" name="矩形 23">
          <a:extLst>
            <a:ext uri="{FF2B5EF4-FFF2-40B4-BE49-F238E27FC236}">
              <a16:creationId xmlns="" xmlns:a16="http://schemas.microsoft.com/office/drawing/2014/main" id="{00000000-0008-0000-0500-000018000000}"/>
            </a:ext>
          </a:extLst>
        </xdr:cNvPr>
        <xdr:cNvSpPr/>
      </xdr:nvSpPr>
      <xdr:spPr>
        <a:xfrm>
          <a:off x="0" y="15125699"/>
          <a:ext cx="1066800" cy="42862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zh-TW" altLang="en-US"/>
        </a:p>
      </xdr:txBody>
    </xdr:sp>
    <xdr:clientData/>
  </xdr:twoCellAnchor>
  <xdr:twoCellAnchor>
    <xdr:from>
      <xdr:col>1</xdr:col>
      <xdr:colOff>47625</xdr:colOff>
      <xdr:row>73</xdr:row>
      <xdr:rowOff>133350</xdr:rowOff>
    </xdr:from>
    <xdr:to>
      <xdr:col>2</xdr:col>
      <xdr:colOff>457200</xdr:colOff>
      <xdr:row>73</xdr:row>
      <xdr:rowOff>133986</xdr:rowOff>
    </xdr:to>
    <xdr:cxnSp macro="">
      <xdr:nvCxnSpPr>
        <xdr:cNvPr id="25" name="直線單箭頭接點 24">
          <a:extLst>
            <a:ext uri="{FF2B5EF4-FFF2-40B4-BE49-F238E27FC236}">
              <a16:creationId xmlns="" xmlns:a16="http://schemas.microsoft.com/office/drawing/2014/main" id="{00000000-0008-0000-0500-000019000000}"/>
            </a:ext>
          </a:extLst>
        </xdr:cNvPr>
        <xdr:cNvCxnSpPr/>
      </xdr:nvCxnSpPr>
      <xdr:spPr>
        <a:xfrm flipV="1">
          <a:off x="1047750" y="15354300"/>
          <a:ext cx="1076325" cy="63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86</xdr:row>
      <xdr:rowOff>38736</xdr:rowOff>
    </xdr:from>
    <xdr:to>
      <xdr:col>12</xdr:col>
      <xdr:colOff>628651</xdr:colOff>
      <xdr:row>116</xdr:row>
      <xdr:rowOff>152400</xdr:rowOff>
    </xdr:to>
    <xdr:grpSp>
      <xdr:nvGrpSpPr>
        <xdr:cNvPr id="35" name="群組 34">
          <a:extLst>
            <a:ext uri="{FF2B5EF4-FFF2-40B4-BE49-F238E27FC236}">
              <a16:creationId xmlns="" xmlns:a16="http://schemas.microsoft.com/office/drawing/2014/main" id="{00000000-0008-0000-0500-000023000000}"/>
            </a:ext>
          </a:extLst>
        </xdr:cNvPr>
        <xdr:cNvGrpSpPr/>
      </xdr:nvGrpSpPr>
      <xdr:grpSpPr>
        <a:xfrm>
          <a:off x="0" y="20833716"/>
          <a:ext cx="8119111" cy="6514464"/>
          <a:chOff x="0" y="18783936"/>
          <a:chExt cx="8963026" cy="5828664"/>
        </a:xfrm>
      </xdr:grpSpPr>
      <xdr:pic>
        <xdr:nvPicPr>
          <xdr:cNvPr id="27" name="圖片 26">
            <a:extLst>
              <a:ext uri="{FF2B5EF4-FFF2-40B4-BE49-F238E27FC236}">
                <a16:creationId xmlns="" xmlns:a16="http://schemas.microsoft.com/office/drawing/2014/main" id="{00000000-0008-0000-0500-00001B000000}"/>
              </a:ext>
            </a:extLst>
          </xdr:cNvPr>
          <xdr:cNvPicPr/>
        </xdr:nvPicPr>
        <xdr:blipFill>
          <a:blip xmlns:r="http://schemas.openxmlformats.org/officeDocument/2006/relationships" r:embed="rId4"/>
          <a:stretch>
            <a:fillRect/>
          </a:stretch>
        </xdr:blipFill>
        <xdr:spPr>
          <a:xfrm>
            <a:off x="0" y="18783936"/>
            <a:ext cx="8963026" cy="5828664"/>
          </a:xfrm>
          <a:prstGeom prst="rect">
            <a:avLst/>
          </a:prstGeom>
        </xdr:spPr>
      </xdr:pic>
      <xdr:sp macro="" textlink="">
        <xdr:nvSpPr>
          <xdr:cNvPr id="32" name="矩形 31">
            <a:extLst>
              <a:ext uri="{FF2B5EF4-FFF2-40B4-BE49-F238E27FC236}">
                <a16:creationId xmlns="" xmlns:a16="http://schemas.microsoft.com/office/drawing/2014/main" id="{00000000-0008-0000-0500-000020000000}"/>
              </a:ext>
            </a:extLst>
          </xdr:cNvPr>
          <xdr:cNvSpPr/>
        </xdr:nvSpPr>
        <xdr:spPr>
          <a:xfrm>
            <a:off x="2362200" y="22088474"/>
            <a:ext cx="428625" cy="45720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altLang="zh-TW" sz="2800">
                <a:solidFill>
                  <a:srgbClr val="FF0000"/>
                </a:solidFill>
                <a:latin typeface="Arial" panose="020B0604020202020204" pitchFamily="34" charset="0"/>
                <a:cs typeface="Arial" panose="020B0604020202020204" pitchFamily="34" charset="0"/>
              </a:rPr>
              <a:t>1</a:t>
            </a:r>
            <a:endParaRPr lang="zh-TW" altLang="en-US" sz="2800">
              <a:solidFill>
                <a:srgbClr val="FF0000"/>
              </a:solidFill>
              <a:latin typeface="Arial" panose="020B0604020202020204" pitchFamily="34" charset="0"/>
              <a:cs typeface="Arial" panose="020B0604020202020204" pitchFamily="34" charset="0"/>
            </a:endParaRPr>
          </a:p>
        </xdr:txBody>
      </xdr:sp>
      <xdr:sp macro="" textlink="">
        <xdr:nvSpPr>
          <xdr:cNvPr id="36" name="矩形 35">
            <a:extLst>
              <a:ext uri="{FF2B5EF4-FFF2-40B4-BE49-F238E27FC236}">
                <a16:creationId xmlns="" xmlns:a16="http://schemas.microsoft.com/office/drawing/2014/main" id="{00000000-0008-0000-0500-000024000000}"/>
              </a:ext>
            </a:extLst>
          </xdr:cNvPr>
          <xdr:cNvSpPr/>
        </xdr:nvSpPr>
        <xdr:spPr>
          <a:xfrm>
            <a:off x="2476500" y="18926176"/>
            <a:ext cx="390525" cy="6477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altLang="zh-TW" sz="2000" b="1">
                <a:solidFill>
                  <a:srgbClr val="FF0000"/>
                </a:solidFill>
                <a:latin typeface="Arial" panose="020B0604020202020204" pitchFamily="34" charset="0"/>
                <a:cs typeface="Arial" panose="020B0604020202020204" pitchFamily="34" charset="0"/>
              </a:rPr>
              <a:t>2</a:t>
            </a:r>
            <a:endParaRPr lang="zh-TW" altLang="en-US" sz="2000" b="1">
              <a:solidFill>
                <a:srgbClr val="FF0000"/>
              </a:solidFill>
              <a:latin typeface="Arial" panose="020B0604020202020204" pitchFamily="34" charset="0"/>
              <a:cs typeface="Arial" panose="020B0604020202020204" pitchFamily="34" charset="0"/>
            </a:endParaRPr>
          </a:p>
        </xdr:txBody>
      </xdr:sp>
      <xdr:sp macro="" textlink="">
        <xdr:nvSpPr>
          <xdr:cNvPr id="37" name="矩形 36">
            <a:extLst>
              <a:ext uri="{FF2B5EF4-FFF2-40B4-BE49-F238E27FC236}">
                <a16:creationId xmlns="" xmlns:a16="http://schemas.microsoft.com/office/drawing/2014/main" id="{00000000-0008-0000-0500-000025000000}"/>
              </a:ext>
            </a:extLst>
          </xdr:cNvPr>
          <xdr:cNvSpPr/>
        </xdr:nvSpPr>
        <xdr:spPr>
          <a:xfrm>
            <a:off x="3924301" y="18888075"/>
            <a:ext cx="400049" cy="7429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altLang="zh-TW" sz="2000" b="1">
                <a:solidFill>
                  <a:srgbClr val="FF0000"/>
                </a:solidFill>
                <a:latin typeface="Arial" panose="020B0604020202020204" pitchFamily="34" charset="0"/>
                <a:cs typeface="Arial" panose="020B0604020202020204" pitchFamily="34" charset="0"/>
              </a:rPr>
              <a:t>3</a:t>
            </a:r>
            <a:endParaRPr lang="zh-TW" altLang="en-US" sz="2000" b="1">
              <a:solidFill>
                <a:srgbClr val="FF0000"/>
              </a:solidFill>
              <a:latin typeface="Arial" panose="020B0604020202020204" pitchFamily="34" charset="0"/>
              <a:cs typeface="Arial" panose="020B0604020202020204" pitchFamily="34" charset="0"/>
            </a:endParaRPr>
          </a:p>
        </xdr:txBody>
      </xdr:sp>
      <xdr:sp macro="" textlink="">
        <xdr:nvSpPr>
          <xdr:cNvPr id="38" name="矩形 37">
            <a:extLst>
              <a:ext uri="{FF2B5EF4-FFF2-40B4-BE49-F238E27FC236}">
                <a16:creationId xmlns="" xmlns:a16="http://schemas.microsoft.com/office/drawing/2014/main" id="{00000000-0008-0000-0500-000026000000}"/>
              </a:ext>
            </a:extLst>
          </xdr:cNvPr>
          <xdr:cNvSpPr/>
        </xdr:nvSpPr>
        <xdr:spPr>
          <a:xfrm>
            <a:off x="3943351" y="19640550"/>
            <a:ext cx="1323974" cy="3619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zh-TW" altLang="en-US" sz="2000" b="1">
                <a:solidFill>
                  <a:srgbClr val="FF0000"/>
                </a:solidFill>
                <a:latin typeface="Arial" panose="020B0604020202020204" pitchFamily="34" charset="0"/>
                <a:cs typeface="Arial" panose="020B0604020202020204" pitchFamily="34" charset="0"/>
              </a:rPr>
              <a:t>   </a:t>
            </a:r>
            <a:r>
              <a:rPr lang="en-US" altLang="zh-TW" sz="2000" b="1">
                <a:solidFill>
                  <a:srgbClr val="FF0000"/>
                </a:solidFill>
                <a:latin typeface="Arial" panose="020B0604020202020204" pitchFamily="34" charset="0"/>
                <a:cs typeface="Arial" panose="020B0604020202020204" pitchFamily="34" charset="0"/>
              </a:rPr>
              <a:t>4</a:t>
            </a:r>
            <a:endParaRPr lang="zh-TW" altLang="en-US" sz="2000" b="1">
              <a:solidFill>
                <a:srgbClr val="FF0000"/>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119</xdr:row>
      <xdr:rowOff>47624</xdr:rowOff>
    </xdr:from>
    <xdr:to>
      <xdr:col>12</xdr:col>
      <xdr:colOff>38100</xdr:colOff>
      <xdr:row>149</xdr:row>
      <xdr:rowOff>152399</xdr:rowOff>
    </xdr:to>
    <xdr:grpSp>
      <xdr:nvGrpSpPr>
        <xdr:cNvPr id="34" name="群組 33">
          <a:extLst>
            <a:ext uri="{FF2B5EF4-FFF2-40B4-BE49-F238E27FC236}">
              <a16:creationId xmlns="" xmlns:a16="http://schemas.microsoft.com/office/drawing/2014/main" id="{00000000-0008-0000-0500-000022000000}"/>
            </a:ext>
          </a:extLst>
        </xdr:cNvPr>
        <xdr:cNvGrpSpPr/>
      </xdr:nvGrpSpPr>
      <xdr:grpSpPr>
        <a:xfrm>
          <a:off x="0" y="28333064"/>
          <a:ext cx="7559040" cy="6505575"/>
          <a:chOff x="0" y="25669874"/>
          <a:chExt cx="8372475" cy="5819775"/>
        </a:xfrm>
      </xdr:grpSpPr>
      <xdr:pic>
        <xdr:nvPicPr>
          <xdr:cNvPr id="39" name="圖片 38">
            <a:extLst>
              <a:ext uri="{FF2B5EF4-FFF2-40B4-BE49-F238E27FC236}">
                <a16:creationId xmlns="" xmlns:a16="http://schemas.microsoft.com/office/drawing/2014/main" id="{00000000-0008-0000-0500-000027000000}"/>
              </a:ext>
            </a:extLst>
          </xdr:cNvPr>
          <xdr:cNvPicPr/>
        </xdr:nvPicPr>
        <xdr:blipFill rotWithShape="1">
          <a:blip xmlns:r="http://schemas.openxmlformats.org/officeDocument/2006/relationships" r:embed="rId5"/>
          <a:srcRect t="3005"/>
          <a:stretch/>
        </xdr:blipFill>
        <xdr:spPr>
          <a:xfrm>
            <a:off x="0" y="25669874"/>
            <a:ext cx="8372475" cy="5819775"/>
          </a:xfrm>
          <a:prstGeom prst="rect">
            <a:avLst/>
          </a:prstGeom>
        </xdr:spPr>
      </xdr:pic>
      <xdr:sp macro="" textlink="">
        <xdr:nvSpPr>
          <xdr:cNvPr id="40" name="矩形 39">
            <a:extLst>
              <a:ext uri="{FF2B5EF4-FFF2-40B4-BE49-F238E27FC236}">
                <a16:creationId xmlns="" xmlns:a16="http://schemas.microsoft.com/office/drawing/2014/main" id="{00000000-0008-0000-0500-000028000000}"/>
              </a:ext>
            </a:extLst>
          </xdr:cNvPr>
          <xdr:cNvSpPr/>
        </xdr:nvSpPr>
        <xdr:spPr>
          <a:xfrm>
            <a:off x="1323976" y="28917899"/>
            <a:ext cx="6276974" cy="447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zh-TW" altLang="en-US" sz="2000" b="1">
                <a:solidFill>
                  <a:srgbClr val="FF0000"/>
                </a:solidFill>
                <a:latin typeface="Arial" panose="020B0604020202020204" pitchFamily="34" charset="0"/>
                <a:cs typeface="Arial" panose="020B0604020202020204" pitchFamily="34" charset="0"/>
              </a:rPr>
              <a:t>   </a:t>
            </a:r>
          </a:p>
        </xdr:txBody>
      </xdr:sp>
    </xdr:grpSp>
    <xdr:clientData/>
  </xdr:twoCellAnchor>
  <xdr:twoCellAnchor>
    <xdr:from>
      <xdr:col>0</xdr:col>
      <xdr:colOff>9525</xdr:colOff>
      <xdr:row>150</xdr:row>
      <xdr:rowOff>114300</xdr:rowOff>
    </xdr:from>
    <xdr:to>
      <xdr:col>6</xdr:col>
      <xdr:colOff>619124</xdr:colOff>
      <xdr:row>167</xdr:row>
      <xdr:rowOff>133985</xdr:rowOff>
    </xdr:to>
    <xdr:grpSp>
      <xdr:nvGrpSpPr>
        <xdr:cNvPr id="46" name="群組 45">
          <a:extLst>
            <a:ext uri="{FF2B5EF4-FFF2-40B4-BE49-F238E27FC236}">
              <a16:creationId xmlns="" xmlns:a16="http://schemas.microsoft.com/office/drawing/2014/main" id="{00000000-0008-0000-0500-00002E000000}"/>
            </a:ext>
          </a:extLst>
        </xdr:cNvPr>
        <xdr:cNvGrpSpPr/>
      </xdr:nvGrpSpPr>
      <xdr:grpSpPr>
        <a:xfrm>
          <a:off x="9525" y="35013900"/>
          <a:ext cx="4503419" cy="3646805"/>
          <a:chOff x="9525" y="31527750"/>
          <a:chExt cx="4943474" cy="3258185"/>
        </a:xfrm>
      </xdr:grpSpPr>
      <xdr:pic>
        <xdr:nvPicPr>
          <xdr:cNvPr id="41" name="圖片 40">
            <a:extLst>
              <a:ext uri="{FF2B5EF4-FFF2-40B4-BE49-F238E27FC236}">
                <a16:creationId xmlns="" xmlns:a16="http://schemas.microsoft.com/office/drawing/2014/main" id="{00000000-0008-0000-0500-000029000000}"/>
              </a:ext>
            </a:extLst>
          </xdr:cNvPr>
          <xdr:cNvPicPr/>
        </xdr:nvPicPr>
        <xdr:blipFill rotWithShape="1">
          <a:blip xmlns:r="http://schemas.openxmlformats.org/officeDocument/2006/relationships" r:embed="rId6"/>
          <a:srcRect l="1146" t="21556" r="24470"/>
          <a:stretch/>
        </xdr:blipFill>
        <xdr:spPr>
          <a:xfrm>
            <a:off x="9525" y="31527750"/>
            <a:ext cx="4943474" cy="3258185"/>
          </a:xfrm>
          <a:prstGeom prst="rect">
            <a:avLst/>
          </a:prstGeom>
        </xdr:spPr>
      </xdr:pic>
      <xdr:sp macro="" textlink="">
        <xdr:nvSpPr>
          <xdr:cNvPr id="42" name="矩形 41">
            <a:extLst>
              <a:ext uri="{FF2B5EF4-FFF2-40B4-BE49-F238E27FC236}">
                <a16:creationId xmlns="" xmlns:a16="http://schemas.microsoft.com/office/drawing/2014/main" id="{00000000-0008-0000-0500-00002A000000}"/>
              </a:ext>
            </a:extLst>
          </xdr:cNvPr>
          <xdr:cNvSpPr/>
        </xdr:nvSpPr>
        <xdr:spPr>
          <a:xfrm>
            <a:off x="1343024" y="31632526"/>
            <a:ext cx="2838451" cy="288607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zh-TW" altLang="en-US" sz="2000" b="1">
                <a:solidFill>
                  <a:srgbClr val="FF0000"/>
                </a:solidFill>
                <a:latin typeface="Arial" panose="020B0604020202020204" pitchFamily="34" charset="0"/>
                <a:cs typeface="Arial" panose="020B0604020202020204" pitchFamily="34" charset="0"/>
              </a:rPr>
              <a:t>    </a:t>
            </a:r>
            <a:endParaRPr lang="en-US" altLang="zh-TW" sz="2000" b="1">
              <a:solidFill>
                <a:srgbClr val="FF0000"/>
              </a:solidFill>
              <a:latin typeface="Arial" panose="020B0604020202020204" pitchFamily="34" charset="0"/>
              <a:cs typeface="Arial" panose="020B0604020202020204" pitchFamily="34" charset="0"/>
            </a:endParaRPr>
          </a:p>
          <a:p>
            <a:endParaRPr lang="en-US" altLang="zh-TW" sz="2000" b="1">
              <a:solidFill>
                <a:srgbClr val="FF0000"/>
              </a:solidFill>
              <a:latin typeface="Arial" panose="020B0604020202020204" pitchFamily="34" charset="0"/>
              <a:cs typeface="Arial" panose="020B0604020202020204" pitchFamily="34" charset="0"/>
            </a:endParaRPr>
          </a:p>
          <a:p>
            <a:endParaRPr lang="en-US" altLang="zh-TW" sz="2000" b="1">
              <a:solidFill>
                <a:srgbClr val="FF0000"/>
              </a:solidFill>
              <a:latin typeface="Arial" panose="020B0604020202020204" pitchFamily="34" charset="0"/>
              <a:cs typeface="Arial" panose="020B0604020202020204" pitchFamily="34" charset="0"/>
            </a:endParaRPr>
          </a:p>
          <a:p>
            <a:r>
              <a:rPr lang="zh-TW" altLang="en-US" sz="2000" b="1">
                <a:solidFill>
                  <a:srgbClr val="FF0000"/>
                </a:solidFill>
                <a:latin typeface="Arial" panose="020B0604020202020204" pitchFamily="34" charset="0"/>
                <a:cs typeface="Arial" panose="020B0604020202020204" pitchFamily="34" charset="0"/>
              </a:rPr>
              <a:t>    </a:t>
            </a:r>
            <a:r>
              <a:rPr lang="en-US" altLang="zh-TW" sz="2000" b="1">
                <a:solidFill>
                  <a:srgbClr val="FF0000"/>
                </a:solidFill>
                <a:latin typeface="Arial" panose="020B0604020202020204" pitchFamily="34" charset="0"/>
                <a:cs typeface="Arial" panose="020B0604020202020204" pitchFamily="34" charset="0"/>
              </a:rPr>
              <a:t>U</a:t>
            </a:r>
            <a:r>
              <a:rPr lang="zh-TW" altLang="en-US" sz="2000" b="1">
                <a:solidFill>
                  <a:srgbClr val="FF0000"/>
                </a:solidFill>
                <a:latin typeface="Arial" panose="020B0604020202020204" pitchFamily="34" charset="0"/>
                <a:cs typeface="Arial" panose="020B0604020202020204" pitchFamily="34" charset="0"/>
              </a:rPr>
              <a:t>欄位至</a:t>
            </a:r>
            <a:r>
              <a:rPr lang="en-US" altLang="zh-TW" sz="2000" b="1">
                <a:solidFill>
                  <a:srgbClr val="FF0000"/>
                </a:solidFill>
                <a:latin typeface="Arial" panose="020B0604020202020204" pitchFamily="34" charset="0"/>
                <a:cs typeface="Arial" panose="020B0604020202020204" pitchFamily="34" charset="0"/>
              </a:rPr>
              <a:t>AD</a:t>
            </a:r>
            <a:r>
              <a:rPr lang="zh-TW" altLang="en-US" sz="2000" b="1">
                <a:solidFill>
                  <a:srgbClr val="FF0000"/>
                </a:solidFill>
                <a:latin typeface="Arial" panose="020B0604020202020204" pitchFamily="34" charset="0"/>
                <a:cs typeface="Arial" panose="020B0604020202020204" pitchFamily="34" charset="0"/>
              </a:rPr>
              <a:t>欄位</a:t>
            </a:r>
            <a:endParaRPr lang="en-US" altLang="zh-TW" sz="2000" b="1">
              <a:solidFill>
                <a:srgbClr val="FF0000"/>
              </a:solidFill>
              <a:latin typeface="Arial" panose="020B0604020202020204" pitchFamily="34" charset="0"/>
              <a:cs typeface="Arial" panose="020B0604020202020204" pitchFamily="34" charset="0"/>
            </a:endParaRPr>
          </a:p>
          <a:p>
            <a:r>
              <a:rPr lang="zh-TW" altLang="en-US" sz="2000" b="1">
                <a:solidFill>
                  <a:srgbClr val="FF0000"/>
                </a:solidFill>
                <a:latin typeface="Arial" panose="020B0604020202020204" pitchFamily="34" charset="0"/>
                <a:cs typeface="Arial" panose="020B0604020202020204" pitchFamily="34" charset="0"/>
              </a:rPr>
              <a:t>    灰底色有公式，</a:t>
            </a:r>
            <a:endParaRPr lang="en-US" altLang="zh-TW" sz="2000" b="1">
              <a:solidFill>
                <a:srgbClr val="FF0000"/>
              </a:solidFill>
              <a:latin typeface="Arial" panose="020B0604020202020204" pitchFamily="34" charset="0"/>
              <a:cs typeface="Arial" panose="020B0604020202020204" pitchFamily="34" charset="0"/>
            </a:endParaRPr>
          </a:p>
          <a:p>
            <a:r>
              <a:rPr lang="zh-TW" altLang="en-US" sz="2000" b="1">
                <a:solidFill>
                  <a:srgbClr val="FF0000"/>
                </a:solidFill>
                <a:latin typeface="Arial" panose="020B0604020202020204" pitchFamily="34" charset="0"/>
                <a:cs typeface="Arial" panose="020B0604020202020204" pitchFamily="34" charset="0"/>
              </a:rPr>
              <a:t>    請勿點選，</a:t>
            </a:r>
            <a:endParaRPr lang="en-US" altLang="zh-TW" sz="2000" b="1">
              <a:solidFill>
                <a:srgbClr val="FF0000"/>
              </a:solidFill>
              <a:latin typeface="Arial" panose="020B0604020202020204" pitchFamily="34" charset="0"/>
              <a:cs typeface="Arial" panose="020B0604020202020204" pitchFamily="34" charset="0"/>
            </a:endParaRPr>
          </a:p>
          <a:p>
            <a:r>
              <a:rPr lang="zh-TW" altLang="en-US" sz="2000" b="1">
                <a:solidFill>
                  <a:srgbClr val="FF0000"/>
                </a:solidFill>
                <a:latin typeface="Arial" panose="020B0604020202020204" pitchFamily="34" charset="0"/>
                <a:cs typeface="Arial" panose="020B0604020202020204" pitchFamily="34" charset="0"/>
              </a:rPr>
              <a:t>    謝謝配合！</a:t>
            </a:r>
          </a:p>
        </xdr:txBody>
      </xdr:sp>
    </xdr:grpSp>
    <xdr:clientData/>
  </xdr:twoCellAnchor>
  <xdr:twoCellAnchor>
    <xdr:from>
      <xdr:col>0</xdr:col>
      <xdr:colOff>0</xdr:colOff>
      <xdr:row>169</xdr:row>
      <xdr:rowOff>645738</xdr:rowOff>
    </xdr:from>
    <xdr:to>
      <xdr:col>19</xdr:col>
      <xdr:colOff>400050</xdr:colOff>
      <xdr:row>216</xdr:row>
      <xdr:rowOff>135312</xdr:rowOff>
    </xdr:to>
    <xdr:grpSp>
      <xdr:nvGrpSpPr>
        <xdr:cNvPr id="52" name="群組 51">
          <a:extLst>
            <a:ext uri="{FF2B5EF4-FFF2-40B4-BE49-F238E27FC236}">
              <a16:creationId xmlns="" xmlns:a16="http://schemas.microsoft.com/office/drawing/2014/main" id="{00000000-0008-0000-0500-000034000000}"/>
            </a:ext>
          </a:extLst>
        </xdr:cNvPr>
        <xdr:cNvGrpSpPr/>
      </xdr:nvGrpSpPr>
      <xdr:grpSpPr>
        <a:xfrm>
          <a:off x="0" y="39599178"/>
          <a:ext cx="12134850" cy="9974694"/>
          <a:chOff x="0" y="35745363"/>
          <a:chExt cx="13401675" cy="8938374"/>
        </a:xfrm>
      </xdr:grpSpPr>
      <xdr:pic>
        <xdr:nvPicPr>
          <xdr:cNvPr id="45" name="圖片 44">
            <a:extLst>
              <a:ext uri="{FF2B5EF4-FFF2-40B4-BE49-F238E27FC236}">
                <a16:creationId xmlns="" xmlns:a16="http://schemas.microsoft.com/office/drawing/2014/main" id="{00000000-0008-0000-0500-00002D000000}"/>
              </a:ext>
            </a:extLst>
          </xdr:cNvPr>
          <xdr:cNvPicPr>
            <a:picLocks noChangeAspect="1"/>
          </xdr:cNvPicPr>
        </xdr:nvPicPr>
        <xdr:blipFill rotWithShape="1">
          <a:blip xmlns:r="http://schemas.openxmlformats.org/officeDocument/2006/relationships" r:embed="rId7"/>
          <a:srcRect t="20669" r="16448" b="2210"/>
          <a:stretch/>
        </xdr:blipFill>
        <xdr:spPr>
          <a:xfrm>
            <a:off x="0" y="35745363"/>
            <a:ext cx="13401675" cy="8938374"/>
          </a:xfrm>
          <a:prstGeom prst="rect">
            <a:avLst/>
          </a:prstGeom>
        </xdr:spPr>
      </xdr:pic>
      <xdr:sp macro="" textlink="">
        <xdr:nvSpPr>
          <xdr:cNvPr id="50" name="矩形 49">
            <a:extLst>
              <a:ext uri="{FF2B5EF4-FFF2-40B4-BE49-F238E27FC236}">
                <a16:creationId xmlns="" xmlns:a16="http://schemas.microsoft.com/office/drawing/2014/main" id="{00000000-0008-0000-0500-000032000000}"/>
              </a:ext>
            </a:extLst>
          </xdr:cNvPr>
          <xdr:cNvSpPr/>
        </xdr:nvSpPr>
        <xdr:spPr>
          <a:xfrm>
            <a:off x="0" y="37964688"/>
            <a:ext cx="13354050" cy="42862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zh-TW" altLang="en-US" sz="2000" b="1">
                <a:solidFill>
                  <a:srgbClr val="FF0000"/>
                </a:solidFill>
                <a:latin typeface="Arial" panose="020B0604020202020204" pitchFamily="34" charset="0"/>
                <a:cs typeface="Arial" panose="020B0604020202020204" pitchFamily="34" charset="0"/>
              </a:rPr>
              <a:t>  請填列第</a:t>
            </a:r>
            <a:r>
              <a:rPr lang="en-US" altLang="zh-TW" sz="2000" b="1">
                <a:solidFill>
                  <a:srgbClr val="FF0000"/>
                </a:solidFill>
                <a:latin typeface="Arial" panose="020B0604020202020204" pitchFamily="34" charset="0"/>
                <a:cs typeface="Arial" panose="020B0604020202020204" pitchFamily="34" charset="0"/>
              </a:rPr>
              <a:t>7</a:t>
            </a:r>
            <a:r>
              <a:rPr lang="zh-TW" altLang="en-US" sz="2000" b="1">
                <a:solidFill>
                  <a:srgbClr val="FF0000"/>
                </a:solidFill>
                <a:latin typeface="Arial" panose="020B0604020202020204" pitchFamily="34" charset="0"/>
                <a:cs typeface="Arial" panose="020B0604020202020204" pitchFamily="34" charset="0"/>
              </a:rPr>
              <a:t>列</a:t>
            </a:r>
            <a:r>
              <a:rPr lang="en-US" altLang="zh-TW" sz="2000" b="1">
                <a:solidFill>
                  <a:srgbClr val="FF0000"/>
                </a:solidFill>
                <a:latin typeface="Arial" panose="020B0604020202020204" pitchFamily="34" charset="0"/>
                <a:cs typeface="Arial" panose="020B0604020202020204" pitchFamily="34" charset="0"/>
              </a:rPr>
              <a:t>AE</a:t>
            </a:r>
            <a:r>
              <a:rPr lang="zh-TW" altLang="en-US" sz="2000" b="1">
                <a:solidFill>
                  <a:srgbClr val="FF0000"/>
                </a:solidFill>
                <a:latin typeface="Arial" panose="020B0604020202020204" pitchFamily="34" charset="0"/>
                <a:cs typeface="Arial" panose="020B0604020202020204" pitchFamily="34" charset="0"/>
              </a:rPr>
              <a:t>欄位依次填列至</a:t>
            </a:r>
            <a:r>
              <a:rPr lang="en-US" altLang="zh-TW" sz="2000" b="1">
                <a:solidFill>
                  <a:srgbClr val="FF0000"/>
                </a:solidFill>
                <a:latin typeface="Arial" panose="020B0604020202020204" pitchFamily="34" charset="0"/>
                <a:cs typeface="Arial" panose="020B0604020202020204" pitchFamily="34" charset="0"/>
              </a:rPr>
              <a:t>BN</a:t>
            </a:r>
            <a:r>
              <a:rPr lang="zh-TW" altLang="en-US" sz="2000" b="1">
                <a:solidFill>
                  <a:srgbClr val="FF0000"/>
                </a:solidFill>
                <a:latin typeface="Arial" panose="020B0604020202020204" pitchFamily="34" charset="0"/>
                <a:cs typeface="Arial" panose="020B0604020202020204" pitchFamily="34" charset="0"/>
              </a:rPr>
              <a:t>欄位</a:t>
            </a:r>
            <a:r>
              <a:rPr lang="en-US" altLang="zh-TW" sz="2000" b="1">
                <a:solidFill>
                  <a:srgbClr val="FF0000"/>
                </a:solidFill>
                <a:latin typeface="Arial" panose="020B0604020202020204" pitchFamily="34" charset="0"/>
                <a:cs typeface="Arial" panose="020B0604020202020204" pitchFamily="34" charset="0"/>
              </a:rPr>
              <a:t>(</a:t>
            </a:r>
            <a:r>
              <a:rPr lang="zh-TW" altLang="en-US" sz="2000" b="1">
                <a:solidFill>
                  <a:srgbClr val="FF0000"/>
                </a:solidFill>
                <a:latin typeface="Arial" panose="020B0604020202020204" pitchFamily="34" charset="0"/>
                <a:cs typeface="Arial" panose="020B0604020202020204" pitchFamily="34" charset="0"/>
              </a:rPr>
              <a:t>必填</a:t>
            </a:r>
            <a:r>
              <a:rPr lang="en-US" altLang="zh-TW" sz="2000" b="1">
                <a:solidFill>
                  <a:srgbClr val="FF0000"/>
                </a:solidFill>
                <a:latin typeface="Arial" panose="020B0604020202020204" pitchFamily="34" charset="0"/>
                <a:cs typeface="Arial" panose="020B0604020202020204" pitchFamily="34" charset="0"/>
              </a:rPr>
              <a:t>)</a:t>
            </a:r>
            <a:r>
              <a:rPr lang="zh-TW" altLang="en-US" sz="2000" b="1">
                <a:solidFill>
                  <a:srgbClr val="FF0000"/>
                </a:solidFill>
                <a:latin typeface="Arial" panose="020B0604020202020204" pitchFamily="34" charset="0"/>
                <a:cs typeface="Arial" panose="020B0604020202020204" pitchFamily="34" charset="0"/>
              </a:rPr>
              <a:t>。</a:t>
            </a:r>
            <a:r>
              <a:rPr lang="en-US" altLang="zh-TW" sz="2000" b="1">
                <a:solidFill>
                  <a:srgbClr val="FF0000"/>
                </a:solidFill>
                <a:latin typeface="Arial" panose="020B0604020202020204" pitchFamily="34" charset="0"/>
                <a:cs typeface="Arial" panose="020B0604020202020204" pitchFamily="34" charset="0"/>
              </a:rPr>
              <a:t>(</a:t>
            </a:r>
            <a:r>
              <a:rPr lang="zh-TW" altLang="en-US" sz="2000" b="1">
                <a:solidFill>
                  <a:srgbClr val="FF0000"/>
                </a:solidFill>
                <a:latin typeface="Arial" panose="020B0604020202020204" pitchFamily="34" charset="0"/>
                <a:cs typeface="Arial" panose="020B0604020202020204" pitchFamily="34" charset="0"/>
              </a:rPr>
              <a:t>依次填列</a:t>
            </a:r>
            <a:r>
              <a:rPr lang="en-US" altLang="zh-TW" sz="2000" b="1">
                <a:solidFill>
                  <a:srgbClr val="FF0000"/>
                </a:solidFill>
                <a:latin typeface="Arial" panose="020B0604020202020204" pitchFamily="34" charset="0"/>
                <a:cs typeface="Arial" panose="020B0604020202020204" pitchFamily="34" charset="0"/>
              </a:rPr>
              <a:t>)</a:t>
            </a:r>
            <a:endParaRPr lang="zh-TW" altLang="en-US" sz="2000" b="1">
              <a:solidFill>
                <a:srgbClr val="FF0000"/>
              </a:solidFill>
              <a:latin typeface="Arial" panose="020B0604020202020204" pitchFamily="34" charset="0"/>
              <a:cs typeface="Arial" panose="020B0604020202020204" pitchFamily="34" charset="0"/>
            </a:endParaRPr>
          </a:p>
        </xdr:txBody>
      </xdr:sp>
    </xdr:grpSp>
    <xdr:clientData/>
  </xdr:twoCellAnchor>
  <xdr:twoCellAnchor>
    <xdr:from>
      <xdr:col>0</xdr:col>
      <xdr:colOff>781050</xdr:colOff>
      <xdr:row>263</xdr:row>
      <xdr:rowOff>76200</xdr:rowOff>
    </xdr:from>
    <xdr:to>
      <xdr:col>2</xdr:col>
      <xdr:colOff>180975</xdr:colOff>
      <xdr:row>265</xdr:row>
      <xdr:rowOff>123826</xdr:rowOff>
    </xdr:to>
    <xdr:sp macro="" textlink="">
      <xdr:nvSpPr>
        <xdr:cNvPr id="57" name="矩形 56">
          <a:extLst>
            <a:ext uri="{FF2B5EF4-FFF2-40B4-BE49-F238E27FC236}">
              <a16:creationId xmlns="" xmlns:a16="http://schemas.microsoft.com/office/drawing/2014/main" id="{00000000-0008-0000-0500-000039000000}"/>
            </a:ext>
          </a:extLst>
        </xdr:cNvPr>
        <xdr:cNvSpPr/>
      </xdr:nvSpPr>
      <xdr:spPr>
        <a:xfrm>
          <a:off x="781050" y="62103000"/>
          <a:ext cx="1066800" cy="48577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zh-TW" altLang="en-US"/>
        </a:p>
      </xdr:txBody>
    </xdr:sp>
    <xdr:clientData/>
  </xdr:twoCellAnchor>
  <xdr:twoCellAnchor>
    <xdr:from>
      <xdr:col>0</xdr:col>
      <xdr:colOff>0</xdr:colOff>
      <xdr:row>219</xdr:row>
      <xdr:rowOff>66675</xdr:rowOff>
    </xdr:from>
    <xdr:to>
      <xdr:col>19</xdr:col>
      <xdr:colOff>419100</xdr:colOff>
      <xdr:row>242</xdr:row>
      <xdr:rowOff>104775</xdr:rowOff>
    </xdr:to>
    <xdr:grpSp>
      <xdr:nvGrpSpPr>
        <xdr:cNvPr id="60" name="群組 59">
          <a:extLst>
            <a:ext uri="{FF2B5EF4-FFF2-40B4-BE49-F238E27FC236}">
              <a16:creationId xmlns="" xmlns:a16="http://schemas.microsoft.com/office/drawing/2014/main" id="{00000000-0008-0000-0500-00003C000000}"/>
            </a:ext>
          </a:extLst>
        </xdr:cNvPr>
        <xdr:cNvGrpSpPr/>
      </xdr:nvGrpSpPr>
      <xdr:grpSpPr>
        <a:xfrm>
          <a:off x="0" y="50892075"/>
          <a:ext cx="12153900" cy="4945380"/>
          <a:chOff x="0" y="51873150"/>
          <a:chExt cx="13420725" cy="5076825"/>
        </a:xfrm>
      </xdr:grpSpPr>
      <xdr:pic>
        <xdr:nvPicPr>
          <xdr:cNvPr id="59" name="圖片 58">
            <a:extLst>
              <a:ext uri="{FF2B5EF4-FFF2-40B4-BE49-F238E27FC236}">
                <a16:creationId xmlns="" xmlns:a16="http://schemas.microsoft.com/office/drawing/2014/main" id="{00000000-0008-0000-0500-00003B000000}"/>
              </a:ext>
            </a:extLst>
          </xdr:cNvPr>
          <xdr:cNvPicPr>
            <a:picLocks noChangeAspect="1"/>
          </xdr:cNvPicPr>
        </xdr:nvPicPr>
        <xdr:blipFill rotWithShape="1">
          <a:blip xmlns:r="http://schemas.openxmlformats.org/officeDocument/2006/relationships" r:embed="rId8"/>
          <a:srcRect t="21559" r="2141" b="19212"/>
          <a:stretch/>
        </xdr:blipFill>
        <xdr:spPr>
          <a:xfrm>
            <a:off x="0" y="51873150"/>
            <a:ext cx="13420725" cy="5076825"/>
          </a:xfrm>
          <a:prstGeom prst="rect">
            <a:avLst/>
          </a:prstGeom>
        </xdr:spPr>
      </xdr:pic>
      <xdr:sp macro="" textlink="">
        <xdr:nvSpPr>
          <xdr:cNvPr id="69" name="矩形 68">
            <a:extLst>
              <a:ext uri="{FF2B5EF4-FFF2-40B4-BE49-F238E27FC236}">
                <a16:creationId xmlns="" xmlns:a16="http://schemas.microsoft.com/office/drawing/2014/main" id="{00000000-0008-0000-0500-000045000000}"/>
              </a:ext>
            </a:extLst>
          </xdr:cNvPr>
          <xdr:cNvSpPr/>
        </xdr:nvSpPr>
        <xdr:spPr>
          <a:xfrm>
            <a:off x="647700" y="54644925"/>
            <a:ext cx="12753976" cy="828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zh-TW" altLang="en-US" sz="1600" b="1">
                <a:solidFill>
                  <a:srgbClr val="FF0000"/>
                </a:solidFill>
              </a:rPr>
              <a:t>請點選</a:t>
            </a:r>
            <a:r>
              <a:rPr lang="en-US" altLang="zh-TW" sz="1600" b="1">
                <a:solidFill>
                  <a:srgbClr val="FF0000"/>
                </a:solidFill>
              </a:rPr>
              <a:t>BW</a:t>
            </a:r>
            <a:r>
              <a:rPr lang="zh-TW" altLang="en-US" sz="1600" b="1">
                <a:solidFill>
                  <a:srgbClr val="FF0000"/>
                </a:solidFill>
              </a:rPr>
              <a:t>欄位至</a:t>
            </a:r>
            <a:r>
              <a:rPr lang="en-US" altLang="zh-TW" sz="1600" b="1">
                <a:solidFill>
                  <a:srgbClr val="FF0000"/>
                </a:solidFill>
              </a:rPr>
              <a:t>CL</a:t>
            </a:r>
            <a:r>
              <a:rPr lang="zh-TW" altLang="en-US" sz="1600" b="1">
                <a:solidFill>
                  <a:srgbClr val="FF0000"/>
                </a:solidFill>
              </a:rPr>
              <a:t>欄位前，請先再次確認學生身分別是否正確，再點選下拉式選單</a:t>
            </a:r>
            <a:r>
              <a:rPr lang="en-US" altLang="zh-TW" sz="1600" b="1">
                <a:solidFill>
                  <a:srgbClr val="FF0000"/>
                </a:solidFill>
              </a:rPr>
              <a:t>【</a:t>
            </a:r>
            <a:r>
              <a:rPr lang="zh-TW" altLang="en-US" sz="1600" b="1">
                <a:solidFill>
                  <a:srgbClr val="FF0000"/>
                </a:solidFill>
              </a:rPr>
              <a:t>已提交</a:t>
            </a:r>
            <a:r>
              <a:rPr lang="en-US" altLang="zh-TW" sz="1600" b="1">
                <a:solidFill>
                  <a:srgbClr val="FF0000"/>
                </a:solidFill>
              </a:rPr>
              <a:t>】</a:t>
            </a:r>
            <a:r>
              <a:rPr lang="zh-TW" altLang="en-US" sz="1600" b="1">
                <a:solidFill>
                  <a:srgbClr val="FF0000"/>
                </a:solidFill>
              </a:rPr>
              <a:t>或</a:t>
            </a:r>
            <a:r>
              <a:rPr lang="en-US" altLang="zh-TW" sz="1600" b="1">
                <a:solidFill>
                  <a:srgbClr val="FF0000"/>
                </a:solidFill>
              </a:rPr>
              <a:t>【</a:t>
            </a:r>
            <a:r>
              <a:rPr lang="zh-TW" altLang="en-US" sz="1600" b="1">
                <a:solidFill>
                  <a:srgbClr val="FF0000"/>
                </a:solidFill>
              </a:rPr>
              <a:t>未提交</a:t>
            </a:r>
            <a:r>
              <a:rPr lang="en-US" altLang="zh-TW" sz="1600" b="1">
                <a:solidFill>
                  <a:srgbClr val="FF0000"/>
                </a:solidFill>
              </a:rPr>
              <a:t>】</a:t>
            </a:r>
            <a:r>
              <a:rPr lang="zh-TW" altLang="en-US" sz="1600" b="1">
                <a:solidFill>
                  <a:srgbClr val="FF0000"/>
                </a:solidFill>
              </a:rPr>
              <a:t>或</a:t>
            </a:r>
            <a:r>
              <a:rPr lang="en-US" altLang="zh-TW" sz="1600" b="1">
                <a:solidFill>
                  <a:srgbClr val="FF0000"/>
                </a:solidFill>
              </a:rPr>
              <a:t>【</a:t>
            </a:r>
            <a:r>
              <a:rPr lang="zh-TW" altLang="en-US" sz="1600" b="1">
                <a:solidFill>
                  <a:srgbClr val="FF0000"/>
                </a:solidFill>
              </a:rPr>
              <a:t>無須提交</a:t>
            </a:r>
            <a:r>
              <a:rPr lang="en-US" altLang="zh-TW" sz="1600" b="1">
                <a:solidFill>
                  <a:srgbClr val="FF0000"/>
                </a:solidFill>
              </a:rPr>
              <a:t>】</a:t>
            </a:r>
            <a:r>
              <a:rPr lang="zh-TW" altLang="en-US" sz="1600" b="1">
                <a:solidFill>
                  <a:srgbClr val="FF0000"/>
                </a:solidFill>
              </a:rPr>
              <a:t>或</a:t>
            </a:r>
            <a:r>
              <a:rPr lang="en-US" altLang="zh-TW" sz="1600" b="1">
                <a:solidFill>
                  <a:srgbClr val="FF0000"/>
                </a:solidFill>
              </a:rPr>
              <a:t>【</a:t>
            </a:r>
            <a:r>
              <a:rPr lang="zh-TW" altLang="en-US" sz="1600" b="1">
                <a:solidFill>
                  <a:srgbClr val="FF0000"/>
                </a:solidFill>
              </a:rPr>
              <a:t>已補件</a:t>
            </a:r>
            <a:r>
              <a:rPr lang="en-US" altLang="zh-TW" sz="1600" b="1">
                <a:solidFill>
                  <a:srgbClr val="FF0000"/>
                </a:solidFill>
              </a:rPr>
              <a:t>】</a:t>
            </a:r>
            <a:r>
              <a:rPr lang="zh-TW" altLang="en-US" sz="1600" b="1">
                <a:solidFill>
                  <a:srgbClr val="FF0000"/>
                </a:solidFill>
              </a:rPr>
              <a:t>！</a:t>
            </a:r>
          </a:p>
          <a:p>
            <a:r>
              <a:rPr lang="zh-TW" altLang="en-US" sz="1600" b="1">
                <a:solidFill>
                  <a:srgbClr val="FF0000"/>
                </a:solidFill>
              </a:rPr>
              <a:t>★注意：</a:t>
            </a:r>
            <a:r>
              <a:rPr lang="en-US" altLang="zh-TW" sz="1600" b="1">
                <a:solidFill>
                  <a:srgbClr val="FF0000"/>
                </a:solidFill>
              </a:rPr>
              <a:t>BZ</a:t>
            </a:r>
            <a:r>
              <a:rPr lang="zh-TW" altLang="en-US" sz="1600" b="1">
                <a:solidFill>
                  <a:srgbClr val="FF0000"/>
                </a:solidFill>
              </a:rPr>
              <a:t>欄位至</a:t>
            </a:r>
            <a:r>
              <a:rPr lang="en-US" altLang="zh-TW" sz="1600" b="1">
                <a:solidFill>
                  <a:srgbClr val="FF0000"/>
                </a:solidFill>
              </a:rPr>
              <a:t>CG</a:t>
            </a:r>
            <a:r>
              <a:rPr lang="zh-TW" altLang="en-US" sz="1600" b="1">
                <a:solidFill>
                  <a:srgbClr val="FF0000"/>
                </a:solidFill>
              </a:rPr>
              <a:t>欄位皆有公式</a:t>
            </a:r>
            <a:r>
              <a:rPr lang="en-US" altLang="zh-TW" sz="1600" b="1">
                <a:solidFill>
                  <a:srgbClr val="FF0000"/>
                </a:solidFill>
              </a:rPr>
              <a:t>(</a:t>
            </a:r>
            <a:r>
              <a:rPr lang="zh-TW" altLang="en-US" sz="1600" b="1">
                <a:solidFill>
                  <a:srgbClr val="FF0000"/>
                </a:solidFill>
              </a:rPr>
              <a:t>灰底色</a:t>
            </a:r>
            <a:r>
              <a:rPr lang="en-US" altLang="zh-TW" sz="1600" b="1">
                <a:solidFill>
                  <a:srgbClr val="FF0000"/>
                </a:solidFill>
              </a:rPr>
              <a:t>)</a:t>
            </a:r>
            <a:r>
              <a:rPr lang="zh-TW" altLang="en-US" sz="1600" b="1">
                <a:solidFill>
                  <a:srgbClr val="FF0000"/>
                </a:solidFill>
              </a:rPr>
              <a:t>，會隨著</a:t>
            </a:r>
            <a:r>
              <a:rPr lang="en-US" altLang="zh-TW" sz="1600" b="1">
                <a:solidFill>
                  <a:srgbClr val="FF0000"/>
                </a:solidFill>
              </a:rPr>
              <a:t>N</a:t>
            </a:r>
            <a:r>
              <a:rPr lang="zh-TW" altLang="en-US" sz="1600" b="1">
                <a:solidFill>
                  <a:srgbClr val="FF0000"/>
                </a:solidFill>
              </a:rPr>
              <a:t>欄位身分別自動帶出「已提交」，請勿點選，謝謝配合！</a:t>
            </a:r>
            <a:endParaRPr lang="en-US" altLang="zh-TW" sz="1600" b="1">
              <a:solidFill>
                <a:srgbClr val="FF0000"/>
              </a:solidFill>
            </a:endParaRPr>
          </a:p>
          <a:p>
            <a:r>
              <a:rPr lang="zh-TW" altLang="en-US" sz="1600" b="1">
                <a:solidFill>
                  <a:srgbClr val="FF0000"/>
                </a:solidFill>
              </a:rPr>
              <a:t>國小至國中之申請學生請於</a:t>
            </a:r>
            <a:r>
              <a:rPr lang="en-US" altLang="zh-TW" sz="1600" b="1">
                <a:solidFill>
                  <a:srgbClr val="FF0000"/>
                </a:solidFill>
              </a:rPr>
              <a:t>CH</a:t>
            </a:r>
            <a:r>
              <a:rPr lang="zh-TW" altLang="en-US" sz="1600" b="1">
                <a:solidFill>
                  <a:srgbClr val="FF0000"/>
                </a:solidFill>
              </a:rPr>
              <a:t>欄位至</a:t>
            </a:r>
            <a:r>
              <a:rPr lang="en-US" altLang="zh-TW" sz="1600" b="1">
                <a:solidFill>
                  <a:srgbClr val="FF0000"/>
                </a:solidFill>
              </a:rPr>
              <a:t>CJ</a:t>
            </a:r>
            <a:r>
              <a:rPr lang="zh-TW" altLang="en-US" sz="1600" b="1">
                <a:solidFill>
                  <a:srgbClr val="FF0000"/>
                </a:solidFill>
              </a:rPr>
              <a:t>欄位點選</a:t>
            </a:r>
            <a:r>
              <a:rPr lang="en-US" altLang="zh-TW" sz="1600" b="1">
                <a:solidFill>
                  <a:srgbClr val="FF0000"/>
                </a:solidFill>
              </a:rPr>
              <a:t>【</a:t>
            </a:r>
            <a:r>
              <a:rPr lang="zh-TW" altLang="en-US" sz="1600" b="1">
                <a:solidFill>
                  <a:srgbClr val="FF0000"/>
                </a:solidFill>
              </a:rPr>
              <a:t>無需提交</a:t>
            </a:r>
            <a:r>
              <a:rPr lang="en-US" altLang="zh-TW" sz="1600" b="1">
                <a:solidFill>
                  <a:srgbClr val="FF0000"/>
                </a:solidFill>
              </a:rPr>
              <a:t>】</a:t>
            </a:r>
            <a:r>
              <a:rPr lang="zh-TW" altLang="en-US" sz="1600" b="1">
                <a:solidFill>
                  <a:srgbClr val="FF0000"/>
                </a:solidFill>
              </a:rPr>
              <a:t>、國小</a:t>
            </a:r>
            <a:r>
              <a:rPr lang="en-US" altLang="zh-TW" sz="1600" b="1">
                <a:solidFill>
                  <a:srgbClr val="FF0000"/>
                </a:solidFill>
              </a:rPr>
              <a:t>CK</a:t>
            </a:r>
            <a:r>
              <a:rPr lang="zh-TW" altLang="en-US" sz="1600" b="1">
                <a:solidFill>
                  <a:srgbClr val="FF0000"/>
                </a:solidFill>
              </a:rPr>
              <a:t>欄位</a:t>
            </a:r>
            <a:r>
              <a:rPr lang="en-US" altLang="zh-TW" sz="1600" b="1">
                <a:solidFill>
                  <a:srgbClr val="FF0000"/>
                </a:solidFill>
              </a:rPr>
              <a:t>【</a:t>
            </a:r>
            <a:r>
              <a:rPr lang="zh-TW" altLang="en-US" sz="1600" b="1">
                <a:solidFill>
                  <a:srgbClr val="FF0000"/>
                </a:solidFill>
              </a:rPr>
              <a:t>無需提交</a:t>
            </a:r>
            <a:r>
              <a:rPr lang="en-US" altLang="zh-TW" sz="1600" b="1">
                <a:solidFill>
                  <a:srgbClr val="FF0000"/>
                </a:solidFill>
              </a:rPr>
              <a:t>】</a:t>
            </a:r>
            <a:r>
              <a:rPr lang="zh-TW" altLang="en-US" sz="1600" b="1">
                <a:solidFill>
                  <a:srgbClr val="FF0000"/>
                </a:solidFill>
              </a:rPr>
              <a:t>。</a:t>
            </a:r>
          </a:p>
        </xdr:txBody>
      </xdr:sp>
    </xdr:grpSp>
    <xdr:clientData/>
  </xdr:twoCellAnchor>
  <xdr:twoCellAnchor editAs="oneCell">
    <xdr:from>
      <xdr:col>0</xdr:col>
      <xdr:colOff>0</xdr:colOff>
      <xdr:row>245</xdr:row>
      <xdr:rowOff>9525</xdr:rowOff>
    </xdr:from>
    <xdr:to>
      <xdr:col>19</xdr:col>
      <xdr:colOff>238125</xdr:colOff>
      <xdr:row>274</xdr:row>
      <xdr:rowOff>171450</xdr:rowOff>
    </xdr:to>
    <xdr:pic>
      <xdr:nvPicPr>
        <xdr:cNvPr id="62" name="圖片 61">
          <a:extLst>
            <a:ext uri="{FF2B5EF4-FFF2-40B4-BE49-F238E27FC236}">
              <a16:creationId xmlns="" xmlns:a16="http://schemas.microsoft.com/office/drawing/2014/main" id="{00000000-0008-0000-0500-00003E000000}"/>
            </a:ext>
          </a:extLst>
        </xdr:cNvPr>
        <xdr:cNvPicPr>
          <a:picLocks noChangeAspect="1"/>
        </xdr:cNvPicPr>
      </xdr:nvPicPr>
      <xdr:blipFill rotWithShape="1">
        <a:blip xmlns:r="http://schemas.openxmlformats.org/officeDocument/2006/relationships" r:embed="rId9"/>
        <a:srcRect t="21780" r="3460" b="2211"/>
        <a:stretch/>
      </xdr:blipFill>
      <xdr:spPr>
        <a:xfrm>
          <a:off x="0" y="58302525"/>
          <a:ext cx="13239750" cy="6515100"/>
        </a:xfrm>
        <a:prstGeom prst="rect">
          <a:avLst/>
        </a:prstGeom>
      </xdr:spPr>
    </xdr:pic>
    <xdr:clientData/>
  </xdr:twoCellAnchor>
  <xdr:twoCellAnchor>
    <xdr:from>
      <xdr:col>4</xdr:col>
      <xdr:colOff>438150</xdr:colOff>
      <xdr:row>252</xdr:row>
      <xdr:rowOff>95249</xdr:rowOff>
    </xdr:from>
    <xdr:to>
      <xdr:col>6</xdr:col>
      <xdr:colOff>476250</xdr:colOff>
      <xdr:row>273</xdr:row>
      <xdr:rowOff>114300</xdr:rowOff>
    </xdr:to>
    <xdr:sp macro="" textlink="">
      <xdr:nvSpPr>
        <xdr:cNvPr id="73" name="矩形 72">
          <a:extLst>
            <a:ext uri="{FF2B5EF4-FFF2-40B4-BE49-F238E27FC236}">
              <a16:creationId xmlns="" xmlns:a16="http://schemas.microsoft.com/office/drawing/2014/main" id="{00000000-0008-0000-0500-000049000000}"/>
            </a:ext>
          </a:extLst>
        </xdr:cNvPr>
        <xdr:cNvSpPr/>
      </xdr:nvSpPr>
      <xdr:spPr>
        <a:xfrm>
          <a:off x="3438525" y="59921774"/>
          <a:ext cx="1371600" cy="461962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zh-TW" altLang="en-US" sz="2000">
              <a:solidFill>
                <a:srgbClr val="FF0000"/>
              </a:solidFill>
              <a:latin typeface="Arial" panose="020B0604020202020204" pitchFamily="34" charset="0"/>
              <a:cs typeface="Arial" panose="020B0604020202020204" pitchFamily="34" charset="0"/>
            </a:rPr>
            <a:t>★注意：</a:t>
          </a:r>
          <a:r>
            <a:rPr lang="en-US" altLang="zh-TW" sz="2000">
              <a:solidFill>
                <a:srgbClr val="FF0000"/>
              </a:solidFill>
              <a:latin typeface="Arial" panose="020B0604020202020204" pitchFamily="34" charset="0"/>
              <a:cs typeface="Arial" panose="020B0604020202020204" pitchFamily="34" charset="0"/>
            </a:rPr>
            <a:t>CU</a:t>
          </a:r>
          <a:r>
            <a:rPr lang="zh-TW" altLang="en-US" sz="2000">
              <a:solidFill>
                <a:srgbClr val="FF0000"/>
              </a:solidFill>
              <a:latin typeface="Arial" panose="020B0604020202020204" pitchFamily="34" charset="0"/>
              <a:cs typeface="Arial" panose="020B0604020202020204" pitchFamily="34" charset="0"/>
            </a:rPr>
            <a:t>欄位至</a:t>
          </a:r>
          <a:r>
            <a:rPr lang="en-US" altLang="zh-TW" sz="2000">
              <a:solidFill>
                <a:srgbClr val="FF0000"/>
              </a:solidFill>
              <a:latin typeface="Arial" panose="020B0604020202020204" pitchFamily="34" charset="0"/>
              <a:cs typeface="Arial" panose="020B0604020202020204" pitchFamily="34" charset="0"/>
            </a:rPr>
            <a:t>CW</a:t>
          </a:r>
          <a:r>
            <a:rPr lang="zh-TW" altLang="en-US" sz="2000">
              <a:solidFill>
                <a:srgbClr val="FF0000"/>
              </a:solidFill>
              <a:latin typeface="Arial" panose="020B0604020202020204" pitchFamily="34" charset="0"/>
              <a:cs typeface="Arial" panose="020B0604020202020204" pitchFamily="34" charset="0"/>
            </a:rPr>
            <a:t>欄位</a:t>
          </a:r>
          <a:r>
            <a:rPr lang="en-US" altLang="zh-TW" sz="2000">
              <a:solidFill>
                <a:srgbClr val="FF0000"/>
              </a:solidFill>
              <a:latin typeface="Arial" panose="020B0604020202020204" pitchFamily="34" charset="0"/>
              <a:cs typeface="Arial" panose="020B0604020202020204" pitchFamily="34" charset="0"/>
            </a:rPr>
            <a:t>(</a:t>
          </a:r>
          <a:r>
            <a:rPr lang="zh-TW" altLang="en-US" sz="2000">
              <a:solidFill>
                <a:srgbClr val="FF0000"/>
              </a:solidFill>
              <a:latin typeface="Arial" panose="020B0604020202020204" pitchFamily="34" charset="0"/>
              <a:cs typeface="Arial" panose="020B0604020202020204" pitchFamily="34" charset="0"/>
            </a:rPr>
            <a:t>灰底色</a:t>
          </a:r>
          <a:r>
            <a:rPr lang="en-US" altLang="zh-TW" sz="2000">
              <a:solidFill>
                <a:srgbClr val="FF0000"/>
              </a:solidFill>
              <a:latin typeface="Arial" panose="020B0604020202020204" pitchFamily="34" charset="0"/>
              <a:cs typeface="Arial" panose="020B0604020202020204" pitchFamily="34" charset="0"/>
            </a:rPr>
            <a:t>)</a:t>
          </a:r>
          <a:r>
            <a:rPr lang="zh-TW" altLang="en-US" sz="2000">
              <a:solidFill>
                <a:srgbClr val="FF0000"/>
              </a:solidFill>
              <a:latin typeface="Arial" panose="020B0604020202020204" pitchFamily="34" charset="0"/>
              <a:cs typeface="Arial" panose="020B0604020202020204" pitchFamily="34" charset="0"/>
            </a:rPr>
            <a:t>屬於國小至國中之級別，會隨著</a:t>
          </a:r>
          <a:r>
            <a:rPr lang="en-US" altLang="zh-TW" sz="2000">
              <a:solidFill>
                <a:srgbClr val="FF0000"/>
              </a:solidFill>
              <a:latin typeface="Arial" panose="020B0604020202020204" pitchFamily="34" charset="0"/>
              <a:cs typeface="Arial" panose="020B0604020202020204" pitchFamily="34" charset="0"/>
            </a:rPr>
            <a:t>E</a:t>
          </a:r>
          <a:r>
            <a:rPr lang="zh-TW" altLang="en-US" sz="2000">
              <a:solidFill>
                <a:srgbClr val="FF0000"/>
              </a:solidFill>
              <a:latin typeface="Arial" panose="020B0604020202020204" pitchFamily="34" charset="0"/>
              <a:cs typeface="Arial" panose="020B0604020202020204" pitchFamily="34" charset="0"/>
            </a:rPr>
            <a:t>欄位</a:t>
          </a:r>
          <a:r>
            <a:rPr lang="en-US" altLang="zh-TW" sz="2000">
              <a:solidFill>
                <a:srgbClr val="FF0000"/>
              </a:solidFill>
              <a:latin typeface="Arial" panose="020B0604020202020204" pitchFamily="34" charset="0"/>
              <a:cs typeface="Arial" panose="020B0604020202020204" pitchFamily="34" charset="0"/>
            </a:rPr>
            <a:t>【</a:t>
          </a:r>
          <a:r>
            <a:rPr lang="zh-TW" altLang="en-US" sz="2000">
              <a:solidFill>
                <a:srgbClr val="FF0000"/>
              </a:solidFill>
              <a:latin typeface="Arial" panose="020B0604020202020204" pitchFamily="34" charset="0"/>
              <a:cs typeface="Arial" panose="020B0604020202020204" pitchFamily="34" charset="0"/>
            </a:rPr>
            <a:t>級別</a:t>
          </a:r>
          <a:r>
            <a:rPr lang="en-US" altLang="zh-TW" sz="2000">
              <a:solidFill>
                <a:srgbClr val="FF0000"/>
              </a:solidFill>
              <a:latin typeface="Arial" panose="020B0604020202020204" pitchFamily="34" charset="0"/>
              <a:cs typeface="Arial" panose="020B0604020202020204" pitchFamily="34" charset="0"/>
            </a:rPr>
            <a:t>】</a:t>
          </a:r>
          <a:r>
            <a:rPr lang="zh-TW" altLang="en-US" sz="2000">
              <a:solidFill>
                <a:srgbClr val="FF0000"/>
              </a:solidFill>
              <a:latin typeface="Arial" panose="020B0604020202020204" pitchFamily="34" charset="0"/>
              <a:cs typeface="Arial" panose="020B0604020202020204" pitchFamily="34" charset="0"/>
            </a:rPr>
            <a:t>自動帶出「已提交」，故請勿點選，謝謝配合！</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129441</xdr:rowOff>
    </xdr:from>
    <xdr:to>
      <xdr:col>14</xdr:col>
      <xdr:colOff>320878</xdr:colOff>
      <xdr:row>68</xdr:row>
      <xdr:rowOff>167149</xdr:rowOff>
    </xdr:to>
    <xdr:grpSp>
      <xdr:nvGrpSpPr>
        <xdr:cNvPr id="13" name="群組 12">
          <a:extLst>
            <a:ext uri="{FF2B5EF4-FFF2-40B4-BE49-F238E27FC236}">
              <a16:creationId xmlns="" xmlns:a16="http://schemas.microsoft.com/office/drawing/2014/main" id="{00000000-0008-0000-0600-00000D000000}"/>
            </a:ext>
          </a:extLst>
        </xdr:cNvPr>
        <xdr:cNvGrpSpPr/>
      </xdr:nvGrpSpPr>
      <xdr:grpSpPr>
        <a:xfrm>
          <a:off x="0" y="129441"/>
          <a:ext cx="8855278" cy="13855308"/>
          <a:chOff x="0" y="25228886"/>
          <a:chExt cx="8856133" cy="13906096"/>
        </a:xfrm>
      </xdr:grpSpPr>
      <xdr:pic>
        <xdr:nvPicPr>
          <xdr:cNvPr id="11" name="圖片 10">
            <a:extLst>
              <a:ext uri="{FF2B5EF4-FFF2-40B4-BE49-F238E27FC236}">
                <a16:creationId xmlns="" xmlns:a16="http://schemas.microsoft.com/office/drawing/2014/main" id="{00000000-0008-0000-0600-00000B000000}"/>
              </a:ext>
            </a:extLst>
          </xdr:cNvPr>
          <xdr:cNvPicPr>
            <a:picLocks noChangeAspect="1"/>
          </xdr:cNvPicPr>
        </xdr:nvPicPr>
        <xdr:blipFill rotWithShape="1">
          <a:blip xmlns:r="http://schemas.openxmlformats.org/officeDocument/2006/relationships" r:embed="rId1"/>
          <a:srcRect l="7500" t="37985" r="18523" b="21686"/>
          <a:stretch/>
        </xdr:blipFill>
        <xdr:spPr>
          <a:xfrm>
            <a:off x="0" y="25228886"/>
            <a:ext cx="8713579" cy="3834389"/>
          </a:xfrm>
          <a:prstGeom prst="rect">
            <a:avLst/>
          </a:prstGeom>
        </xdr:spPr>
      </xdr:pic>
      <xdr:pic>
        <xdr:nvPicPr>
          <xdr:cNvPr id="15" name="圖片 14">
            <a:extLst>
              <a:ext uri="{FF2B5EF4-FFF2-40B4-BE49-F238E27FC236}">
                <a16:creationId xmlns="" xmlns:a16="http://schemas.microsoft.com/office/drawing/2014/main" id="{00000000-0008-0000-0600-00000F000000}"/>
              </a:ext>
            </a:extLst>
          </xdr:cNvPr>
          <xdr:cNvPicPr>
            <a:picLocks noChangeAspect="1"/>
          </xdr:cNvPicPr>
        </xdr:nvPicPr>
        <xdr:blipFill rotWithShape="1">
          <a:blip xmlns:r="http://schemas.openxmlformats.org/officeDocument/2006/relationships" r:embed="rId2"/>
          <a:srcRect l="7421" t="37204" r="18757" b="9969"/>
          <a:stretch/>
        </xdr:blipFill>
        <xdr:spPr>
          <a:xfrm>
            <a:off x="72168" y="34363783"/>
            <a:ext cx="8732289" cy="4771199"/>
          </a:xfrm>
          <a:prstGeom prst="rect">
            <a:avLst/>
          </a:prstGeom>
        </xdr:spPr>
      </xdr:pic>
      <xdr:pic>
        <xdr:nvPicPr>
          <xdr:cNvPr id="17" name="圖片 16">
            <a:extLst>
              <a:ext uri="{FF2B5EF4-FFF2-40B4-BE49-F238E27FC236}">
                <a16:creationId xmlns="" xmlns:a16="http://schemas.microsoft.com/office/drawing/2014/main" id="{00000000-0008-0000-0600-000011000000}"/>
              </a:ext>
            </a:extLst>
          </xdr:cNvPr>
          <xdr:cNvPicPr>
            <a:picLocks noChangeAspect="1"/>
          </xdr:cNvPicPr>
        </xdr:nvPicPr>
        <xdr:blipFill rotWithShape="1">
          <a:blip xmlns:r="http://schemas.openxmlformats.org/officeDocument/2006/relationships" r:embed="rId3"/>
          <a:srcRect l="7725" t="38408" r="12942" b="11141"/>
          <a:stretch/>
        </xdr:blipFill>
        <xdr:spPr>
          <a:xfrm>
            <a:off x="35637" y="29497523"/>
            <a:ext cx="8820496" cy="433643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349249</xdr:colOff>
      <xdr:row>20</xdr:row>
      <xdr:rowOff>346075</xdr:rowOff>
    </xdr:from>
    <xdr:to>
      <xdr:col>0</xdr:col>
      <xdr:colOff>1171574</xdr:colOff>
      <xdr:row>20</xdr:row>
      <xdr:rowOff>1047750</xdr:rowOff>
    </xdr:to>
    <xdr:pic>
      <xdr:nvPicPr>
        <xdr:cNvPr id="3" name="圖片 2">
          <a:extLst>
            <a:ext uri="{FF2B5EF4-FFF2-40B4-BE49-F238E27FC236}">
              <a16:creationId xmlns="" xmlns:a16="http://schemas.microsoft.com/office/drawing/2014/main" id="{00000000-0008-0000-0A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49" y="13614400"/>
          <a:ext cx="822325" cy="70167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ail.gycf.com.tw/Users/user/Downloads/&#30003;&#35531;&#32317;&#34920;(&#26032;&#29256;)&#21021;&#31295;101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各校之畢業生追蹤表"/>
      <sheetName val="名稱編號表(勿動)"/>
      <sheetName val="申請總表填列順序說明"/>
      <sheetName val="申請總表原始檔"/>
      <sheetName val="申請總標原始檔改"/>
      <sheetName val="身分別金額"/>
      <sheetName val="1"/>
      <sheetName val="2"/>
      <sheetName val="3"/>
      <sheetName val="4"/>
      <sheetName val="5(請填學生姓名) "/>
      <sheetName val="6(請填學生姓名) "/>
      <sheetName val="7(請填學生姓名) "/>
      <sheetName val="8(請填學生姓名)"/>
      <sheetName val="9(請填學生姓名) "/>
      <sheetName val="10(請填學生姓名) "/>
      <sheetName val="11(請填學生姓名) "/>
      <sheetName val="12(請填學生姓名)"/>
      <sheetName val="13(請填學生姓名)"/>
      <sheetName val="14(請填學生姓名) "/>
      <sheetName val="15(請填學生姓名)"/>
      <sheetName val="16(請填學生姓名)"/>
      <sheetName val="17(請填學生姓名) "/>
      <sheetName val="18(請填學生姓名) "/>
      <sheetName val="19(請填學生姓名) "/>
      <sheetName val="20(請填學生姓名)"/>
      <sheetName val="21(請填學生姓名)"/>
      <sheetName val="22(請填學生姓名) "/>
      <sheetName val="23(請填學生姓名)"/>
      <sheetName val="24(請填學生姓名)"/>
      <sheetName val="25(請填學生姓名)"/>
      <sheetName val="26(請填學生姓名)"/>
      <sheetName val="27(請填學生姓名)"/>
      <sheetName val="28(請填學生姓名)"/>
      <sheetName val="29(請填學生姓名) "/>
      <sheetName val="30(請填學生姓名) "/>
    </sheetNames>
    <sheetDataSet>
      <sheetData sheetId="0"/>
      <sheetData sheetId="1"/>
      <sheetData sheetId="2"/>
      <sheetData sheetId="3"/>
      <sheetData sheetId="4"/>
      <sheetData sheetId="5">
        <row r="2">
          <cell r="D2" t="str">
            <v>高中部</v>
          </cell>
          <cell r="E2">
            <v>12000</v>
          </cell>
          <cell r="G2" t="str">
            <v>國中部</v>
          </cell>
          <cell r="H2">
            <v>2500</v>
          </cell>
        </row>
        <row r="3">
          <cell r="D3" t="str">
            <v>高職部</v>
          </cell>
          <cell r="E3">
            <v>12000</v>
          </cell>
          <cell r="G3" t="str">
            <v>高中部</v>
          </cell>
          <cell r="H3">
            <v>3500</v>
          </cell>
        </row>
        <row r="4">
          <cell r="D4" t="str">
            <v>專一至專三</v>
          </cell>
          <cell r="E4">
            <v>12000</v>
          </cell>
          <cell r="G4" t="str">
            <v>高職部</v>
          </cell>
          <cell r="H4">
            <v>3500</v>
          </cell>
        </row>
        <row r="5">
          <cell r="D5" t="str">
            <v>專四至專五</v>
          </cell>
          <cell r="E5">
            <v>25000</v>
          </cell>
          <cell r="G5" t="str">
            <v>專一至專三</v>
          </cell>
          <cell r="H5">
            <v>3500</v>
          </cell>
        </row>
        <row r="6">
          <cell r="D6" t="str">
            <v>大學部</v>
          </cell>
          <cell r="E6">
            <v>25000</v>
          </cell>
          <cell r="G6" t="str">
            <v>專四至專五</v>
          </cell>
          <cell r="H6">
            <v>4500</v>
          </cell>
        </row>
        <row r="7">
          <cell r="G7" t="str">
            <v>大學部</v>
          </cell>
          <cell r="H7">
            <v>4500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
    <tabColor rgb="FFFF0000"/>
    <pageSetUpPr fitToPage="1"/>
  </sheetPr>
  <dimension ref="A1:R57"/>
  <sheetViews>
    <sheetView topLeftCell="A49" zoomScaleNormal="100" zoomScaleSheetLayoutView="100" workbookViewId="0">
      <selection activeCell="F4" sqref="F4:F5"/>
    </sheetView>
  </sheetViews>
  <sheetFormatPr defaultColWidth="9" defaultRowHeight="10.199999999999999"/>
  <cols>
    <col min="1" max="1" width="7.109375" style="14" customWidth="1"/>
    <col min="2" max="3" width="7.21875" style="14" customWidth="1"/>
    <col min="4" max="4" width="5.6640625" style="51" customWidth="1"/>
    <col min="5" max="5" width="7.21875" style="16" customWidth="1"/>
    <col min="6" max="6" width="8" style="16" customWidth="1"/>
    <col min="7" max="7" width="10.77734375" style="16" customWidth="1"/>
    <col min="8" max="8" width="7.77734375" style="16" customWidth="1"/>
    <col min="9" max="9" width="8.6640625" style="51" customWidth="1"/>
    <col min="10" max="10" width="8.6640625" style="16" customWidth="1"/>
    <col min="11" max="11" width="14.21875" style="16" customWidth="1"/>
    <col min="12" max="12" width="15.33203125" style="16" customWidth="1"/>
    <col min="13" max="13" width="13.88671875" style="16" customWidth="1"/>
    <col min="14" max="14" width="13.44140625" style="16" customWidth="1"/>
    <col min="15" max="15" width="13.44140625" style="15" customWidth="1"/>
    <col min="16" max="16" width="13.77734375" style="15" customWidth="1"/>
    <col min="17" max="17" width="13.33203125" style="15" customWidth="1"/>
    <col min="18" max="18" width="40.88671875" style="14" customWidth="1"/>
    <col min="19" max="16384" width="9" style="14"/>
  </cols>
  <sheetData>
    <row r="1" spans="1:18" ht="51" customHeight="1">
      <c r="D1" s="529" t="str">
        <f>'步驟1. 先填【111-1申請總表】會自動帶公式至步驟2.欄位'!D1</f>
        <v>學校中文名稱:桃園市立中壢商業高級中等學校
學校英文名稱:Taoyuan Municipal Zhong Li Commercial Senior High School</v>
      </c>
      <c r="E1" s="530"/>
      <c r="F1" s="530"/>
      <c r="G1" s="530"/>
      <c r="H1" s="530"/>
      <c r="I1" s="530"/>
      <c r="J1" s="530"/>
      <c r="K1" s="530"/>
      <c r="L1" s="530"/>
      <c r="M1" s="530"/>
      <c r="N1" s="530"/>
      <c r="O1" s="530"/>
      <c r="P1" s="530"/>
      <c r="Q1" s="530"/>
      <c r="R1" s="530"/>
    </row>
    <row r="2" spans="1:18" ht="30" customHeight="1">
      <c r="D2" s="531" t="s">
        <v>120</v>
      </c>
      <c r="E2" s="531"/>
      <c r="F2" s="531"/>
      <c r="G2" s="531"/>
      <c r="H2" s="531"/>
      <c r="I2" s="531"/>
      <c r="J2" s="531"/>
      <c r="K2" s="531"/>
      <c r="L2" s="531"/>
      <c r="M2" s="531"/>
      <c r="N2" s="531"/>
      <c r="O2" s="531"/>
      <c r="P2" s="531"/>
      <c r="Q2" s="531"/>
      <c r="R2" s="531"/>
    </row>
    <row r="3" spans="1:18" ht="30" customHeight="1">
      <c r="D3" s="531" t="str">
        <f>'步驟1. 先填【111-1申請總表】會自動帶公式至步驟2.欄位'!D3</f>
        <v xml:space="preserve">111學年度第一學期(111上)  (First Semester,September 2022) </v>
      </c>
      <c r="E3" s="531"/>
      <c r="F3" s="531"/>
      <c r="G3" s="531"/>
      <c r="H3" s="531"/>
      <c r="I3" s="531"/>
      <c r="J3" s="531"/>
      <c r="K3" s="531"/>
      <c r="L3" s="531"/>
      <c r="M3" s="531"/>
      <c r="N3" s="531"/>
      <c r="O3" s="531"/>
      <c r="P3" s="531"/>
      <c r="Q3" s="531"/>
      <c r="R3" s="531"/>
    </row>
    <row r="4" spans="1:18" s="30" customFormat="1" ht="23.4" customHeight="1">
      <c r="A4" s="532" t="s">
        <v>176</v>
      </c>
      <c r="B4" s="534" t="s">
        <v>177</v>
      </c>
      <c r="C4" s="534" t="s">
        <v>178</v>
      </c>
      <c r="D4" s="535" t="s">
        <v>179</v>
      </c>
      <c r="E4" s="528" t="s">
        <v>180</v>
      </c>
      <c r="F4" s="528" t="s">
        <v>181</v>
      </c>
      <c r="G4" s="528" t="s">
        <v>182</v>
      </c>
      <c r="H4" s="528" t="s">
        <v>183</v>
      </c>
      <c r="I4" s="535" t="s">
        <v>184</v>
      </c>
      <c r="J4" s="528" t="s">
        <v>185</v>
      </c>
      <c r="K4" s="528" t="s">
        <v>186</v>
      </c>
      <c r="L4" s="528" t="s">
        <v>187</v>
      </c>
      <c r="M4" s="528" t="s">
        <v>188</v>
      </c>
      <c r="N4" s="528" t="s">
        <v>189</v>
      </c>
      <c r="O4" s="523" t="s">
        <v>113</v>
      </c>
      <c r="P4" s="523" t="s">
        <v>114</v>
      </c>
      <c r="Q4" s="525" t="s">
        <v>115</v>
      </c>
      <c r="R4" s="527" t="s">
        <v>190</v>
      </c>
    </row>
    <row r="5" spans="1:18" s="30" customFormat="1" ht="66.599999999999994" customHeight="1">
      <c r="A5" s="533"/>
      <c r="B5" s="534"/>
      <c r="C5" s="534"/>
      <c r="D5" s="535"/>
      <c r="E5" s="528"/>
      <c r="F5" s="528"/>
      <c r="G5" s="528"/>
      <c r="H5" s="528"/>
      <c r="I5" s="535"/>
      <c r="J5" s="528"/>
      <c r="K5" s="528"/>
      <c r="L5" s="528"/>
      <c r="M5" s="528"/>
      <c r="N5" s="528"/>
      <c r="O5" s="524"/>
      <c r="P5" s="524"/>
      <c r="Q5" s="526"/>
      <c r="R5" s="527"/>
    </row>
    <row r="6" spans="1:18" s="40" customFormat="1" ht="68.099999999999994" customHeight="1">
      <c r="A6" s="35" t="str">
        <f>'步驟1. 先填【111-1申請總表】會自動帶公式至步驟2.欄位'!A8</f>
        <v>111學年度第一學期
(僅能填此列，才能有帶公式至步驟2.申請書)</v>
      </c>
      <c r="B6" s="34">
        <f>'步驟1. 先填【111-1申請總表】會自動帶公式至步驟2.欄位'!B8</f>
        <v>0</v>
      </c>
      <c r="C6" s="35">
        <f>'步驟1. 先填【111-1申請總表】會自動帶公式至步驟2.欄位'!C8</f>
        <v>0</v>
      </c>
      <c r="D6" s="50" t="s">
        <v>4</v>
      </c>
      <c r="E6" s="36">
        <f>'步驟1. 先填【111-1申請總表】會自動帶公式至步驟2.欄位'!E8</f>
        <v>0</v>
      </c>
      <c r="F6" s="36">
        <f>'步驟1. 先填【111-1申請總表】會自動帶公式至步驟2.欄位'!F8</f>
        <v>0</v>
      </c>
      <c r="G6" s="36">
        <f>'步驟1. 先填【111-1申請總表】會自動帶公式至步驟2.欄位'!G8</f>
        <v>0</v>
      </c>
      <c r="H6" s="36">
        <f>'步驟1. 先填【111-1申請總表】會自動帶公式至步驟2.欄位'!H8</f>
        <v>0</v>
      </c>
      <c r="I6" s="52">
        <f>'步驟1. 先填【111-1申請總表】會自動帶公式至步驟2.欄位'!I8</f>
        <v>0</v>
      </c>
      <c r="J6" s="36">
        <f>'步驟1. 先填【111-1申請總表】會自動帶公式至步驟2.欄位'!J8</f>
        <v>0</v>
      </c>
      <c r="K6" s="36">
        <f>'步驟1. 先填【111-1申請總表】會自動帶公式至步驟2.欄位'!K8</f>
        <v>0</v>
      </c>
      <c r="L6" s="36">
        <f>'步驟1. 先填【111-1申請總表】會自動帶公式至步驟2.欄位'!L8</f>
        <v>0</v>
      </c>
      <c r="M6" s="37">
        <f>'步驟1. 先填【111-1申請總表】會自動帶公式至步驟2.欄位'!M8</f>
        <v>0</v>
      </c>
      <c r="N6" s="36">
        <f>'步驟1. 先填【111-1申請總表】會自動帶公式至步驟2.欄位'!N8</f>
        <v>0</v>
      </c>
      <c r="O6" s="20"/>
      <c r="P6" s="20"/>
      <c r="Q6" s="38" t="str">
        <f>'步驟1. 先填【111-1申請總表】會自動帶公式至步驟2.欄位'!AD8</f>
        <v/>
      </c>
      <c r="R6" s="39"/>
    </row>
    <row r="7" spans="1:18" s="40" customFormat="1" ht="68.099999999999994" customHeight="1">
      <c r="A7" s="35" t="str">
        <f>'步驟1. 先填【111-1申請總表】會自動帶公式至步驟2.欄位'!A9</f>
        <v>111學年度第一學期</v>
      </c>
      <c r="B7" s="34">
        <f>'步驟1. 先填【111-1申請總表】會自動帶公式至步驟2.欄位'!B9</f>
        <v>0</v>
      </c>
      <c r="C7" s="35">
        <f>'步驟1. 先填【111-1申請總表】會自動帶公式至步驟2.欄位'!C9</f>
        <v>0</v>
      </c>
      <c r="D7" s="50" t="s">
        <v>5</v>
      </c>
      <c r="E7" s="36">
        <f>'步驟1. 先填【111-1申請總表】會自動帶公式至步驟2.欄位'!E9</f>
        <v>0</v>
      </c>
      <c r="F7" s="36">
        <f>'步驟1. 先填【111-1申請總表】會自動帶公式至步驟2.欄位'!F9</f>
        <v>0</v>
      </c>
      <c r="G7" s="36">
        <f>'步驟1. 先填【111-1申請總表】會自動帶公式至步驟2.欄位'!G9</f>
        <v>0</v>
      </c>
      <c r="H7" s="36">
        <f>'步驟1. 先填【111-1申請總表】會自動帶公式至步驟2.欄位'!H9</f>
        <v>0</v>
      </c>
      <c r="I7" s="52">
        <f>'步驟1. 先填【111-1申請總表】會自動帶公式至步驟2.欄位'!I9</f>
        <v>0</v>
      </c>
      <c r="J7" s="36">
        <f>'步驟1. 先填【111-1申請總表】會自動帶公式至步驟2.欄位'!J9</f>
        <v>0</v>
      </c>
      <c r="K7" s="36">
        <f>'步驟1. 先填【111-1申請總表】會自動帶公式至步驟2.欄位'!K9</f>
        <v>0</v>
      </c>
      <c r="L7" s="36">
        <f>'步驟1. 先填【111-1申請總表】會自動帶公式至步驟2.欄位'!L9</f>
        <v>0</v>
      </c>
      <c r="M7" s="37">
        <f>'步驟1. 先填【111-1申請總表】會自動帶公式至步驟2.欄位'!M9</f>
        <v>0</v>
      </c>
      <c r="N7" s="36">
        <f>'步驟1. 先填【111-1申請總表】會自動帶公式至步驟2.欄位'!N9</f>
        <v>0</v>
      </c>
      <c r="O7" s="20"/>
      <c r="P7" s="20"/>
      <c r="Q7" s="38" t="str">
        <f>'步驟1. 先填【111-1申請總表】會自動帶公式至步驟2.欄位'!AD9</f>
        <v/>
      </c>
      <c r="R7" s="39"/>
    </row>
    <row r="8" spans="1:18" s="40" customFormat="1" ht="68.099999999999994" customHeight="1">
      <c r="A8" s="35" t="str">
        <f>'步驟1. 先填【111-1申請總表】會自動帶公式至步驟2.欄位'!A10</f>
        <v>111學年度第一學期</v>
      </c>
      <c r="B8" s="34">
        <f>'步驟1. 先填【111-1申請總表】會自動帶公式至步驟2.欄位'!B10</f>
        <v>0</v>
      </c>
      <c r="C8" s="35">
        <f>'步驟1. 先填【111-1申請總表】會自動帶公式至步驟2.欄位'!C10</f>
        <v>0</v>
      </c>
      <c r="D8" s="50" t="s">
        <v>6</v>
      </c>
      <c r="E8" s="36">
        <f>'步驟1. 先填【111-1申請總表】會自動帶公式至步驟2.欄位'!E10</f>
        <v>0</v>
      </c>
      <c r="F8" s="36">
        <f>'步驟1. 先填【111-1申請總表】會自動帶公式至步驟2.欄位'!F10</f>
        <v>0</v>
      </c>
      <c r="G8" s="36">
        <f>'步驟1. 先填【111-1申請總表】會自動帶公式至步驟2.欄位'!G10</f>
        <v>0</v>
      </c>
      <c r="H8" s="36">
        <f>'步驟1. 先填【111-1申請總表】會自動帶公式至步驟2.欄位'!H10</f>
        <v>0</v>
      </c>
      <c r="I8" s="52">
        <f>'步驟1. 先填【111-1申請總表】會自動帶公式至步驟2.欄位'!I10</f>
        <v>0</v>
      </c>
      <c r="J8" s="36">
        <f>'步驟1. 先填【111-1申請總表】會自動帶公式至步驟2.欄位'!J10</f>
        <v>0</v>
      </c>
      <c r="K8" s="36">
        <f>'步驟1. 先填【111-1申請總表】會自動帶公式至步驟2.欄位'!K10</f>
        <v>0</v>
      </c>
      <c r="L8" s="36">
        <f>'步驟1. 先填【111-1申請總表】會自動帶公式至步驟2.欄位'!L10</f>
        <v>0</v>
      </c>
      <c r="M8" s="37">
        <f>'步驟1. 先填【111-1申請總表】會自動帶公式至步驟2.欄位'!M10</f>
        <v>0</v>
      </c>
      <c r="N8" s="36">
        <f>'步驟1. 先填【111-1申請總表】會自動帶公式至步驟2.欄位'!N10</f>
        <v>0</v>
      </c>
      <c r="O8" s="20"/>
      <c r="P8" s="20"/>
      <c r="Q8" s="38" t="str">
        <f>'步驟1. 先填【111-1申請總表】會自動帶公式至步驟2.欄位'!AD10</f>
        <v/>
      </c>
      <c r="R8" s="39"/>
    </row>
    <row r="9" spans="1:18" s="40" customFormat="1" ht="68.099999999999994" customHeight="1">
      <c r="A9" s="35" t="str">
        <f>'步驟1. 先填【111-1申請總表】會自動帶公式至步驟2.欄位'!A11</f>
        <v>111學年度第一學期</v>
      </c>
      <c r="B9" s="34">
        <f>'步驟1. 先填【111-1申請總表】會自動帶公式至步驟2.欄位'!B11</f>
        <v>0</v>
      </c>
      <c r="C9" s="35">
        <f>'步驟1. 先填【111-1申請總表】會自動帶公式至步驟2.欄位'!C11</f>
        <v>0</v>
      </c>
      <c r="D9" s="50" t="s">
        <v>7</v>
      </c>
      <c r="E9" s="36">
        <f>'步驟1. 先填【111-1申請總表】會自動帶公式至步驟2.欄位'!E11</f>
        <v>0</v>
      </c>
      <c r="F9" s="36">
        <f>'步驟1. 先填【111-1申請總表】會自動帶公式至步驟2.欄位'!F11</f>
        <v>0</v>
      </c>
      <c r="G9" s="36">
        <f>'步驟1. 先填【111-1申請總表】會自動帶公式至步驟2.欄位'!G11</f>
        <v>0</v>
      </c>
      <c r="H9" s="36">
        <f>'步驟1. 先填【111-1申請總表】會自動帶公式至步驟2.欄位'!H11</f>
        <v>0</v>
      </c>
      <c r="I9" s="52">
        <f>'步驟1. 先填【111-1申請總表】會自動帶公式至步驟2.欄位'!I11</f>
        <v>0</v>
      </c>
      <c r="J9" s="36">
        <f>'步驟1. 先填【111-1申請總表】會自動帶公式至步驟2.欄位'!J11</f>
        <v>0</v>
      </c>
      <c r="K9" s="36">
        <f>'步驟1. 先填【111-1申請總表】會自動帶公式至步驟2.欄位'!K11</f>
        <v>0</v>
      </c>
      <c r="L9" s="36">
        <f>'步驟1. 先填【111-1申請總表】會自動帶公式至步驟2.欄位'!L11</f>
        <v>0</v>
      </c>
      <c r="M9" s="37">
        <f>'步驟1. 先填【111-1申請總表】會自動帶公式至步驟2.欄位'!M11</f>
        <v>0</v>
      </c>
      <c r="N9" s="36">
        <f>'步驟1. 先填【111-1申請總表】會自動帶公式至步驟2.欄位'!N11</f>
        <v>0</v>
      </c>
      <c r="O9" s="20"/>
      <c r="P9" s="20"/>
      <c r="Q9" s="38" t="str">
        <f>'步驟1. 先填【111-1申請總表】會自動帶公式至步驟2.欄位'!AD11</f>
        <v/>
      </c>
      <c r="R9" s="39"/>
    </row>
    <row r="10" spans="1:18" s="40" customFormat="1" ht="68.099999999999994" customHeight="1">
      <c r="A10" s="35" t="str">
        <f>'步驟1. 先填【111-1申請總表】會自動帶公式至步驟2.欄位'!A12</f>
        <v>111學年度第一學期</v>
      </c>
      <c r="B10" s="34">
        <f>'步驟1. 先填【111-1申請總表】會自動帶公式至步驟2.欄位'!B12</f>
        <v>0</v>
      </c>
      <c r="C10" s="35">
        <f>'步驟1. 先填【111-1申請總表】會自動帶公式至步驟2.欄位'!C12</f>
        <v>0</v>
      </c>
      <c r="D10" s="50" t="s">
        <v>8</v>
      </c>
      <c r="E10" s="36">
        <f>'步驟1. 先填【111-1申請總表】會自動帶公式至步驟2.欄位'!E12</f>
        <v>0</v>
      </c>
      <c r="F10" s="36">
        <f>'步驟1. 先填【111-1申請總表】會自動帶公式至步驟2.欄位'!F12</f>
        <v>0</v>
      </c>
      <c r="G10" s="36">
        <f>'步驟1. 先填【111-1申請總表】會自動帶公式至步驟2.欄位'!G12</f>
        <v>0</v>
      </c>
      <c r="H10" s="36">
        <f>'步驟1. 先填【111-1申請總表】會自動帶公式至步驟2.欄位'!H12</f>
        <v>0</v>
      </c>
      <c r="I10" s="52">
        <f>'步驟1. 先填【111-1申請總表】會自動帶公式至步驟2.欄位'!I12</f>
        <v>0</v>
      </c>
      <c r="J10" s="36">
        <f>'步驟1. 先填【111-1申請總表】會自動帶公式至步驟2.欄位'!J12</f>
        <v>0</v>
      </c>
      <c r="K10" s="36">
        <f>'步驟1. 先填【111-1申請總表】會自動帶公式至步驟2.欄位'!K12</f>
        <v>0</v>
      </c>
      <c r="L10" s="36">
        <f>'步驟1. 先填【111-1申請總表】會自動帶公式至步驟2.欄位'!L12</f>
        <v>0</v>
      </c>
      <c r="M10" s="37">
        <f>'步驟1. 先填【111-1申請總表】會自動帶公式至步驟2.欄位'!M12</f>
        <v>0</v>
      </c>
      <c r="N10" s="36">
        <f>'步驟1. 先填【111-1申請總表】會自動帶公式至步驟2.欄位'!N12</f>
        <v>0</v>
      </c>
      <c r="O10" s="20"/>
      <c r="P10" s="20"/>
      <c r="Q10" s="38" t="str">
        <f>'步驟1. 先填【111-1申請總表】會自動帶公式至步驟2.欄位'!AD12</f>
        <v/>
      </c>
      <c r="R10" s="39"/>
    </row>
    <row r="11" spans="1:18" s="40" customFormat="1" ht="68.099999999999994" customHeight="1">
      <c r="A11" s="35" t="str">
        <f>'步驟1. 先填【111-1申請總表】會自動帶公式至步驟2.欄位'!A13</f>
        <v>111學年度第一學期</v>
      </c>
      <c r="B11" s="34">
        <f>'步驟1. 先填【111-1申請總表】會自動帶公式至步驟2.欄位'!B13</f>
        <v>0</v>
      </c>
      <c r="C11" s="35">
        <f>'步驟1. 先填【111-1申請總表】會自動帶公式至步驟2.欄位'!C13</f>
        <v>0</v>
      </c>
      <c r="D11" s="50" t="s">
        <v>9</v>
      </c>
      <c r="E11" s="36">
        <f>'步驟1. 先填【111-1申請總表】會自動帶公式至步驟2.欄位'!E13</f>
        <v>0</v>
      </c>
      <c r="F11" s="36">
        <f>'步驟1. 先填【111-1申請總表】會自動帶公式至步驟2.欄位'!F13</f>
        <v>0</v>
      </c>
      <c r="G11" s="36">
        <f>'步驟1. 先填【111-1申請總表】會自動帶公式至步驟2.欄位'!G13</f>
        <v>0</v>
      </c>
      <c r="H11" s="36">
        <f>'步驟1. 先填【111-1申請總表】會自動帶公式至步驟2.欄位'!H13</f>
        <v>0</v>
      </c>
      <c r="I11" s="52">
        <f>'步驟1. 先填【111-1申請總表】會自動帶公式至步驟2.欄位'!I13</f>
        <v>0</v>
      </c>
      <c r="J11" s="36">
        <f>'步驟1. 先填【111-1申請總表】會自動帶公式至步驟2.欄位'!J13</f>
        <v>0</v>
      </c>
      <c r="K11" s="36">
        <f>'步驟1. 先填【111-1申請總表】會自動帶公式至步驟2.欄位'!K13</f>
        <v>0</v>
      </c>
      <c r="L11" s="36">
        <f>'步驟1. 先填【111-1申請總表】會自動帶公式至步驟2.欄位'!L13</f>
        <v>0</v>
      </c>
      <c r="M11" s="37">
        <f>'步驟1. 先填【111-1申請總表】會自動帶公式至步驟2.欄位'!M13</f>
        <v>0</v>
      </c>
      <c r="N11" s="36">
        <f>'步驟1. 先填【111-1申請總表】會自動帶公式至步驟2.欄位'!N13</f>
        <v>0</v>
      </c>
      <c r="O11" s="20"/>
      <c r="P11" s="20"/>
      <c r="Q11" s="38" t="str">
        <f>'步驟1. 先填【111-1申請總表】會自動帶公式至步驟2.欄位'!AD13</f>
        <v/>
      </c>
      <c r="R11" s="39"/>
    </row>
    <row r="12" spans="1:18" s="40" customFormat="1" ht="68.099999999999994" customHeight="1">
      <c r="A12" s="35" t="str">
        <f>'步驟1. 先填【111-1申請總表】會自動帶公式至步驟2.欄位'!A14</f>
        <v>111學年度第一學期</v>
      </c>
      <c r="B12" s="34">
        <f>'步驟1. 先填【111-1申請總表】會自動帶公式至步驟2.欄位'!B14</f>
        <v>0</v>
      </c>
      <c r="C12" s="35">
        <f>'步驟1. 先填【111-1申請總表】會自動帶公式至步驟2.欄位'!C14</f>
        <v>0</v>
      </c>
      <c r="D12" s="50" t="s">
        <v>10</v>
      </c>
      <c r="E12" s="36">
        <f>'步驟1. 先填【111-1申請總表】會自動帶公式至步驟2.欄位'!E14</f>
        <v>0</v>
      </c>
      <c r="F12" s="36">
        <f>'步驟1. 先填【111-1申請總表】會自動帶公式至步驟2.欄位'!F14</f>
        <v>0</v>
      </c>
      <c r="G12" s="36">
        <f>'步驟1. 先填【111-1申請總表】會自動帶公式至步驟2.欄位'!G14</f>
        <v>0</v>
      </c>
      <c r="H12" s="36">
        <f>'步驟1. 先填【111-1申請總表】會自動帶公式至步驟2.欄位'!H14</f>
        <v>0</v>
      </c>
      <c r="I12" s="52">
        <f>'步驟1. 先填【111-1申請總表】會自動帶公式至步驟2.欄位'!I14</f>
        <v>0</v>
      </c>
      <c r="J12" s="36">
        <f>'步驟1. 先填【111-1申請總表】會自動帶公式至步驟2.欄位'!J14</f>
        <v>0</v>
      </c>
      <c r="K12" s="36">
        <f>'步驟1. 先填【111-1申請總表】會自動帶公式至步驟2.欄位'!K14</f>
        <v>0</v>
      </c>
      <c r="L12" s="36">
        <f>'步驟1. 先填【111-1申請總表】會自動帶公式至步驟2.欄位'!L14</f>
        <v>0</v>
      </c>
      <c r="M12" s="37">
        <f>'步驟1. 先填【111-1申請總表】會自動帶公式至步驟2.欄位'!M14</f>
        <v>0</v>
      </c>
      <c r="N12" s="36">
        <f>'步驟1. 先填【111-1申請總表】會自動帶公式至步驟2.欄位'!N14</f>
        <v>0</v>
      </c>
      <c r="O12" s="20"/>
      <c r="P12" s="20"/>
      <c r="Q12" s="38" t="str">
        <f>'步驟1. 先填【111-1申請總表】會自動帶公式至步驟2.欄位'!AD14</f>
        <v/>
      </c>
      <c r="R12" s="39"/>
    </row>
    <row r="13" spans="1:18" s="40" customFormat="1" ht="68.099999999999994" customHeight="1">
      <c r="A13" s="35" t="str">
        <f>'步驟1. 先填【111-1申請總表】會自動帶公式至步驟2.欄位'!A15</f>
        <v>111學年度第一學期</v>
      </c>
      <c r="B13" s="34">
        <f>'步驟1. 先填【111-1申請總表】會自動帶公式至步驟2.欄位'!B15</f>
        <v>0</v>
      </c>
      <c r="C13" s="35">
        <f>'步驟1. 先填【111-1申請總表】會自動帶公式至步驟2.欄位'!C15</f>
        <v>0</v>
      </c>
      <c r="D13" s="50" t="s">
        <v>11</v>
      </c>
      <c r="E13" s="36">
        <f>'步驟1. 先填【111-1申請總表】會自動帶公式至步驟2.欄位'!E15</f>
        <v>0</v>
      </c>
      <c r="F13" s="36">
        <f>'步驟1. 先填【111-1申請總表】會自動帶公式至步驟2.欄位'!F15</f>
        <v>0</v>
      </c>
      <c r="G13" s="36">
        <f>'步驟1. 先填【111-1申請總表】會自動帶公式至步驟2.欄位'!G15</f>
        <v>0</v>
      </c>
      <c r="H13" s="36">
        <f>'步驟1. 先填【111-1申請總表】會自動帶公式至步驟2.欄位'!H15</f>
        <v>0</v>
      </c>
      <c r="I13" s="52">
        <f>'步驟1. 先填【111-1申請總表】會自動帶公式至步驟2.欄位'!I15</f>
        <v>0</v>
      </c>
      <c r="J13" s="36">
        <f>'步驟1. 先填【111-1申請總表】會自動帶公式至步驟2.欄位'!J15</f>
        <v>0</v>
      </c>
      <c r="K13" s="36">
        <f>'步驟1. 先填【111-1申請總表】會自動帶公式至步驟2.欄位'!K15</f>
        <v>0</v>
      </c>
      <c r="L13" s="36">
        <f>'步驟1. 先填【111-1申請總表】會自動帶公式至步驟2.欄位'!L15</f>
        <v>0</v>
      </c>
      <c r="M13" s="37">
        <f>'步驟1. 先填【111-1申請總表】會自動帶公式至步驟2.欄位'!M15</f>
        <v>0</v>
      </c>
      <c r="N13" s="36">
        <f>'步驟1. 先填【111-1申請總表】會自動帶公式至步驟2.欄位'!N15</f>
        <v>0</v>
      </c>
      <c r="O13" s="20"/>
      <c r="P13" s="20"/>
      <c r="Q13" s="38" t="str">
        <f>'步驟1. 先填【111-1申請總表】會自動帶公式至步驟2.欄位'!AD15</f>
        <v/>
      </c>
      <c r="R13" s="39"/>
    </row>
    <row r="14" spans="1:18" s="40" customFormat="1" ht="68.099999999999994" customHeight="1">
      <c r="A14" s="35" t="str">
        <f>'步驟1. 先填【111-1申請總表】會自動帶公式至步驟2.欄位'!A16</f>
        <v>111學年度第一學期</v>
      </c>
      <c r="B14" s="34">
        <f>'步驟1. 先填【111-1申請總表】會自動帶公式至步驟2.欄位'!B16</f>
        <v>0</v>
      </c>
      <c r="C14" s="35">
        <f>'步驟1. 先填【111-1申請總表】會自動帶公式至步驟2.欄位'!C16</f>
        <v>0</v>
      </c>
      <c r="D14" s="50" t="s">
        <v>12</v>
      </c>
      <c r="E14" s="36">
        <f>'步驟1. 先填【111-1申請總表】會自動帶公式至步驟2.欄位'!E16</f>
        <v>0</v>
      </c>
      <c r="F14" s="36">
        <f>'步驟1. 先填【111-1申請總表】會自動帶公式至步驟2.欄位'!F16</f>
        <v>0</v>
      </c>
      <c r="G14" s="36">
        <f>'步驟1. 先填【111-1申請總表】會自動帶公式至步驟2.欄位'!G16</f>
        <v>0</v>
      </c>
      <c r="H14" s="36">
        <f>'步驟1. 先填【111-1申請總表】會自動帶公式至步驟2.欄位'!H16</f>
        <v>0</v>
      </c>
      <c r="I14" s="52">
        <f>'步驟1. 先填【111-1申請總表】會自動帶公式至步驟2.欄位'!I16</f>
        <v>0</v>
      </c>
      <c r="J14" s="36">
        <f>'步驟1. 先填【111-1申請總表】會自動帶公式至步驟2.欄位'!J16</f>
        <v>0</v>
      </c>
      <c r="K14" s="36">
        <f>'步驟1. 先填【111-1申請總表】會自動帶公式至步驟2.欄位'!K16</f>
        <v>0</v>
      </c>
      <c r="L14" s="36">
        <f>'步驟1. 先填【111-1申請總表】會自動帶公式至步驟2.欄位'!L16</f>
        <v>0</v>
      </c>
      <c r="M14" s="37">
        <f>'步驟1. 先填【111-1申請總表】會自動帶公式至步驟2.欄位'!M16</f>
        <v>0</v>
      </c>
      <c r="N14" s="36">
        <f>'步驟1. 先填【111-1申請總表】會自動帶公式至步驟2.欄位'!N16</f>
        <v>0</v>
      </c>
      <c r="O14" s="20"/>
      <c r="P14" s="20"/>
      <c r="Q14" s="38" t="str">
        <f>'步驟1. 先填【111-1申請總表】會自動帶公式至步驟2.欄位'!AD16</f>
        <v/>
      </c>
      <c r="R14" s="39"/>
    </row>
    <row r="15" spans="1:18" s="40" customFormat="1" ht="68.099999999999994" customHeight="1">
      <c r="A15" s="35" t="str">
        <f>'步驟1. 先填【111-1申請總表】會自動帶公式至步驟2.欄位'!A17</f>
        <v>111學年度第一學期</v>
      </c>
      <c r="B15" s="34">
        <f>'步驟1. 先填【111-1申請總表】會自動帶公式至步驟2.欄位'!B17</f>
        <v>0</v>
      </c>
      <c r="C15" s="35">
        <f>'步驟1. 先填【111-1申請總表】會自動帶公式至步驟2.欄位'!C17</f>
        <v>0</v>
      </c>
      <c r="D15" s="50" t="s">
        <v>13</v>
      </c>
      <c r="E15" s="36">
        <f>'步驟1. 先填【111-1申請總表】會自動帶公式至步驟2.欄位'!E17</f>
        <v>0</v>
      </c>
      <c r="F15" s="36">
        <f>'步驟1. 先填【111-1申請總表】會自動帶公式至步驟2.欄位'!F17</f>
        <v>0</v>
      </c>
      <c r="G15" s="36">
        <f>'步驟1. 先填【111-1申請總表】會自動帶公式至步驟2.欄位'!G17</f>
        <v>0</v>
      </c>
      <c r="H15" s="36">
        <f>'步驟1. 先填【111-1申請總表】會自動帶公式至步驟2.欄位'!H17</f>
        <v>0</v>
      </c>
      <c r="I15" s="52">
        <f>'步驟1. 先填【111-1申請總表】會自動帶公式至步驟2.欄位'!I17</f>
        <v>0</v>
      </c>
      <c r="J15" s="36">
        <f>'步驟1. 先填【111-1申請總表】會自動帶公式至步驟2.欄位'!J17</f>
        <v>0</v>
      </c>
      <c r="K15" s="36">
        <f>'步驟1. 先填【111-1申請總表】會自動帶公式至步驟2.欄位'!K17</f>
        <v>0</v>
      </c>
      <c r="L15" s="36">
        <f>'步驟1. 先填【111-1申請總表】會自動帶公式至步驟2.欄位'!L17</f>
        <v>0</v>
      </c>
      <c r="M15" s="37">
        <f>'步驟1. 先填【111-1申請總表】會自動帶公式至步驟2.欄位'!M17</f>
        <v>0</v>
      </c>
      <c r="N15" s="36">
        <f>'步驟1. 先填【111-1申請總表】會自動帶公式至步驟2.欄位'!N17</f>
        <v>0</v>
      </c>
      <c r="O15" s="20"/>
      <c r="P15" s="20"/>
      <c r="Q15" s="38" t="str">
        <f>'步驟1. 先填【111-1申請總表】會自動帶公式至步驟2.欄位'!AD17</f>
        <v/>
      </c>
      <c r="R15" s="39"/>
    </row>
    <row r="16" spans="1:18" s="40" customFormat="1" ht="68.099999999999994" customHeight="1">
      <c r="A16" s="35" t="str">
        <f>'步驟1. 先填【111-1申請總表】會自動帶公式至步驟2.欄位'!A18</f>
        <v>111學年度第一學期</v>
      </c>
      <c r="B16" s="34">
        <f>'步驟1. 先填【111-1申請總表】會自動帶公式至步驟2.欄位'!B18</f>
        <v>0</v>
      </c>
      <c r="C16" s="35">
        <f>'步驟1. 先填【111-1申請總表】會自動帶公式至步驟2.欄位'!C18</f>
        <v>0</v>
      </c>
      <c r="D16" s="50" t="s">
        <v>14</v>
      </c>
      <c r="E16" s="36">
        <f>'步驟1. 先填【111-1申請總表】會自動帶公式至步驟2.欄位'!E18</f>
        <v>0</v>
      </c>
      <c r="F16" s="36">
        <f>'步驟1. 先填【111-1申請總表】會自動帶公式至步驟2.欄位'!F18</f>
        <v>0</v>
      </c>
      <c r="G16" s="36">
        <f>'步驟1. 先填【111-1申請總表】會自動帶公式至步驟2.欄位'!G18</f>
        <v>0</v>
      </c>
      <c r="H16" s="36">
        <f>'步驟1. 先填【111-1申請總表】會自動帶公式至步驟2.欄位'!H18</f>
        <v>0</v>
      </c>
      <c r="I16" s="52">
        <f>'步驟1. 先填【111-1申請總表】會自動帶公式至步驟2.欄位'!I18</f>
        <v>0</v>
      </c>
      <c r="J16" s="36">
        <f>'步驟1. 先填【111-1申請總表】會自動帶公式至步驟2.欄位'!J18</f>
        <v>0</v>
      </c>
      <c r="K16" s="36">
        <f>'步驟1. 先填【111-1申請總表】會自動帶公式至步驟2.欄位'!K18</f>
        <v>0</v>
      </c>
      <c r="L16" s="36">
        <f>'步驟1. 先填【111-1申請總表】會自動帶公式至步驟2.欄位'!L18</f>
        <v>0</v>
      </c>
      <c r="M16" s="37">
        <f>'步驟1. 先填【111-1申請總表】會自動帶公式至步驟2.欄位'!M18</f>
        <v>0</v>
      </c>
      <c r="N16" s="36">
        <f>'步驟1. 先填【111-1申請總表】會自動帶公式至步驟2.欄位'!N18</f>
        <v>0</v>
      </c>
      <c r="O16" s="20"/>
      <c r="P16" s="20"/>
      <c r="Q16" s="38" t="str">
        <f>'步驟1. 先填【111-1申請總表】會自動帶公式至步驟2.欄位'!AD18</f>
        <v/>
      </c>
      <c r="R16" s="39"/>
    </row>
    <row r="17" spans="1:18" s="40" customFormat="1" ht="68.099999999999994" customHeight="1">
      <c r="A17" s="35" t="str">
        <f>'步驟1. 先填【111-1申請總表】會自動帶公式至步驟2.欄位'!A19</f>
        <v>111學年度第一學期</v>
      </c>
      <c r="B17" s="34">
        <f>'步驟1. 先填【111-1申請總表】會自動帶公式至步驟2.欄位'!B19</f>
        <v>0</v>
      </c>
      <c r="C17" s="35">
        <f>'步驟1. 先填【111-1申請總表】會自動帶公式至步驟2.欄位'!C19</f>
        <v>0</v>
      </c>
      <c r="D17" s="50" t="s">
        <v>15</v>
      </c>
      <c r="E17" s="36">
        <f>'步驟1. 先填【111-1申請總表】會自動帶公式至步驟2.欄位'!E19</f>
        <v>0</v>
      </c>
      <c r="F17" s="36">
        <f>'步驟1. 先填【111-1申請總表】會自動帶公式至步驟2.欄位'!F19</f>
        <v>0</v>
      </c>
      <c r="G17" s="36">
        <f>'步驟1. 先填【111-1申請總表】會自動帶公式至步驟2.欄位'!G19</f>
        <v>0</v>
      </c>
      <c r="H17" s="36">
        <f>'步驟1. 先填【111-1申請總表】會自動帶公式至步驟2.欄位'!H19</f>
        <v>0</v>
      </c>
      <c r="I17" s="52">
        <f>'步驟1. 先填【111-1申請總表】會自動帶公式至步驟2.欄位'!I19</f>
        <v>0</v>
      </c>
      <c r="J17" s="36">
        <f>'步驟1. 先填【111-1申請總表】會自動帶公式至步驟2.欄位'!J19</f>
        <v>0</v>
      </c>
      <c r="K17" s="36">
        <f>'步驟1. 先填【111-1申請總表】會自動帶公式至步驟2.欄位'!K19</f>
        <v>0</v>
      </c>
      <c r="L17" s="36">
        <f>'步驟1. 先填【111-1申請總表】會自動帶公式至步驟2.欄位'!L19</f>
        <v>0</v>
      </c>
      <c r="M17" s="37">
        <f>'步驟1. 先填【111-1申請總表】會自動帶公式至步驟2.欄位'!M19</f>
        <v>0</v>
      </c>
      <c r="N17" s="36">
        <f>'步驟1. 先填【111-1申請總表】會自動帶公式至步驟2.欄位'!N19</f>
        <v>0</v>
      </c>
      <c r="O17" s="20"/>
      <c r="P17" s="20"/>
      <c r="Q17" s="38" t="str">
        <f>'步驟1. 先填【111-1申請總表】會自動帶公式至步驟2.欄位'!AD19</f>
        <v/>
      </c>
      <c r="R17" s="39"/>
    </row>
    <row r="18" spans="1:18" s="40" customFormat="1" ht="68.099999999999994" customHeight="1">
      <c r="A18" s="35" t="str">
        <f>'步驟1. 先填【111-1申請總表】會自動帶公式至步驟2.欄位'!A20</f>
        <v>111學年度第一學期</v>
      </c>
      <c r="B18" s="34">
        <f>'步驟1. 先填【111-1申請總表】會自動帶公式至步驟2.欄位'!B20</f>
        <v>0</v>
      </c>
      <c r="C18" s="35">
        <f>'步驟1. 先填【111-1申請總表】會自動帶公式至步驟2.欄位'!C20</f>
        <v>0</v>
      </c>
      <c r="D18" s="50" t="s">
        <v>16</v>
      </c>
      <c r="E18" s="36">
        <f>'步驟1. 先填【111-1申請總表】會自動帶公式至步驟2.欄位'!E20</f>
        <v>0</v>
      </c>
      <c r="F18" s="36">
        <f>'步驟1. 先填【111-1申請總表】會自動帶公式至步驟2.欄位'!F20</f>
        <v>0</v>
      </c>
      <c r="G18" s="36">
        <f>'步驟1. 先填【111-1申請總表】會自動帶公式至步驟2.欄位'!G20</f>
        <v>0</v>
      </c>
      <c r="H18" s="36">
        <f>'步驟1. 先填【111-1申請總表】會自動帶公式至步驟2.欄位'!H20</f>
        <v>0</v>
      </c>
      <c r="I18" s="52">
        <f>'步驟1. 先填【111-1申請總表】會自動帶公式至步驟2.欄位'!I20</f>
        <v>0</v>
      </c>
      <c r="J18" s="36">
        <f>'步驟1. 先填【111-1申請總表】會自動帶公式至步驟2.欄位'!J20</f>
        <v>0</v>
      </c>
      <c r="K18" s="36">
        <f>'步驟1. 先填【111-1申請總表】會自動帶公式至步驟2.欄位'!K20</f>
        <v>0</v>
      </c>
      <c r="L18" s="36">
        <f>'步驟1. 先填【111-1申請總表】會自動帶公式至步驟2.欄位'!L20</f>
        <v>0</v>
      </c>
      <c r="M18" s="37">
        <f>'步驟1. 先填【111-1申請總表】會自動帶公式至步驟2.欄位'!M20</f>
        <v>0</v>
      </c>
      <c r="N18" s="36">
        <f>'步驟1. 先填【111-1申請總表】會自動帶公式至步驟2.欄位'!N20</f>
        <v>0</v>
      </c>
      <c r="O18" s="20"/>
      <c r="P18" s="20"/>
      <c r="Q18" s="38" t="str">
        <f>'步驟1. 先填【111-1申請總表】會自動帶公式至步驟2.欄位'!AD20</f>
        <v/>
      </c>
      <c r="R18" s="39"/>
    </row>
    <row r="19" spans="1:18" s="40" customFormat="1" ht="68.099999999999994" customHeight="1">
      <c r="A19" s="35" t="str">
        <f>'步驟1. 先填【111-1申請總表】會自動帶公式至步驟2.欄位'!A21</f>
        <v>111學年度第一學期</v>
      </c>
      <c r="B19" s="34">
        <f>'步驟1. 先填【111-1申請總表】會自動帶公式至步驟2.欄位'!B21</f>
        <v>0</v>
      </c>
      <c r="C19" s="35">
        <f>'步驟1. 先填【111-1申請總表】會自動帶公式至步驟2.欄位'!C21</f>
        <v>0</v>
      </c>
      <c r="D19" s="50" t="s">
        <v>17</v>
      </c>
      <c r="E19" s="36">
        <f>'步驟1. 先填【111-1申請總表】會自動帶公式至步驟2.欄位'!E21</f>
        <v>0</v>
      </c>
      <c r="F19" s="36">
        <f>'步驟1. 先填【111-1申請總表】會自動帶公式至步驟2.欄位'!F21</f>
        <v>0</v>
      </c>
      <c r="G19" s="36">
        <f>'步驟1. 先填【111-1申請總表】會自動帶公式至步驟2.欄位'!G21</f>
        <v>0</v>
      </c>
      <c r="H19" s="36">
        <f>'步驟1. 先填【111-1申請總表】會自動帶公式至步驟2.欄位'!H21</f>
        <v>0</v>
      </c>
      <c r="I19" s="52">
        <f>'步驟1. 先填【111-1申請總表】會自動帶公式至步驟2.欄位'!I21</f>
        <v>0</v>
      </c>
      <c r="J19" s="36">
        <f>'步驟1. 先填【111-1申請總表】會自動帶公式至步驟2.欄位'!J21</f>
        <v>0</v>
      </c>
      <c r="K19" s="36">
        <f>'步驟1. 先填【111-1申請總表】會自動帶公式至步驟2.欄位'!K21</f>
        <v>0</v>
      </c>
      <c r="L19" s="36">
        <f>'步驟1. 先填【111-1申請總表】會自動帶公式至步驟2.欄位'!L21</f>
        <v>0</v>
      </c>
      <c r="M19" s="37">
        <f>'步驟1. 先填【111-1申請總表】會自動帶公式至步驟2.欄位'!M21</f>
        <v>0</v>
      </c>
      <c r="N19" s="36">
        <f>'步驟1. 先填【111-1申請總表】會自動帶公式至步驟2.欄位'!N21</f>
        <v>0</v>
      </c>
      <c r="O19" s="20"/>
      <c r="P19" s="20"/>
      <c r="Q19" s="38" t="str">
        <f>'步驟1. 先填【111-1申請總表】會自動帶公式至步驟2.欄位'!AD21</f>
        <v/>
      </c>
      <c r="R19" s="39"/>
    </row>
    <row r="20" spans="1:18" s="40" customFormat="1" ht="68.099999999999994" customHeight="1">
      <c r="A20" s="35" t="str">
        <f>'步驟1. 先填【111-1申請總表】會自動帶公式至步驟2.欄位'!A22</f>
        <v>111學年度第一學期</v>
      </c>
      <c r="B20" s="34">
        <f>'步驟1. 先填【111-1申請總表】會自動帶公式至步驟2.欄位'!B22</f>
        <v>0</v>
      </c>
      <c r="C20" s="35">
        <f>'步驟1. 先填【111-1申請總表】會自動帶公式至步驟2.欄位'!C22</f>
        <v>0</v>
      </c>
      <c r="D20" s="50" t="s">
        <v>18</v>
      </c>
      <c r="E20" s="36">
        <f>'步驟1. 先填【111-1申請總表】會自動帶公式至步驟2.欄位'!E22</f>
        <v>0</v>
      </c>
      <c r="F20" s="36">
        <f>'步驟1. 先填【111-1申請總表】會自動帶公式至步驟2.欄位'!F22</f>
        <v>0</v>
      </c>
      <c r="G20" s="36">
        <f>'步驟1. 先填【111-1申請總表】會自動帶公式至步驟2.欄位'!G22</f>
        <v>0</v>
      </c>
      <c r="H20" s="36">
        <f>'步驟1. 先填【111-1申請總表】會自動帶公式至步驟2.欄位'!H22</f>
        <v>0</v>
      </c>
      <c r="I20" s="52">
        <f>'步驟1. 先填【111-1申請總表】會自動帶公式至步驟2.欄位'!I22</f>
        <v>0</v>
      </c>
      <c r="J20" s="36">
        <f>'步驟1. 先填【111-1申請總表】會自動帶公式至步驟2.欄位'!J22</f>
        <v>0</v>
      </c>
      <c r="K20" s="36">
        <f>'步驟1. 先填【111-1申請總表】會自動帶公式至步驟2.欄位'!K22</f>
        <v>0</v>
      </c>
      <c r="L20" s="36">
        <f>'步驟1. 先填【111-1申請總表】會自動帶公式至步驟2.欄位'!L22</f>
        <v>0</v>
      </c>
      <c r="M20" s="37">
        <f>'步驟1. 先填【111-1申請總表】會自動帶公式至步驟2.欄位'!M22</f>
        <v>0</v>
      </c>
      <c r="N20" s="36">
        <f>'步驟1. 先填【111-1申請總表】會自動帶公式至步驟2.欄位'!N22</f>
        <v>0</v>
      </c>
      <c r="O20" s="20"/>
      <c r="P20" s="20"/>
      <c r="Q20" s="38" t="str">
        <f>'步驟1. 先填【111-1申請總表】會自動帶公式至步驟2.欄位'!AD22</f>
        <v/>
      </c>
      <c r="R20" s="39"/>
    </row>
    <row r="21" spans="1:18" s="40" customFormat="1" ht="68.099999999999994" customHeight="1">
      <c r="A21" s="35" t="str">
        <f>'步驟1. 先填【111-1申請總表】會自動帶公式至步驟2.欄位'!A23</f>
        <v>111學年度第一學期</v>
      </c>
      <c r="B21" s="34">
        <f>'步驟1. 先填【111-1申請總表】會自動帶公式至步驟2.欄位'!B23</f>
        <v>0</v>
      </c>
      <c r="C21" s="35">
        <f>'步驟1. 先填【111-1申請總表】會自動帶公式至步驟2.欄位'!C23</f>
        <v>0</v>
      </c>
      <c r="D21" s="50" t="s">
        <v>19</v>
      </c>
      <c r="E21" s="36">
        <f>'步驟1. 先填【111-1申請總表】會自動帶公式至步驟2.欄位'!E23</f>
        <v>0</v>
      </c>
      <c r="F21" s="36">
        <f>'步驟1. 先填【111-1申請總表】會自動帶公式至步驟2.欄位'!F23</f>
        <v>0</v>
      </c>
      <c r="G21" s="36">
        <f>'步驟1. 先填【111-1申請總表】會自動帶公式至步驟2.欄位'!G23</f>
        <v>0</v>
      </c>
      <c r="H21" s="36">
        <f>'步驟1. 先填【111-1申請總表】會自動帶公式至步驟2.欄位'!H23</f>
        <v>0</v>
      </c>
      <c r="I21" s="52">
        <f>'步驟1. 先填【111-1申請總表】會自動帶公式至步驟2.欄位'!I23</f>
        <v>0</v>
      </c>
      <c r="J21" s="36">
        <f>'步驟1. 先填【111-1申請總表】會自動帶公式至步驟2.欄位'!J23</f>
        <v>0</v>
      </c>
      <c r="K21" s="36">
        <f>'步驟1. 先填【111-1申請總表】會自動帶公式至步驟2.欄位'!K23</f>
        <v>0</v>
      </c>
      <c r="L21" s="36">
        <f>'步驟1. 先填【111-1申請總表】會自動帶公式至步驟2.欄位'!L23</f>
        <v>0</v>
      </c>
      <c r="M21" s="37">
        <f>'步驟1. 先填【111-1申請總表】會自動帶公式至步驟2.欄位'!M23</f>
        <v>0</v>
      </c>
      <c r="N21" s="36">
        <f>'步驟1. 先填【111-1申請總表】會自動帶公式至步驟2.欄位'!N23</f>
        <v>0</v>
      </c>
      <c r="O21" s="20"/>
      <c r="P21" s="20"/>
      <c r="Q21" s="38" t="str">
        <f>'步驟1. 先填【111-1申請總表】會自動帶公式至步驟2.欄位'!AD23</f>
        <v/>
      </c>
      <c r="R21" s="39"/>
    </row>
    <row r="22" spans="1:18" s="40" customFormat="1" ht="68.099999999999994" customHeight="1">
      <c r="A22" s="35" t="str">
        <f>'步驟1. 先填【111-1申請總表】會自動帶公式至步驟2.欄位'!A24</f>
        <v>111學年度第一學期</v>
      </c>
      <c r="B22" s="34">
        <f>'步驟1. 先填【111-1申請總表】會自動帶公式至步驟2.欄位'!B24</f>
        <v>0</v>
      </c>
      <c r="C22" s="35">
        <f>'步驟1. 先填【111-1申請總表】會自動帶公式至步驟2.欄位'!C24</f>
        <v>0</v>
      </c>
      <c r="D22" s="50" t="s">
        <v>20</v>
      </c>
      <c r="E22" s="36">
        <f>'步驟1. 先填【111-1申請總表】會自動帶公式至步驟2.欄位'!E24</f>
        <v>0</v>
      </c>
      <c r="F22" s="36">
        <f>'步驟1. 先填【111-1申請總表】會自動帶公式至步驟2.欄位'!F24</f>
        <v>0</v>
      </c>
      <c r="G22" s="36">
        <f>'步驟1. 先填【111-1申請總表】會自動帶公式至步驟2.欄位'!G24</f>
        <v>0</v>
      </c>
      <c r="H22" s="36">
        <f>'步驟1. 先填【111-1申請總表】會自動帶公式至步驟2.欄位'!H24</f>
        <v>0</v>
      </c>
      <c r="I22" s="52">
        <f>'步驟1. 先填【111-1申請總表】會自動帶公式至步驟2.欄位'!I24</f>
        <v>0</v>
      </c>
      <c r="J22" s="36">
        <f>'步驟1. 先填【111-1申請總表】會自動帶公式至步驟2.欄位'!J24</f>
        <v>0</v>
      </c>
      <c r="K22" s="36">
        <f>'步驟1. 先填【111-1申請總表】會自動帶公式至步驟2.欄位'!K24</f>
        <v>0</v>
      </c>
      <c r="L22" s="36">
        <f>'步驟1. 先填【111-1申請總表】會自動帶公式至步驟2.欄位'!L24</f>
        <v>0</v>
      </c>
      <c r="M22" s="37">
        <f>'步驟1. 先填【111-1申請總表】會自動帶公式至步驟2.欄位'!M24</f>
        <v>0</v>
      </c>
      <c r="N22" s="36">
        <f>'步驟1. 先填【111-1申請總表】會自動帶公式至步驟2.欄位'!N24</f>
        <v>0</v>
      </c>
      <c r="O22" s="20"/>
      <c r="P22" s="20"/>
      <c r="Q22" s="38" t="str">
        <f>'步驟1. 先填【111-1申請總表】會自動帶公式至步驟2.欄位'!AD24</f>
        <v/>
      </c>
      <c r="R22" s="39"/>
    </row>
    <row r="23" spans="1:18" s="40" customFormat="1" ht="68.099999999999994" customHeight="1">
      <c r="A23" s="35" t="str">
        <f>'步驟1. 先填【111-1申請總表】會自動帶公式至步驟2.欄位'!A25</f>
        <v>111學年度第一學期</v>
      </c>
      <c r="B23" s="34">
        <f>'步驟1. 先填【111-1申請總表】會自動帶公式至步驟2.欄位'!B25</f>
        <v>0</v>
      </c>
      <c r="C23" s="35">
        <f>'步驟1. 先填【111-1申請總表】會自動帶公式至步驟2.欄位'!C25</f>
        <v>0</v>
      </c>
      <c r="D23" s="50" t="s">
        <v>21</v>
      </c>
      <c r="E23" s="36">
        <f>'步驟1. 先填【111-1申請總表】會自動帶公式至步驟2.欄位'!E25</f>
        <v>0</v>
      </c>
      <c r="F23" s="36">
        <f>'步驟1. 先填【111-1申請總表】會自動帶公式至步驟2.欄位'!F25</f>
        <v>0</v>
      </c>
      <c r="G23" s="36">
        <f>'步驟1. 先填【111-1申請總表】會自動帶公式至步驟2.欄位'!G25</f>
        <v>0</v>
      </c>
      <c r="H23" s="36">
        <f>'步驟1. 先填【111-1申請總表】會自動帶公式至步驟2.欄位'!H25</f>
        <v>0</v>
      </c>
      <c r="I23" s="52">
        <f>'步驟1. 先填【111-1申請總表】會自動帶公式至步驟2.欄位'!I25</f>
        <v>0</v>
      </c>
      <c r="J23" s="36">
        <f>'步驟1. 先填【111-1申請總表】會自動帶公式至步驟2.欄位'!J25</f>
        <v>0</v>
      </c>
      <c r="K23" s="36">
        <f>'步驟1. 先填【111-1申請總表】會自動帶公式至步驟2.欄位'!K25</f>
        <v>0</v>
      </c>
      <c r="L23" s="36">
        <f>'步驟1. 先填【111-1申請總表】會自動帶公式至步驟2.欄位'!L25</f>
        <v>0</v>
      </c>
      <c r="M23" s="37">
        <f>'步驟1. 先填【111-1申請總表】會自動帶公式至步驟2.欄位'!M25</f>
        <v>0</v>
      </c>
      <c r="N23" s="36">
        <f>'步驟1. 先填【111-1申請總表】會自動帶公式至步驟2.欄位'!N25</f>
        <v>0</v>
      </c>
      <c r="O23" s="20"/>
      <c r="P23" s="20"/>
      <c r="Q23" s="38" t="str">
        <f>'步驟1. 先填【111-1申請總表】會自動帶公式至步驟2.欄位'!AD25</f>
        <v/>
      </c>
      <c r="R23" s="39"/>
    </row>
    <row r="24" spans="1:18" s="40" customFormat="1" ht="68.099999999999994" customHeight="1">
      <c r="A24" s="35" t="str">
        <f>'步驟1. 先填【111-1申請總表】會自動帶公式至步驟2.欄位'!A26</f>
        <v>111學年度第一學期</v>
      </c>
      <c r="B24" s="34">
        <f>'步驟1. 先填【111-1申請總表】會自動帶公式至步驟2.欄位'!B26</f>
        <v>0</v>
      </c>
      <c r="C24" s="35">
        <f>'步驟1. 先填【111-1申請總表】會自動帶公式至步驟2.欄位'!C26</f>
        <v>0</v>
      </c>
      <c r="D24" s="50" t="s">
        <v>22</v>
      </c>
      <c r="E24" s="36">
        <f>'步驟1. 先填【111-1申請總表】會自動帶公式至步驟2.欄位'!E26</f>
        <v>0</v>
      </c>
      <c r="F24" s="36">
        <f>'步驟1. 先填【111-1申請總表】會自動帶公式至步驟2.欄位'!F26</f>
        <v>0</v>
      </c>
      <c r="G24" s="36">
        <f>'步驟1. 先填【111-1申請總表】會自動帶公式至步驟2.欄位'!G26</f>
        <v>0</v>
      </c>
      <c r="H24" s="36">
        <f>'步驟1. 先填【111-1申請總表】會自動帶公式至步驟2.欄位'!H26</f>
        <v>0</v>
      </c>
      <c r="I24" s="52">
        <f>'步驟1. 先填【111-1申請總表】會自動帶公式至步驟2.欄位'!I26</f>
        <v>0</v>
      </c>
      <c r="J24" s="36">
        <f>'步驟1. 先填【111-1申請總表】會自動帶公式至步驟2.欄位'!J26</f>
        <v>0</v>
      </c>
      <c r="K24" s="36">
        <f>'步驟1. 先填【111-1申請總表】會自動帶公式至步驟2.欄位'!K26</f>
        <v>0</v>
      </c>
      <c r="L24" s="36">
        <f>'步驟1. 先填【111-1申請總表】會自動帶公式至步驟2.欄位'!L26</f>
        <v>0</v>
      </c>
      <c r="M24" s="37">
        <f>'步驟1. 先填【111-1申請總表】會自動帶公式至步驟2.欄位'!M26</f>
        <v>0</v>
      </c>
      <c r="N24" s="36">
        <f>'步驟1. 先填【111-1申請總表】會自動帶公式至步驟2.欄位'!N26</f>
        <v>0</v>
      </c>
      <c r="O24" s="20"/>
      <c r="P24" s="20"/>
      <c r="Q24" s="38" t="str">
        <f>'步驟1. 先填【111-1申請總表】會自動帶公式至步驟2.欄位'!AD26</f>
        <v/>
      </c>
      <c r="R24" s="39"/>
    </row>
    <row r="25" spans="1:18" s="23" customFormat="1" ht="68.099999999999994" customHeight="1">
      <c r="A25" s="35" t="str">
        <f>'步驟1. 先填【111-1申請總表】會自動帶公式至步驟2.欄位'!A27</f>
        <v>111學年度第一學期</v>
      </c>
      <c r="B25" s="34">
        <f>'步驟1. 先填【111-1申請總表】會自動帶公式至步驟2.欄位'!B27</f>
        <v>0</v>
      </c>
      <c r="C25" s="35">
        <f>'步驟1. 先填【111-1申請總表】會自動帶公式至步驟2.欄位'!C27</f>
        <v>0</v>
      </c>
      <c r="D25" s="50" t="s">
        <v>23</v>
      </c>
      <c r="E25" s="36">
        <f>'步驟1. 先填【111-1申請總表】會自動帶公式至步驟2.欄位'!E27</f>
        <v>0</v>
      </c>
      <c r="F25" s="36">
        <f>'步驟1. 先填【111-1申請總表】會自動帶公式至步驟2.欄位'!F27</f>
        <v>0</v>
      </c>
      <c r="G25" s="36">
        <f>'步驟1. 先填【111-1申請總表】會自動帶公式至步驟2.欄位'!G27</f>
        <v>0</v>
      </c>
      <c r="H25" s="36">
        <f>'步驟1. 先填【111-1申請總表】會自動帶公式至步驟2.欄位'!H27</f>
        <v>0</v>
      </c>
      <c r="I25" s="52">
        <f>'步驟1. 先填【111-1申請總表】會自動帶公式至步驟2.欄位'!I27</f>
        <v>0</v>
      </c>
      <c r="J25" s="36">
        <f>'步驟1. 先填【111-1申請總表】會自動帶公式至步驟2.欄位'!J27</f>
        <v>0</v>
      </c>
      <c r="K25" s="36">
        <f>'步驟1. 先填【111-1申請總表】會自動帶公式至步驟2.欄位'!K27</f>
        <v>0</v>
      </c>
      <c r="L25" s="36">
        <f>'步驟1. 先填【111-1申請總表】會自動帶公式至步驟2.欄位'!L27</f>
        <v>0</v>
      </c>
      <c r="M25" s="37">
        <f>'步驟1. 先填【111-1申請總表】會自動帶公式至步驟2.欄位'!M27</f>
        <v>0</v>
      </c>
      <c r="N25" s="36">
        <f>'步驟1. 先填【111-1申請總表】會自動帶公式至步驟2.欄位'!N27</f>
        <v>0</v>
      </c>
      <c r="O25" s="20"/>
      <c r="P25" s="20"/>
      <c r="Q25" s="38" t="str">
        <f>'步驟1. 先填【111-1申請總表】會自動帶公式至步驟2.欄位'!AD27</f>
        <v/>
      </c>
      <c r="R25" s="41"/>
    </row>
    <row r="26" spans="1:18" s="23" customFormat="1" ht="68.099999999999994" customHeight="1">
      <c r="A26" s="35" t="str">
        <f>'步驟1. 先填【111-1申請總表】會自動帶公式至步驟2.欄位'!A28</f>
        <v>111學年度第一學期</v>
      </c>
      <c r="B26" s="34">
        <f>'步驟1. 先填【111-1申請總表】會自動帶公式至步驟2.欄位'!B28</f>
        <v>0</v>
      </c>
      <c r="C26" s="35">
        <f>'步驟1. 先填【111-1申請總表】會自動帶公式至步驟2.欄位'!C28</f>
        <v>0</v>
      </c>
      <c r="D26" s="50" t="s">
        <v>24</v>
      </c>
      <c r="E26" s="36">
        <f>'步驟1. 先填【111-1申請總表】會自動帶公式至步驟2.欄位'!E28</f>
        <v>0</v>
      </c>
      <c r="F26" s="36">
        <f>'步驟1. 先填【111-1申請總表】會自動帶公式至步驟2.欄位'!F28</f>
        <v>0</v>
      </c>
      <c r="G26" s="36">
        <f>'步驟1. 先填【111-1申請總表】會自動帶公式至步驟2.欄位'!G28</f>
        <v>0</v>
      </c>
      <c r="H26" s="36">
        <f>'步驟1. 先填【111-1申請總表】會自動帶公式至步驟2.欄位'!H28</f>
        <v>0</v>
      </c>
      <c r="I26" s="52">
        <f>'步驟1. 先填【111-1申請總表】會自動帶公式至步驟2.欄位'!I28</f>
        <v>0</v>
      </c>
      <c r="J26" s="36">
        <f>'步驟1. 先填【111-1申請總表】會自動帶公式至步驟2.欄位'!J28</f>
        <v>0</v>
      </c>
      <c r="K26" s="36">
        <f>'步驟1. 先填【111-1申請總表】會自動帶公式至步驟2.欄位'!K28</f>
        <v>0</v>
      </c>
      <c r="L26" s="36">
        <f>'步驟1. 先填【111-1申請總表】會自動帶公式至步驟2.欄位'!L28</f>
        <v>0</v>
      </c>
      <c r="M26" s="37">
        <f>'步驟1. 先填【111-1申請總表】會自動帶公式至步驟2.欄位'!M28</f>
        <v>0</v>
      </c>
      <c r="N26" s="36">
        <f>'步驟1. 先填【111-1申請總表】會自動帶公式至步驟2.欄位'!N28</f>
        <v>0</v>
      </c>
      <c r="O26" s="20"/>
      <c r="P26" s="20"/>
      <c r="Q26" s="38" t="str">
        <f>'步驟1. 先填【111-1申請總表】會自動帶公式至步驟2.欄位'!AD28</f>
        <v/>
      </c>
      <c r="R26" s="41"/>
    </row>
    <row r="27" spans="1:18" s="23" customFormat="1" ht="68.099999999999994" customHeight="1">
      <c r="A27" s="35" t="str">
        <f>'步驟1. 先填【111-1申請總表】會自動帶公式至步驟2.欄位'!A29</f>
        <v>111學年度第一學期</v>
      </c>
      <c r="B27" s="34">
        <f>'步驟1. 先填【111-1申請總表】會自動帶公式至步驟2.欄位'!B29</f>
        <v>0</v>
      </c>
      <c r="C27" s="35">
        <f>'步驟1. 先填【111-1申請總表】會自動帶公式至步驟2.欄位'!C29</f>
        <v>0</v>
      </c>
      <c r="D27" s="50" t="s">
        <v>25</v>
      </c>
      <c r="E27" s="36">
        <f>'步驟1. 先填【111-1申請總表】會自動帶公式至步驟2.欄位'!E29</f>
        <v>0</v>
      </c>
      <c r="F27" s="36">
        <f>'步驟1. 先填【111-1申請總表】會自動帶公式至步驟2.欄位'!F29</f>
        <v>0</v>
      </c>
      <c r="G27" s="36">
        <f>'步驟1. 先填【111-1申請總表】會自動帶公式至步驟2.欄位'!G29</f>
        <v>0</v>
      </c>
      <c r="H27" s="36">
        <f>'步驟1. 先填【111-1申請總表】會自動帶公式至步驟2.欄位'!H29</f>
        <v>0</v>
      </c>
      <c r="I27" s="52">
        <f>'步驟1. 先填【111-1申請總表】會自動帶公式至步驟2.欄位'!I29</f>
        <v>0</v>
      </c>
      <c r="J27" s="36">
        <f>'步驟1. 先填【111-1申請總表】會自動帶公式至步驟2.欄位'!J29</f>
        <v>0</v>
      </c>
      <c r="K27" s="36">
        <f>'步驟1. 先填【111-1申請總表】會自動帶公式至步驟2.欄位'!K29</f>
        <v>0</v>
      </c>
      <c r="L27" s="36">
        <f>'步驟1. 先填【111-1申請總表】會自動帶公式至步驟2.欄位'!L29</f>
        <v>0</v>
      </c>
      <c r="M27" s="37">
        <f>'步驟1. 先填【111-1申請總表】會自動帶公式至步驟2.欄位'!M29</f>
        <v>0</v>
      </c>
      <c r="N27" s="36">
        <f>'步驟1. 先填【111-1申請總表】會自動帶公式至步驟2.欄位'!N29</f>
        <v>0</v>
      </c>
      <c r="O27" s="20"/>
      <c r="P27" s="20"/>
      <c r="Q27" s="38" t="str">
        <f>'步驟1. 先填【111-1申請總表】會自動帶公式至步驟2.欄位'!AD29</f>
        <v/>
      </c>
      <c r="R27" s="41"/>
    </row>
    <row r="28" spans="1:18" s="23" customFormat="1" ht="68.099999999999994" customHeight="1">
      <c r="A28" s="35" t="str">
        <f>'步驟1. 先填【111-1申請總表】會自動帶公式至步驟2.欄位'!A30</f>
        <v>111學年度第一學期</v>
      </c>
      <c r="B28" s="34">
        <f>'步驟1. 先填【111-1申請總表】會自動帶公式至步驟2.欄位'!B30</f>
        <v>0</v>
      </c>
      <c r="C28" s="35">
        <f>'步驟1. 先填【111-1申請總表】會自動帶公式至步驟2.欄位'!C30</f>
        <v>0</v>
      </c>
      <c r="D28" s="50" t="s">
        <v>26</v>
      </c>
      <c r="E28" s="36">
        <f>'步驟1. 先填【111-1申請總表】會自動帶公式至步驟2.欄位'!E30</f>
        <v>0</v>
      </c>
      <c r="F28" s="36">
        <f>'步驟1. 先填【111-1申請總表】會自動帶公式至步驟2.欄位'!F30</f>
        <v>0</v>
      </c>
      <c r="G28" s="36">
        <f>'步驟1. 先填【111-1申請總表】會自動帶公式至步驟2.欄位'!G30</f>
        <v>0</v>
      </c>
      <c r="H28" s="36">
        <f>'步驟1. 先填【111-1申請總表】會自動帶公式至步驟2.欄位'!H30</f>
        <v>0</v>
      </c>
      <c r="I28" s="52">
        <f>'步驟1. 先填【111-1申請總表】會自動帶公式至步驟2.欄位'!I30</f>
        <v>0</v>
      </c>
      <c r="J28" s="36">
        <f>'步驟1. 先填【111-1申請總表】會自動帶公式至步驟2.欄位'!J30</f>
        <v>0</v>
      </c>
      <c r="K28" s="36">
        <f>'步驟1. 先填【111-1申請總表】會自動帶公式至步驟2.欄位'!K30</f>
        <v>0</v>
      </c>
      <c r="L28" s="36">
        <f>'步驟1. 先填【111-1申請總表】會自動帶公式至步驟2.欄位'!L30</f>
        <v>0</v>
      </c>
      <c r="M28" s="37">
        <f>'步驟1. 先填【111-1申請總表】會自動帶公式至步驟2.欄位'!M30</f>
        <v>0</v>
      </c>
      <c r="N28" s="36">
        <f>'步驟1. 先填【111-1申請總表】會自動帶公式至步驟2.欄位'!N30</f>
        <v>0</v>
      </c>
      <c r="O28" s="20"/>
      <c r="P28" s="20"/>
      <c r="Q28" s="38" t="str">
        <f>'步驟1. 先填【111-1申請總表】會自動帶公式至步驟2.欄位'!AD30</f>
        <v/>
      </c>
      <c r="R28" s="41"/>
    </row>
    <row r="29" spans="1:18" s="23" customFormat="1" ht="68.099999999999994" customHeight="1">
      <c r="A29" s="35" t="str">
        <f>'步驟1. 先填【111-1申請總表】會自動帶公式至步驟2.欄位'!A31</f>
        <v>111學年度第一學期</v>
      </c>
      <c r="B29" s="34">
        <f>'步驟1. 先填【111-1申請總表】會自動帶公式至步驟2.欄位'!B31</f>
        <v>0</v>
      </c>
      <c r="C29" s="35">
        <f>'步驟1. 先填【111-1申請總表】會自動帶公式至步驟2.欄位'!C31</f>
        <v>0</v>
      </c>
      <c r="D29" s="50" t="s">
        <v>27</v>
      </c>
      <c r="E29" s="36">
        <f>'步驟1. 先填【111-1申請總表】會自動帶公式至步驟2.欄位'!E31</f>
        <v>0</v>
      </c>
      <c r="F29" s="36">
        <f>'步驟1. 先填【111-1申請總表】會自動帶公式至步驟2.欄位'!F31</f>
        <v>0</v>
      </c>
      <c r="G29" s="36">
        <f>'步驟1. 先填【111-1申請總表】會自動帶公式至步驟2.欄位'!G31</f>
        <v>0</v>
      </c>
      <c r="H29" s="36">
        <f>'步驟1. 先填【111-1申請總表】會自動帶公式至步驟2.欄位'!H31</f>
        <v>0</v>
      </c>
      <c r="I29" s="52">
        <f>'步驟1. 先填【111-1申請總表】會自動帶公式至步驟2.欄位'!I31</f>
        <v>0</v>
      </c>
      <c r="J29" s="36">
        <f>'步驟1. 先填【111-1申請總表】會自動帶公式至步驟2.欄位'!J31</f>
        <v>0</v>
      </c>
      <c r="K29" s="36">
        <f>'步驟1. 先填【111-1申請總表】會自動帶公式至步驟2.欄位'!K31</f>
        <v>0</v>
      </c>
      <c r="L29" s="36">
        <f>'步驟1. 先填【111-1申請總表】會自動帶公式至步驟2.欄位'!L31</f>
        <v>0</v>
      </c>
      <c r="M29" s="37">
        <f>'步驟1. 先填【111-1申請總表】會自動帶公式至步驟2.欄位'!M31</f>
        <v>0</v>
      </c>
      <c r="N29" s="36">
        <f>'步驟1. 先填【111-1申請總表】會自動帶公式至步驟2.欄位'!N31</f>
        <v>0</v>
      </c>
      <c r="O29" s="20"/>
      <c r="P29" s="20"/>
      <c r="Q29" s="38" t="str">
        <f>'步驟1. 先填【111-1申請總表】會自動帶公式至步驟2.欄位'!AD31</f>
        <v/>
      </c>
      <c r="R29" s="41"/>
    </row>
    <row r="30" spans="1:18" s="23" customFormat="1" ht="68.099999999999994" customHeight="1">
      <c r="A30" s="35" t="str">
        <f>'步驟1. 先填【111-1申請總表】會自動帶公式至步驟2.欄位'!A32</f>
        <v>111學年度第一學期</v>
      </c>
      <c r="B30" s="34">
        <f>'步驟1. 先填【111-1申請總表】會自動帶公式至步驟2.欄位'!B32</f>
        <v>0</v>
      </c>
      <c r="C30" s="35">
        <f>'步驟1. 先填【111-1申請總表】會自動帶公式至步驟2.欄位'!C32</f>
        <v>0</v>
      </c>
      <c r="D30" s="50" t="s">
        <v>28</v>
      </c>
      <c r="E30" s="36">
        <f>'步驟1. 先填【111-1申請總表】會自動帶公式至步驟2.欄位'!E32</f>
        <v>0</v>
      </c>
      <c r="F30" s="36">
        <f>'步驟1. 先填【111-1申請總表】會自動帶公式至步驟2.欄位'!F32</f>
        <v>0</v>
      </c>
      <c r="G30" s="36">
        <f>'步驟1. 先填【111-1申請總表】會自動帶公式至步驟2.欄位'!G32</f>
        <v>0</v>
      </c>
      <c r="H30" s="36">
        <f>'步驟1. 先填【111-1申請總表】會自動帶公式至步驟2.欄位'!H32</f>
        <v>0</v>
      </c>
      <c r="I30" s="52">
        <f>'步驟1. 先填【111-1申請總表】會自動帶公式至步驟2.欄位'!I32</f>
        <v>0</v>
      </c>
      <c r="J30" s="36">
        <f>'步驟1. 先填【111-1申請總表】會自動帶公式至步驟2.欄位'!J32</f>
        <v>0</v>
      </c>
      <c r="K30" s="36">
        <f>'步驟1. 先填【111-1申請總表】會自動帶公式至步驟2.欄位'!K32</f>
        <v>0</v>
      </c>
      <c r="L30" s="36">
        <f>'步驟1. 先填【111-1申請總表】會自動帶公式至步驟2.欄位'!L32</f>
        <v>0</v>
      </c>
      <c r="M30" s="37">
        <f>'步驟1. 先填【111-1申請總表】會自動帶公式至步驟2.欄位'!M32</f>
        <v>0</v>
      </c>
      <c r="N30" s="36">
        <f>'步驟1. 先填【111-1申請總表】會自動帶公式至步驟2.欄位'!N32</f>
        <v>0</v>
      </c>
      <c r="O30" s="20"/>
      <c r="P30" s="20"/>
      <c r="Q30" s="38" t="str">
        <f>'步驟1. 先填【111-1申請總表】會自動帶公式至步驟2.欄位'!AD32</f>
        <v/>
      </c>
      <c r="R30" s="41"/>
    </row>
    <row r="31" spans="1:18" s="23" customFormat="1" ht="68.099999999999994" customHeight="1">
      <c r="A31" s="35" t="str">
        <f>'步驟1. 先填【111-1申請總表】會自動帶公式至步驟2.欄位'!A33</f>
        <v>111學年度第一學期</v>
      </c>
      <c r="B31" s="34">
        <f>'步驟1. 先填【111-1申請總表】會自動帶公式至步驟2.欄位'!B33</f>
        <v>0</v>
      </c>
      <c r="C31" s="35">
        <f>'步驟1. 先填【111-1申請總表】會自動帶公式至步驟2.欄位'!C33</f>
        <v>0</v>
      </c>
      <c r="D31" s="50" t="s">
        <v>29</v>
      </c>
      <c r="E31" s="36">
        <f>'步驟1. 先填【111-1申請總表】會自動帶公式至步驟2.欄位'!E33</f>
        <v>0</v>
      </c>
      <c r="F31" s="36">
        <f>'步驟1. 先填【111-1申請總表】會自動帶公式至步驟2.欄位'!F33</f>
        <v>0</v>
      </c>
      <c r="G31" s="36">
        <f>'步驟1. 先填【111-1申請總表】會自動帶公式至步驟2.欄位'!G33</f>
        <v>0</v>
      </c>
      <c r="H31" s="36">
        <f>'步驟1. 先填【111-1申請總表】會自動帶公式至步驟2.欄位'!H33</f>
        <v>0</v>
      </c>
      <c r="I31" s="52">
        <f>'步驟1. 先填【111-1申請總表】會自動帶公式至步驟2.欄位'!I33</f>
        <v>0</v>
      </c>
      <c r="J31" s="36">
        <f>'步驟1. 先填【111-1申請總表】會自動帶公式至步驟2.欄位'!J33</f>
        <v>0</v>
      </c>
      <c r="K31" s="36">
        <f>'步驟1. 先填【111-1申請總表】會自動帶公式至步驟2.欄位'!K33</f>
        <v>0</v>
      </c>
      <c r="L31" s="36">
        <f>'步驟1. 先填【111-1申請總表】會自動帶公式至步驟2.欄位'!L33</f>
        <v>0</v>
      </c>
      <c r="M31" s="37">
        <f>'步驟1. 先填【111-1申請總表】會自動帶公式至步驟2.欄位'!M33</f>
        <v>0</v>
      </c>
      <c r="N31" s="36">
        <f>'步驟1. 先填【111-1申請總表】會自動帶公式至步驟2.欄位'!N33</f>
        <v>0</v>
      </c>
      <c r="O31" s="20"/>
      <c r="P31" s="20"/>
      <c r="Q31" s="38" t="str">
        <f>'步驟1. 先填【111-1申請總表】會自動帶公式至步驟2.欄位'!AD33</f>
        <v/>
      </c>
      <c r="R31" s="41"/>
    </row>
    <row r="32" spans="1:18" s="23" customFormat="1" ht="68.099999999999994" customHeight="1">
      <c r="A32" s="35" t="str">
        <f>'步驟1. 先填【111-1申請總表】會自動帶公式至步驟2.欄位'!A34</f>
        <v>111學年度第一學期</v>
      </c>
      <c r="B32" s="34">
        <f>'步驟1. 先填【111-1申請總表】會自動帶公式至步驟2.欄位'!B34</f>
        <v>0</v>
      </c>
      <c r="C32" s="35">
        <f>'步驟1. 先填【111-1申請總表】會自動帶公式至步驟2.欄位'!C34</f>
        <v>0</v>
      </c>
      <c r="D32" s="50" t="s">
        <v>30</v>
      </c>
      <c r="E32" s="36">
        <f>'步驟1. 先填【111-1申請總表】會自動帶公式至步驟2.欄位'!E34</f>
        <v>0</v>
      </c>
      <c r="F32" s="36">
        <f>'步驟1. 先填【111-1申請總表】會自動帶公式至步驟2.欄位'!F34</f>
        <v>0</v>
      </c>
      <c r="G32" s="36">
        <f>'步驟1. 先填【111-1申請總表】會自動帶公式至步驟2.欄位'!G34</f>
        <v>0</v>
      </c>
      <c r="H32" s="36">
        <f>'步驟1. 先填【111-1申請總表】會自動帶公式至步驟2.欄位'!H34</f>
        <v>0</v>
      </c>
      <c r="I32" s="52">
        <f>'步驟1. 先填【111-1申請總表】會自動帶公式至步驟2.欄位'!I34</f>
        <v>0</v>
      </c>
      <c r="J32" s="36">
        <f>'步驟1. 先填【111-1申請總表】會自動帶公式至步驟2.欄位'!J34</f>
        <v>0</v>
      </c>
      <c r="K32" s="36">
        <f>'步驟1. 先填【111-1申請總表】會自動帶公式至步驟2.欄位'!K34</f>
        <v>0</v>
      </c>
      <c r="L32" s="36">
        <f>'步驟1. 先填【111-1申請總表】會自動帶公式至步驟2.欄位'!L34</f>
        <v>0</v>
      </c>
      <c r="M32" s="37">
        <f>'步驟1. 先填【111-1申請總表】會自動帶公式至步驟2.欄位'!M34</f>
        <v>0</v>
      </c>
      <c r="N32" s="36">
        <f>'步驟1. 先填【111-1申請總表】會自動帶公式至步驟2.欄位'!N34</f>
        <v>0</v>
      </c>
      <c r="O32" s="20"/>
      <c r="P32" s="20"/>
      <c r="Q32" s="38" t="str">
        <f>'步驟1. 先填【111-1申請總表】會自動帶公式至步驟2.欄位'!AD34</f>
        <v/>
      </c>
      <c r="R32" s="41"/>
    </row>
    <row r="33" spans="1:18" s="23" customFormat="1" ht="68.099999999999994" customHeight="1">
      <c r="A33" s="35" t="str">
        <f>'步驟1. 先填【111-1申請總表】會自動帶公式至步驟2.欄位'!A35</f>
        <v>111學年度第一學期</v>
      </c>
      <c r="B33" s="34">
        <f>'步驟1. 先填【111-1申請總表】會自動帶公式至步驟2.欄位'!B35</f>
        <v>0</v>
      </c>
      <c r="C33" s="35">
        <f>'步驟1. 先填【111-1申請總表】會自動帶公式至步驟2.欄位'!C35</f>
        <v>0</v>
      </c>
      <c r="D33" s="50" t="s">
        <v>31</v>
      </c>
      <c r="E33" s="36">
        <f>'步驟1. 先填【111-1申請總表】會自動帶公式至步驟2.欄位'!E35</f>
        <v>0</v>
      </c>
      <c r="F33" s="36">
        <f>'步驟1. 先填【111-1申請總表】會自動帶公式至步驟2.欄位'!F35</f>
        <v>0</v>
      </c>
      <c r="G33" s="36">
        <f>'步驟1. 先填【111-1申請總表】會自動帶公式至步驟2.欄位'!G35</f>
        <v>0</v>
      </c>
      <c r="H33" s="36">
        <f>'步驟1. 先填【111-1申請總表】會自動帶公式至步驟2.欄位'!H35</f>
        <v>0</v>
      </c>
      <c r="I33" s="52">
        <f>'步驟1. 先填【111-1申請總表】會自動帶公式至步驟2.欄位'!I35</f>
        <v>0</v>
      </c>
      <c r="J33" s="36">
        <f>'步驟1. 先填【111-1申請總表】會自動帶公式至步驟2.欄位'!J35</f>
        <v>0</v>
      </c>
      <c r="K33" s="36">
        <f>'步驟1. 先填【111-1申請總表】會自動帶公式至步驟2.欄位'!K35</f>
        <v>0</v>
      </c>
      <c r="L33" s="36">
        <f>'步驟1. 先填【111-1申請總表】會自動帶公式至步驟2.欄位'!L35</f>
        <v>0</v>
      </c>
      <c r="M33" s="37">
        <f>'步驟1. 先填【111-1申請總表】會自動帶公式至步驟2.欄位'!M35</f>
        <v>0</v>
      </c>
      <c r="N33" s="36">
        <f>'步驟1. 先填【111-1申請總表】會自動帶公式至步驟2.欄位'!N35</f>
        <v>0</v>
      </c>
      <c r="O33" s="20"/>
      <c r="P33" s="20"/>
      <c r="Q33" s="38" t="str">
        <f>'步驟1. 先填【111-1申請總表】會自動帶公式至步驟2.欄位'!AD35</f>
        <v/>
      </c>
      <c r="R33" s="41"/>
    </row>
    <row r="34" spans="1:18" s="23" customFormat="1" ht="68.099999999999994" customHeight="1">
      <c r="A34" s="35" t="str">
        <f>'步驟1. 先填【111-1申請總表】會自動帶公式至步驟2.欄位'!A36</f>
        <v>111學年度第一學期</v>
      </c>
      <c r="B34" s="34">
        <f>'步驟1. 先填【111-1申請總表】會自動帶公式至步驟2.欄位'!B36</f>
        <v>0</v>
      </c>
      <c r="C34" s="35">
        <f>'步驟1. 先填【111-1申請總表】會自動帶公式至步驟2.欄位'!C36</f>
        <v>0</v>
      </c>
      <c r="D34" s="50" t="s">
        <v>32</v>
      </c>
      <c r="E34" s="36">
        <f>'步驟1. 先填【111-1申請總表】會自動帶公式至步驟2.欄位'!E36</f>
        <v>0</v>
      </c>
      <c r="F34" s="36">
        <f>'步驟1. 先填【111-1申請總表】會自動帶公式至步驟2.欄位'!F36</f>
        <v>0</v>
      </c>
      <c r="G34" s="36">
        <f>'步驟1. 先填【111-1申請總表】會自動帶公式至步驟2.欄位'!G36</f>
        <v>0</v>
      </c>
      <c r="H34" s="36">
        <f>'步驟1. 先填【111-1申請總表】會自動帶公式至步驟2.欄位'!H36</f>
        <v>0</v>
      </c>
      <c r="I34" s="52">
        <f>'步驟1. 先填【111-1申請總表】會自動帶公式至步驟2.欄位'!I36</f>
        <v>0</v>
      </c>
      <c r="J34" s="36">
        <f>'步驟1. 先填【111-1申請總表】會自動帶公式至步驟2.欄位'!J36</f>
        <v>0</v>
      </c>
      <c r="K34" s="36">
        <f>'步驟1. 先填【111-1申請總表】會自動帶公式至步驟2.欄位'!K36</f>
        <v>0</v>
      </c>
      <c r="L34" s="36">
        <f>'步驟1. 先填【111-1申請總表】會自動帶公式至步驟2.欄位'!L36</f>
        <v>0</v>
      </c>
      <c r="M34" s="37">
        <f>'步驟1. 先填【111-1申請總表】會自動帶公式至步驟2.欄位'!M36</f>
        <v>0</v>
      </c>
      <c r="N34" s="36">
        <f>'步驟1. 先填【111-1申請總表】會自動帶公式至步驟2.欄位'!N36</f>
        <v>0</v>
      </c>
      <c r="O34" s="20"/>
      <c r="P34" s="20"/>
      <c r="Q34" s="38" t="str">
        <f>'步驟1. 先填【111-1申請總表】會自動帶公式至步驟2.欄位'!AD36</f>
        <v/>
      </c>
      <c r="R34" s="41"/>
    </row>
    <row r="35" spans="1:18" s="23" customFormat="1" ht="68.099999999999994" customHeight="1">
      <c r="A35" s="35" t="str">
        <f>'步驟1. 先填【111-1申請總表】會自動帶公式至步驟2.欄位'!A37</f>
        <v>111學年度第一學期</v>
      </c>
      <c r="B35" s="34">
        <f>'步驟1. 先填【111-1申請總表】會自動帶公式至步驟2.欄位'!B37</f>
        <v>0</v>
      </c>
      <c r="C35" s="35">
        <f>'步驟1. 先填【111-1申請總表】會自動帶公式至步驟2.欄位'!C37</f>
        <v>0</v>
      </c>
      <c r="D35" s="50" t="s">
        <v>33</v>
      </c>
      <c r="E35" s="36">
        <f>'步驟1. 先填【111-1申請總表】會自動帶公式至步驟2.欄位'!E37</f>
        <v>0</v>
      </c>
      <c r="F35" s="36">
        <f>'步驟1. 先填【111-1申請總表】會自動帶公式至步驟2.欄位'!F37</f>
        <v>0</v>
      </c>
      <c r="G35" s="36">
        <f>'步驟1. 先填【111-1申請總表】會自動帶公式至步驟2.欄位'!G37</f>
        <v>0</v>
      </c>
      <c r="H35" s="36">
        <f>'步驟1. 先填【111-1申請總表】會自動帶公式至步驟2.欄位'!H37</f>
        <v>0</v>
      </c>
      <c r="I35" s="52">
        <f>'步驟1. 先填【111-1申請總表】會自動帶公式至步驟2.欄位'!I37</f>
        <v>0</v>
      </c>
      <c r="J35" s="36">
        <f>'步驟1. 先填【111-1申請總表】會自動帶公式至步驟2.欄位'!J37</f>
        <v>0</v>
      </c>
      <c r="K35" s="36">
        <f>'步驟1. 先填【111-1申請總表】會自動帶公式至步驟2.欄位'!K37</f>
        <v>0</v>
      </c>
      <c r="L35" s="36">
        <f>'步驟1. 先填【111-1申請總表】會自動帶公式至步驟2.欄位'!L37</f>
        <v>0</v>
      </c>
      <c r="M35" s="37">
        <f>'步驟1. 先填【111-1申請總表】會自動帶公式至步驟2.欄位'!M37</f>
        <v>0</v>
      </c>
      <c r="N35" s="36">
        <f>'步驟1. 先填【111-1申請總表】會自動帶公式至步驟2.欄位'!N37</f>
        <v>0</v>
      </c>
      <c r="O35" s="20"/>
      <c r="P35" s="20"/>
      <c r="Q35" s="38" t="str">
        <f>'步驟1. 先填【111-1申請總表】會自動帶公式至步驟2.欄位'!AD37</f>
        <v/>
      </c>
      <c r="R35" s="41"/>
    </row>
    <row r="36" spans="1:18" s="23" customFormat="1" ht="68.099999999999994" customHeight="1">
      <c r="A36" s="35" t="str">
        <f>'步驟1. 先填【111-1申請總表】會自動帶公式至步驟2.欄位'!A38</f>
        <v>111學年度第一學期</v>
      </c>
      <c r="B36" s="34">
        <f>'步驟1. 先填【111-1申請總表】會自動帶公式至步驟2.欄位'!B38</f>
        <v>0</v>
      </c>
      <c r="C36" s="35">
        <f>'步驟1. 先填【111-1申請總表】會自動帶公式至步驟2.欄位'!C38</f>
        <v>0</v>
      </c>
      <c r="D36" s="50" t="s">
        <v>34</v>
      </c>
      <c r="E36" s="36">
        <f>'步驟1. 先填【111-1申請總表】會自動帶公式至步驟2.欄位'!E38</f>
        <v>0</v>
      </c>
      <c r="F36" s="36">
        <f>'步驟1. 先填【111-1申請總表】會自動帶公式至步驟2.欄位'!F38</f>
        <v>0</v>
      </c>
      <c r="G36" s="36">
        <f>'步驟1. 先填【111-1申請總表】會自動帶公式至步驟2.欄位'!G38</f>
        <v>0</v>
      </c>
      <c r="H36" s="36">
        <f>'步驟1. 先填【111-1申請總表】會自動帶公式至步驟2.欄位'!H38</f>
        <v>0</v>
      </c>
      <c r="I36" s="52">
        <f>'步驟1. 先填【111-1申請總表】會自動帶公式至步驟2.欄位'!I38</f>
        <v>0</v>
      </c>
      <c r="J36" s="36">
        <f>'步驟1. 先填【111-1申請總表】會自動帶公式至步驟2.欄位'!J38</f>
        <v>0</v>
      </c>
      <c r="K36" s="36">
        <f>'步驟1. 先填【111-1申請總表】會自動帶公式至步驟2.欄位'!K38</f>
        <v>0</v>
      </c>
      <c r="L36" s="36">
        <f>'步驟1. 先填【111-1申請總表】會自動帶公式至步驟2.欄位'!L38</f>
        <v>0</v>
      </c>
      <c r="M36" s="37">
        <f>'步驟1. 先填【111-1申請總表】會自動帶公式至步驟2.欄位'!M38</f>
        <v>0</v>
      </c>
      <c r="N36" s="36">
        <f>'步驟1. 先填【111-1申請總表】會自動帶公式至步驟2.欄位'!N38</f>
        <v>0</v>
      </c>
      <c r="O36" s="20"/>
      <c r="P36" s="20"/>
      <c r="Q36" s="38" t="str">
        <f>'步驟1. 先填【111-1申請總表】會自動帶公式至步驟2.欄位'!AD38</f>
        <v/>
      </c>
      <c r="R36" s="41"/>
    </row>
    <row r="37" spans="1:18" s="23" customFormat="1" ht="68.099999999999994" customHeight="1">
      <c r="A37" s="35" t="str">
        <f>'步驟1. 先填【111-1申請總表】會自動帶公式至步驟2.欄位'!A39</f>
        <v>111學年度第一學期</v>
      </c>
      <c r="B37" s="34">
        <f>'步驟1. 先填【111-1申請總表】會自動帶公式至步驟2.欄位'!B39</f>
        <v>0</v>
      </c>
      <c r="C37" s="35">
        <f>'步驟1. 先填【111-1申請總表】會自動帶公式至步驟2.欄位'!C39</f>
        <v>0</v>
      </c>
      <c r="D37" s="50" t="s">
        <v>35</v>
      </c>
      <c r="E37" s="36">
        <f>'步驟1. 先填【111-1申請總表】會自動帶公式至步驟2.欄位'!E39</f>
        <v>0</v>
      </c>
      <c r="F37" s="36">
        <f>'步驟1. 先填【111-1申請總表】會自動帶公式至步驟2.欄位'!F39</f>
        <v>0</v>
      </c>
      <c r="G37" s="36">
        <f>'步驟1. 先填【111-1申請總表】會自動帶公式至步驟2.欄位'!G39</f>
        <v>0</v>
      </c>
      <c r="H37" s="36">
        <f>'步驟1. 先填【111-1申請總表】會自動帶公式至步驟2.欄位'!H39</f>
        <v>0</v>
      </c>
      <c r="I37" s="52">
        <f>'步驟1. 先填【111-1申請總表】會自動帶公式至步驟2.欄位'!I39</f>
        <v>0</v>
      </c>
      <c r="J37" s="36">
        <f>'步驟1. 先填【111-1申請總表】會自動帶公式至步驟2.欄位'!J39</f>
        <v>0</v>
      </c>
      <c r="K37" s="36">
        <f>'步驟1. 先填【111-1申請總表】會自動帶公式至步驟2.欄位'!K39</f>
        <v>0</v>
      </c>
      <c r="L37" s="36">
        <f>'步驟1. 先填【111-1申請總表】會自動帶公式至步驟2.欄位'!L39</f>
        <v>0</v>
      </c>
      <c r="M37" s="37">
        <f>'步驟1. 先填【111-1申請總表】會自動帶公式至步驟2.欄位'!M39</f>
        <v>0</v>
      </c>
      <c r="N37" s="36">
        <f>'步驟1. 先填【111-1申請總表】會自動帶公式至步驟2.欄位'!N39</f>
        <v>0</v>
      </c>
      <c r="O37" s="20"/>
      <c r="P37" s="20"/>
      <c r="Q37" s="38" t="str">
        <f>'步驟1. 先填【111-1申請總表】會自動帶公式至步驟2.欄位'!AD39</f>
        <v/>
      </c>
      <c r="R37" s="41"/>
    </row>
    <row r="38" spans="1:18" s="23" customFormat="1" ht="68.099999999999994" customHeight="1">
      <c r="A38" s="35" t="str">
        <f>'步驟1. 先填【111-1申請總表】會自動帶公式至步驟2.欄位'!A40</f>
        <v>111學年度第一學期</v>
      </c>
      <c r="B38" s="34">
        <f>'步驟1. 先填【111-1申請總表】會自動帶公式至步驟2.欄位'!B40</f>
        <v>0</v>
      </c>
      <c r="C38" s="35">
        <f>'步驟1. 先填【111-1申請總表】會自動帶公式至步驟2.欄位'!C40</f>
        <v>0</v>
      </c>
      <c r="D38" s="50" t="s">
        <v>36</v>
      </c>
      <c r="E38" s="36">
        <f>'步驟1. 先填【111-1申請總表】會自動帶公式至步驟2.欄位'!E40</f>
        <v>0</v>
      </c>
      <c r="F38" s="36">
        <f>'步驟1. 先填【111-1申請總表】會自動帶公式至步驟2.欄位'!F40</f>
        <v>0</v>
      </c>
      <c r="G38" s="36">
        <f>'步驟1. 先填【111-1申請總表】會自動帶公式至步驟2.欄位'!G40</f>
        <v>0</v>
      </c>
      <c r="H38" s="36">
        <f>'步驟1. 先填【111-1申請總表】會自動帶公式至步驟2.欄位'!H40</f>
        <v>0</v>
      </c>
      <c r="I38" s="52">
        <f>'步驟1. 先填【111-1申請總表】會自動帶公式至步驟2.欄位'!I40</f>
        <v>0</v>
      </c>
      <c r="J38" s="36">
        <f>'步驟1. 先填【111-1申請總表】會自動帶公式至步驟2.欄位'!J40</f>
        <v>0</v>
      </c>
      <c r="K38" s="36">
        <f>'步驟1. 先填【111-1申請總表】會自動帶公式至步驟2.欄位'!K40</f>
        <v>0</v>
      </c>
      <c r="L38" s="36">
        <f>'步驟1. 先填【111-1申請總表】會自動帶公式至步驟2.欄位'!L40</f>
        <v>0</v>
      </c>
      <c r="M38" s="37">
        <f>'步驟1. 先填【111-1申請總表】會自動帶公式至步驟2.欄位'!M40</f>
        <v>0</v>
      </c>
      <c r="N38" s="36">
        <f>'步驟1. 先填【111-1申請總表】會自動帶公式至步驟2.欄位'!N40</f>
        <v>0</v>
      </c>
      <c r="O38" s="20"/>
      <c r="P38" s="20"/>
      <c r="Q38" s="38" t="str">
        <f>'步驟1. 先填【111-1申請總表】會自動帶公式至步驟2.欄位'!AD40</f>
        <v/>
      </c>
      <c r="R38" s="41"/>
    </row>
    <row r="39" spans="1:18" s="23" customFormat="1" ht="68.099999999999994" customHeight="1">
      <c r="A39" s="35" t="str">
        <f>'步驟1. 先填【111-1申請總表】會自動帶公式至步驟2.欄位'!A41</f>
        <v>111學年度第一學期</v>
      </c>
      <c r="B39" s="34">
        <f>'步驟1. 先填【111-1申請總表】會自動帶公式至步驟2.欄位'!B41</f>
        <v>0</v>
      </c>
      <c r="C39" s="35">
        <f>'步驟1. 先填【111-1申請總表】會自動帶公式至步驟2.欄位'!C41</f>
        <v>0</v>
      </c>
      <c r="D39" s="50" t="s">
        <v>37</v>
      </c>
      <c r="E39" s="36">
        <f>'步驟1. 先填【111-1申請總表】會自動帶公式至步驟2.欄位'!E41</f>
        <v>0</v>
      </c>
      <c r="F39" s="36">
        <f>'步驟1. 先填【111-1申請總表】會自動帶公式至步驟2.欄位'!F41</f>
        <v>0</v>
      </c>
      <c r="G39" s="36">
        <f>'步驟1. 先填【111-1申請總表】會自動帶公式至步驟2.欄位'!G41</f>
        <v>0</v>
      </c>
      <c r="H39" s="36">
        <f>'步驟1. 先填【111-1申請總表】會自動帶公式至步驟2.欄位'!H41</f>
        <v>0</v>
      </c>
      <c r="I39" s="52">
        <f>'步驟1. 先填【111-1申請總表】會自動帶公式至步驟2.欄位'!I41</f>
        <v>0</v>
      </c>
      <c r="J39" s="36">
        <f>'步驟1. 先填【111-1申請總表】會自動帶公式至步驟2.欄位'!J41</f>
        <v>0</v>
      </c>
      <c r="K39" s="36">
        <f>'步驟1. 先填【111-1申請總表】會自動帶公式至步驟2.欄位'!K41</f>
        <v>0</v>
      </c>
      <c r="L39" s="36">
        <f>'步驟1. 先填【111-1申請總表】會自動帶公式至步驟2.欄位'!L41</f>
        <v>0</v>
      </c>
      <c r="M39" s="37">
        <f>'步驟1. 先填【111-1申請總表】會自動帶公式至步驟2.欄位'!M41</f>
        <v>0</v>
      </c>
      <c r="N39" s="36">
        <f>'步驟1. 先填【111-1申請總表】會自動帶公式至步驟2.欄位'!N41</f>
        <v>0</v>
      </c>
      <c r="O39" s="20"/>
      <c r="P39" s="20"/>
      <c r="Q39" s="38" t="str">
        <f>'步驟1. 先填【111-1申請總表】會自動帶公式至步驟2.欄位'!AD41</f>
        <v/>
      </c>
      <c r="R39" s="41"/>
    </row>
    <row r="40" spans="1:18" s="23" customFormat="1" ht="68.099999999999994" customHeight="1">
      <c r="A40" s="35" t="str">
        <f>'步驟1. 先填【111-1申請總表】會自動帶公式至步驟2.欄位'!A42</f>
        <v>111學年度第一學期</v>
      </c>
      <c r="B40" s="34">
        <f>'步驟1. 先填【111-1申請總表】會自動帶公式至步驟2.欄位'!B42</f>
        <v>0</v>
      </c>
      <c r="C40" s="35">
        <f>'步驟1. 先填【111-1申請總表】會自動帶公式至步驟2.欄位'!C42</f>
        <v>0</v>
      </c>
      <c r="D40" s="50" t="s">
        <v>38</v>
      </c>
      <c r="E40" s="36">
        <f>'步驟1. 先填【111-1申請總表】會自動帶公式至步驟2.欄位'!E42</f>
        <v>0</v>
      </c>
      <c r="F40" s="36">
        <f>'步驟1. 先填【111-1申請總表】會自動帶公式至步驟2.欄位'!F42</f>
        <v>0</v>
      </c>
      <c r="G40" s="36">
        <f>'步驟1. 先填【111-1申請總表】會自動帶公式至步驟2.欄位'!G42</f>
        <v>0</v>
      </c>
      <c r="H40" s="36">
        <f>'步驟1. 先填【111-1申請總表】會自動帶公式至步驟2.欄位'!H42</f>
        <v>0</v>
      </c>
      <c r="I40" s="52">
        <f>'步驟1. 先填【111-1申請總表】會自動帶公式至步驟2.欄位'!I42</f>
        <v>0</v>
      </c>
      <c r="J40" s="36">
        <f>'步驟1. 先填【111-1申請總表】會自動帶公式至步驟2.欄位'!J42</f>
        <v>0</v>
      </c>
      <c r="K40" s="36">
        <f>'步驟1. 先填【111-1申請總表】會自動帶公式至步驟2.欄位'!K42</f>
        <v>0</v>
      </c>
      <c r="L40" s="36">
        <f>'步驟1. 先填【111-1申請總表】會自動帶公式至步驟2.欄位'!L42</f>
        <v>0</v>
      </c>
      <c r="M40" s="37">
        <f>'步驟1. 先填【111-1申請總表】會自動帶公式至步驟2.欄位'!M42</f>
        <v>0</v>
      </c>
      <c r="N40" s="36">
        <f>'步驟1. 先填【111-1申請總表】會自動帶公式至步驟2.欄位'!N42</f>
        <v>0</v>
      </c>
      <c r="O40" s="20"/>
      <c r="P40" s="20"/>
      <c r="Q40" s="38" t="str">
        <f>'步驟1. 先填【111-1申請總表】會自動帶公式至步驟2.欄位'!AD42</f>
        <v/>
      </c>
      <c r="R40" s="41"/>
    </row>
    <row r="41" spans="1:18" s="23" customFormat="1" ht="68.099999999999994" customHeight="1">
      <c r="A41" s="35" t="str">
        <f>'步驟1. 先填【111-1申請總表】會自動帶公式至步驟2.欄位'!A43</f>
        <v>111學年度第一學期</v>
      </c>
      <c r="B41" s="34">
        <f>'步驟1. 先填【111-1申請總表】會自動帶公式至步驟2.欄位'!B43</f>
        <v>0</v>
      </c>
      <c r="C41" s="35">
        <f>'步驟1. 先填【111-1申請總表】會自動帶公式至步驟2.欄位'!C43</f>
        <v>0</v>
      </c>
      <c r="D41" s="50" t="s">
        <v>39</v>
      </c>
      <c r="E41" s="36">
        <f>'步驟1. 先填【111-1申請總表】會自動帶公式至步驟2.欄位'!E43</f>
        <v>0</v>
      </c>
      <c r="F41" s="36">
        <f>'步驟1. 先填【111-1申請總表】會自動帶公式至步驟2.欄位'!F43</f>
        <v>0</v>
      </c>
      <c r="G41" s="36">
        <f>'步驟1. 先填【111-1申請總表】會自動帶公式至步驟2.欄位'!G43</f>
        <v>0</v>
      </c>
      <c r="H41" s="36">
        <f>'步驟1. 先填【111-1申請總表】會自動帶公式至步驟2.欄位'!H43</f>
        <v>0</v>
      </c>
      <c r="I41" s="52">
        <f>'步驟1. 先填【111-1申請總表】會自動帶公式至步驟2.欄位'!I43</f>
        <v>0</v>
      </c>
      <c r="J41" s="36">
        <f>'步驟1. 先填【111-1申請總表】會自動帶公式至步驟2.欄位'!J43</f>
        <v>0</v>
      </c>
      <c r="K41" s="36">
        <f>'步驟1. 先填【111-1申請總表】會自動帶公式至步驟2.欄位'!K43</f>
        <v>0</v>
      </c>
      <c r="L41" s="36">
        <f>'步驟1. 先填【111-1申請總表】會自動帶公式至步驟2.欄位'!L43</f>
        <v>0</v>
      </c>
      <c r="M41" s="37">
        <f>'步驟1. 先填【111-1申請總表】會自動帶公式至步驟2.欄位'!M43</f>
        <v>0</v>
      </c>
      <c r="N41" s="36">
        <f>'步驟1. 先填【111-1申請總表】會自動帶公式至步驟2.欄位'!N43</f>
        <v>0</v>
      </c>
      <c r="O41" s="20"/>
      <c r="P41" s="20"/>
      <c r="Q41" s="38" t="str">
        <f>'步驟1. 先填【111-1申請總表】會自動帶公式至步驟2.欄位'!AD43</f>
        <v/>
      </c>
      <c r="R41" s="41"/>
    </row>
    <row r="42" spans="1:18" s="23" customFormat="1" ht="68.099999999999994" customHeight="1">
      <c r="A42" s="35" t="str">
        <f>'步驟1. 先填【111-1申請總表】會自動帶公式至步驟2.欄位'!A44</f>
        <v>111學年度第一學期</v>
      </c>
      <c r="B42" s="34">
        <f>'步驟1. 先填【111-1申請總表】會自動帶公式至步驟2.欄位'!B44</f>
        <v>0</v>
      </c>
      <c r="C42" s="35">
        <f>'步驟1. 先填【111-1申請總表】會自動帶公式至步驟2.欄位'!C44</f>
        <v>0</v>
      </c>
      <c r="D42" s="50" t="s">
        <v>40</v>
      </c>
      <c r="E42" s="36">
        <f>'步驟1. 先填【111-1申請總表】會自動帶公式至步驟2.欄位'!E44</f>
        <v>0</v>
      </c>
      <c r="F42" s="36">
        <f>'步驟1. 先填【111-1申請總表】會自動帶公式至步驟2.欄位'!F44</f>
        <v>0</v>
      </c>
      <c r="G42" s="36">
        <f>'步驟1. 先填【111-1申請總表】會自動帶公式至步驟2.欄位'!G44</f>
        <v>0</v>
      </c>
      <c r="H42" s="36">
        <f>'步驟1. 先填【111-1申請總表】會自動帶公式至步驟2.欄位'!H44</f>
        <v>0</v>
      </c>
      <c r="I42" s="52">
        <f>'步驟1. 先填【111-1申請總表】會自動帶公式至步驟2.欄位'!I44</f>
        <v>0</v>
      </c>
      <c r="J42" s="36">
        <f>'步驟1. 先填【111-1申請總表】會自動帶公式至步驟2.欄位'!J44</f>
        <v>0</v>
      </c>
      <c r="K42" s="36">
        <f>'步驟1. 先填【111-1申請總表】會自動帶公式至步驟2.欄位'!K44</f>
        <v>0</v>
      </c>
      <c r="L42" s="36">
        <f>'步驟1. 先填【111-1申請總表】會自動帶公式至步驟2.欄位'!L44</f>
        <v>0</v>
      </c>
      <c r="M42" s="37">
        <f>'步驟1. 先填【111-1申請總表】會自動帶公式至步驟2.欄位'!M44</f>
        <v>0</v>
      </c>
      <c r="N42" s="36">
        <f>'步驟1. 先填【111-1申請總表】會自動帶公式至步驟2.欄位'!N44</f>
        <v>0</v>
      </c>
      <c r="O42" s="20"/>
      <c r="P42" s="20"/>
      <c r="Q42" s="38" t="str">
        <f>'步驟1. 先填【111-1申請總表】會自動帶公式至步驟2.欄位'!AD44</f>
        <v/>
      </c>
      <c r="R42" s="41"/>
    </row>
    <row r="43" spans="1:18" s="23" customFormat="1" ht="68.099999999999994" customHeight="1">
      <c r="A43" s="35" t="str">
        <f>'步驟1. 先填【111-1申請總表】會自動帶公式至步驟2.欄位'!A45</f>
        <v>111學年度第一學期</v>
      </c>
      <c r="B43" s="34">
        <f>'步驟1. 先填【111-1申請總表】會自動帶公式至步驟2.欄位'!B45</f>
        <v>0</v>
      </c>
      <c r="C43" s="35">
        <f>'步驟1. 先填【111-1申請總表】會自動帶公式至步驟2.欄位'!C45</f>
        <v>0</v>
      </c>
      <c r="D43" s="50" t="s">
        <v>41</v>
      </c>
      <c r="E43" s="36">
        <f>'步驟1. 先填【111-1申請總表】會自動帶公式至步驟2.欄位'!E45</f>
        <v>0</v>
      </c>
      <c r="F43" s="36">
        <f>'步驟1. 先填【111-1申請總表】會自動帶公式至步驟2.欄位'!F45</f>
        <v>0</v>
      </c>
      <c r="G43" s="36">
        <f>'步驟1. 先填【111-1申請總表】會自動帶公式至步驟2.欄位'!G45</f>
        <v>0</v>
      </c>
      <c r="H43" s="36">
        <f>'步驟1. 先填【111-1申請總表】會自動帶公式至步驟2.欄位'!H45</f>
        <v>0</v>
      </c>
      <c r="I43" s="52">
        <f>'步驟1. 先填【111-1申請總表】會自動帶公式至步驟2.欄位'!I45</f>
        <v>0</v>
      </c>
      <c r="J43" s="36">
        <f>'步驟1. 先填【111-1申請總表】會自動帶公式至步驟2.欄位'!J45</f>
        <v>0</v>
      </c>
      <c r="K43" s="36">
        <f>'步驟1. 先填【111-1申請總表】會自動帶公式至步驟2.欄位'!K45</f>
        <v>0</v>
      </c>
      <c r="L43" s="36">
        <f>'步驟1. 先填【111-1申請總表】會自動帶公式至步驟2.欄位'!L45</f>
        <v>0</v>
      </c>
      <c r="M43" s="37">
        <f>'步驟1. 先填【111-1申請總表】會自動帶公式至步驟2.欄位'!M45</f>
        <v>0</v>
      </c>
      <c r="N43" s="36">
        <f>'步驟1. 先填【111-1申請總表】會自動帶公式至步驟2.欄位'!N45</f>
        <v>0</v>
      </c>
      <c r="O43" s="20"/>
      <c r="P43" s="20"/>
      <c r="Q43" s="38" t="str">
        <f>'步驟1. 先填【111-1申請總表】會自動帶公式至步驟2.欄位'!AD45</f>
        <v/>
      </c>
      <c r="R43" s="41"/>
    </row>
    <row r="44" spans="1:18" s="23" customFormat="1" ht="68.099999999999994" customHeight="1">
      <c r="A44" s="35" t="str">
        <f>'步驟1. 先填【111-1申請總表】會自動帶公式至步驟2.欄位'!A46</f>
        <v>111學年度第一學期</v>
      </c>
      <c r="B44" s="34">
        <f>'步驟1. 先填【111-1申請總表】會自動帶公式至步驟2.欄位'!B46</f>
        <v>0</v>
      </c>
      <c r="C44" s="35">
        <f>'步驟1. 先填【111-1申請總表】會自動帶公式至步驟2.欄位'!C46</f>
        <v>0</v>
      </c>
      <c r="D44" s="50" t="s">
        <v>42</v>
      </c>
      <c r="E44" s="36">
        <f>'步驟1. 先填【111-1申請總表】會自動帶公式至步驟2.欄位'!E46</f>
        <v>0</v>
      </c>
      <c r="F44" s="36">
        <f>'步驟1. 先填【111-1申請總表】會自動帶公式至步驟2.欄位'!F46</f>
        <v>0</v>
      </c>
      <c r="G44" s="36">
        <f>'步驟1. 先填【111-1申請總表】會自動帶公式至步驟2.欄位'!G46</f>
        <v>0</v>
      </c>
      <c r="H44" s="36">
        <f>'步驟1. 先填【111-1申請總表】會自動帶公式至步驟2.欄位'!H46</f>
        <v>0</v>
      </c>
      <c r="I44" s="52">
        <f>'步驟1. 先填【111-1申請總表】會自動帶公式至步驟2.欄位'!I46</f>
        <v>0</v>
      </c>
      <c r="J44" s="36">
        <f>'步驟1. 先填【111-1申請總表】會自動帶公式至步驟2.欄位'!J46</f>
        <v>0</v>
      </c>
      <c r="K44" s="36">
        <f>'步驟1. 先填【111-1申請總表】會自動帶公式至步驟2.欄位'!K46</f>
        <v>0</v>
      </c>
      <c r="L44" s="36">
        <f>'步驟1. 先填【111-1申請總表】會自動帶公式至步驟2.欄位'!L46</f>
        <v>0</v>
      </c>
      <c r="M44" s="37">
        <f>'步驟1. 先填【111-1申請總表】會自動帶公式至步驟2.欄位'!M46</f>
        <v>0</v>
      </c>
      <c r="N44" s="36">
        <f>'步驟1. 先填【111-1申請總表】會自動帶公式至步驟2.欄位'!N46</f>
        <v>0</v>
      </c>
      <c r="O44" s="20"/>
      <c r="P44" s="20"/>
      <c r="Q44" s="38" t="str">
        <f>'步驟1. 先填【111-1申請總表】會自動帶公式至步驟2.欄位'!AD46</f>
        <v/>
      </c>
      <c r="R44" s="41"/>
    </row>
    <row r="45" spans="1:18" s="23" customFormat="1" ht="68.099999999999994" customHeight="1">
      <c r="A45" s="35" t="str">
        <f>'步驟1. 先填【111-1申請總表】會自動帶公式至步驟2.欄位'!A47</f>
        <v>111學年度第一學期</v>
      </c>
      <c r="B45" s="34">
        <f>'步驟1. 先填【111-1申請總表】會自動帶公式至步驟2.欄位'!B47</f>
        <v>0</v>
      </c>
      <c r="C45" s="35">
        <f>'步驟1. 先填【111-1申請總表】會自動帶公式至步驟2.欄位'!C47</f>
        <v>0</v>
      </c>
      <c r="D45" s="50" t="s">
        <v>43</v>
      </c>
      <c r="E45" s="36">
        <f>'步驟1. 先填【111-1申請總表】會自動帶公式至步驟2.欄位'!E47</f>
        <v>0</v>
      </c>
      <c r="F45" s="36">
        <f>'步驟1. 先填【111-1申請總表】會自動帶公式至步驟2.欄位'!F47</f>
        <v>0</v>
      </c>
      <c r="G45" s="36">
        <f>'步驟1. 先填【111-1申請總表】會自動帶公式至步驟2.欄位'!G47</f>
        <v>0</v>
      </c>
      <c r="H45" s="36">
        <f>'步驟1. 先填【111-1申請總表】會自動帶公式至步驟2.欄位'!H47</f>
        <v>0</v>
      </c>
      <c r="I45" s="52">
        <f>'步驟1. 先填【111-1申請總表】會自動帶公式至步驟2.欄位'!I47</f>
        <v>0</v>
      </c>
      <c r="J45" s="36">
        <f>'步驟1. 先填【111-1申請總表】會自動帶公式至步驟2.欄位'!J47</f>
        <v>0</v>
      </c>
      <c r="K45" s="36">
        <f>'步驟1. 先填【111-1申請總表】會自動帶公式至步驟2.欄位'!K47</f>
        <v>0</v>
      </c>
      <c r="L45" s="36">
        <f>'步驟1. 先填【111-1申請總表】會自動帶公式至步驟2.欄位'!L47</f>
        <v>0</v>
      </c>
      <c r="M45" s="37">
        <f>'步驟1. 先填【111-1申請總表】會自動帶公式至步驟2.欄位'!M47</f>
        <v>0</v>
      </c>
      <c r="N45" s="36">
        <f>'步驟1. 先填【111-1申請總表】會自動帶公式至步驟2.欄位'!N47</f>
        <v>0</v>
      </c>
      <c r="O45" s="20"/>
      <c r="P45" s="20"/>
      <c r="Q45" s="38" t="str">
        <f>'步驟1. 先填【111-1申請總表】會自動帶公式至步驟2.欄位'!AD47</f>
        <v/>
      </c>
      <c r="R45" s="41"/>
    </row>
    <row r="46" spans="1:18" s="23" customFormat="1" ht="68.099999999999994" customHeight="1">
      <c r="A46" s="35" t="str">
        <f>'步驟1. 先填【111-1申請總表】會自動帶公式至步驟2.欄位'!A48</f>
        <v>111學年度第一學期</v>
      </c>
      <c r="B46" s="34">
        <f>'步驟1. 先填【111-1申請總表】會自動帶公式至步驟2.欄位'!B48</f>
        <v>0</v>
      </c>
      <c r="C46" s="35">
        <f>'步驟1. 先填【111-1申請總表】會自動帶公式至步驟2.欄位'!C48</f>
        <v>0</v>
      </c>
      <c r="D46" s="50" t="s">
        <v>44</v>
      </c>
      <c r="E46" s="36">
        <f>'步驟1. 先填【111-1申請總表】會自動帶公式至步驟2.欄位'!E48</f>
        <v>0</v>
      </c>
      <c r="F46" s="36">
        <f>'步驟1. 先填【111-1申請總表】會自動帶公式至步驟2.欄位'!F48</f>
        <v>0</v>
      </c>
      <c r="G46" s="36">
        <f>'步驟1. 先填【111-1申請總表】會自動帶公式至步驟2.欄位'!G48</f>
        <v>0</v>
      </c>
      <c r="H46" s="36">
        <f>'步驟1. 先填【111-1申請總表】會自動帶公式至步驟2.欄位'!H48</f>
        <v>0</v>
      </c>
      <c r="I46" s="52">
        <f>'步驟1. 先填【111-1申請總表】會自動帶公式至步驟2.欄位'!I48</f>
        <v>0</v>
      </c>
      <c r="J46" s="36">
        <f>'步驟1. 先填【111-1申請總表】會自動帶公式至步驟2.欄位'!J48</f>
        <v>0</v>
      </c>
      <c r="K46" s="36">
        <f>'步驟1. 先填【111-1申請總表】會自動帶公式至步驟2.欄位'!K48</f>
        <v>0</v>
      </c>
      <c r="L46" s="36">
        <f>'步驟1. 先填【111-1申請總表】會自動帶公式至步驟2.欄位'!L48</f>
        <v>0</v>
      </c>
      <c r="M46" s="37">
        <f>'步驟1. 先填【111-1申請總表】會自動帶公式至步驟2.欄位'!M48</f>
        <v>0</v>
      </c>
      <c r="N46" s="36">
        <f>'步驟1. 先填【111-1申請總表】會自動帶公式至步驟2.欄位'!N48</f>
        <v>0</v>
      </c>
      <c r="O46" s="20"/>
      <c r="P46" s="20"/>
      <c r="Q46" s="38" t="str">
        <f>'步驟1. 先填【111-1申請總表】會自動帶公式至步驟2.欄位'!AD48</f>
        <v/>
      </c>
      <c r="R46" s="41"/>
    </row>
    <row r="47" spans="1:18" s="23" customFormat="1" ht="68.099999999999994" customHeight="1">
      <c r="A47" s="35" t="str">
        <f>'步驟1. 先填【111-1申請總表】會自動帶公式至步驟2.欄位'!A49</f>
        <v>111學年度第一學期</v>
      </c>
      <c r="B47" s="34">
        <f>'步驟1. 先填【111-1申請總表】會自動帶公式至步驟2.欄位'!B49</f>
        <v>0</v>
      </c>
      <c r="C47" s="35">
        <f>'步驟1. 先填【111-1申請總表】會自動帶公式至步驟2.欄位'!C49</f>
        <v>0</v>
      </c>
      <c r="D47" s="50" t="s">
        <v>45</v>
      </c>
      <c r="E47" s="36">
        <f>'步驟1. 先填【111-1申請總表】會自動帶公式至步驟2.欄位'!E49</f>
        <v>0</v>
      </c>
      <c r="F47" s="36">
        <f>'步驟1. 先填【111-1申請總表】會自動帶公式至步驟2.欄位'!F49</f>
        <v>0</v>
      </c>
      <c r="G47" s="36">
        <f>'步驟1. 先填【111-1申請總表】會自動帶公式至步驟2.欄位'!G49</f>
        <v>0</v>
      </c>
      <c r="H47" s="36">
        <f>'步驟1. 先填【111-1申請總表】會自動帶公式至步驟2.欄位'!H49</f>
        <v>0</v>
      </c>
      <c r="I47" s="52">
        <f>'步驟1. 先填【111-1申請總表】會自動帶公式至步驟2.欄位'!I49</f>
        <v>0</v>
      </c>
      <c r="J47" s="36">
        <f>'步驟1. 先填【111-1申請總表】會自動帶公式至步驟2.欄位'!J49</f>
        <v>0</v>
      </c>
      <c r="K47" s="36">
        <f>'步驟1. 先填【111-1申請總表】會自動帶公式至步驟2.欄位'!K49</f>
        <v>0</v>
      </c>
      <c r="L47" s="36">
        <f>'步驟1. 先填【111-1申請總表】會自動帶公式至步驟2.欄位'!L49</f>
        <v>0</v>
      </c>
      <c r="M47" s="37">
        <f>'步驟1. 先填【111-1申請總表】會自動帶公式至步驟2.欄位'!M49</f>
        <v>0</v>
      </c>
      <c r="N47" s="36">
        <f>'步驟1. 先填【111-1申請總表】會自動帶公式至步驟2.欄位'!N49</f>
        <v>0</v>
      </c>
      <c r="O47" s="20"/>
      <c r="P47" s="20"/>
      <c r="Q47" s="38" t="str">
        <f>'步驟1. 先填【111-1申請總表】會自動帶公式至步驟2.欄位'!AD49</f>
        <v/>
      </c>
      <c r="R47" s="41"/>
    </row>
    <row r="48" spans="1:18" s="23" customFormat="1" ht="68.099999999999994" customHeight="1">
      <c r="A48" s="35" t="str">
        <f>'步驟1. 先填【111-1申請總表】會自動帶公式至步驟2.欄位'!A50</f>
        <v>111學年度第一學期</v>
      </c>
      <c r="B48" s="34">
        <f>'步驟1. 先填【111-1申請總表】會自動帶公式至步驟2.欄位'!B50</f>
        <v>0</v>
      </c>
      <c r="C48" s="35">
        <f>'步驟1. 先填【111-1申請總表】會自動帶公式至步驟2.欄位'!C50</f>
        <v>0</v>
      </c>
      <c r="D48" s="50" t="s">
        <v>46</v>
      </c>
      <c r="E48" s="36">
        <f>'步驟1. 先填【111-1申請總表】會自動帶公式至步驟2.欄位'!E50</f>
        <v>0</v>
      </c>
      <c r="F48" s="36">
        <f>'步驟1. 先填【111-1申請總表】會自動帶公式至步驟2.欄位'!F50</f>
        <v>0</v>
      </c>
      <c r="G48" s="36">
        <f>'步驟1. 先填【111-1申請總表】會自動帶公式至步驟2.欄位'!G50</f>
        <v>0</v>
      </c>
      <c r="H48" s="36">
        <f>'步驟1. 先填【111-1申請總表】會自動帶公式至步驟2.欄位'!H50</f>
        <v>0</v>
      </c>
      <c r="I48" s="52">
        <f>'步驟1. 先填【111-1申請總表】會自動帶公式至步驟2.欄位'!I50</f>
        <v>0</v>
      </c>
      <c r="J48" s="36">
        <f>'步驟1. 先填【111-1申請總表】會自動帶公式至步驟2.欄位'!J50</f>
        <v>0</v>
      </c>
      <c r="K48" s="36">
        <f>'步驟1. 先填【111-1申請總表】會自動帶公式至步驟2.欄位'!K50</f>
        <v>0</v>
      </c>
      <c r="L48" s="36">
        <f>'步驟1. 先填【111-1申請總表】會自動帶公式至步驟2.欄位'!L50</f>
        <v>0</v>
      </c>
      <c r="M48" s="37">
        <f>'步驟1. 先填【111-1申請總表】會自動帶公式至步驟2.欄位'!M50</f>
        <v>0</v>
      </c>
      <c r="N48" s="36">
        <f>'步驟1. 先填【111-1申請總表】會自動帶公式至步驟2.欄位'!N50</f>
        <v>0</v>
      </c>
      <c r="O48" s="20"/>
      <c r="P48" s="20"/>
      <c r="Q48" s="38" t="str">
        <f>'步驟1. 先填【111-1申請總表】會自動帶公式至步驟2.欄位'!AD50</f>
        <v/>
      </c>
      <c r="R48" s="41"/>
    </row>
    <row r="49" spans="1:18" s="23" customFormat="1" ht="68.099999999999994" customHeight="1">
      <c r="A49" s="35" t="str">
        <f>'步驟1. 先填【111-1申請總表】會自動帶公式至步驟2.欄位'!A51</f>
        <v>111學年度第一學期</v>
      </c>
      <c r="B49" s="34">
        <f>'步驟1. 先填【111-1申請總表】會自動帶公式至步驟2.欄位'!B51</f>
        <v>0</v>
      </c>
      <c r="C49" s="35">
        <f>'步驟1. 先填【111-1申請總表】會自動帶公式至步驟2.欄位'!C51</f>
        <v>0</v>
      </c>
      <c r="D49" s="50" t="s">
        <v>47</v>
      </c>
      <c r="E49" s="36">
        <f>'步驟1. 先填【111-1申請總表】會自動帶公式至步驟2.欄位'!E51</f>
        <v>0</v>
      </c>
      <c r="F49" s="36">
        <f>'步驟1. 先填【111-1申請總表】會自動帶公式至步驟2.欄位'!F51</f>
        <v>0</v>
      </c>
      <c r="G49" s="36">
        <f>'步驟1. 先填【111-1申請總表】會自動帶公式至步驟2.欄位'!G51</f>
        <v>0</v>
      </c>
      <c r="H49" s="36">
        <f>'步驟1. 先填【111-1申請總表】會自動帶公式至步驟2.欄位'!H51</f>
        <v>0</v>
      </c>
      <c r="I49" s="52">
        <f>'步驟1. 先填【111-1申請總表】會自動帶公式至步驟2.欄位'!I51</f>
        <v>0</v>
      </c>
      <c r="J49" s="36">
        <f>'步驟1. 先填【111-1申請總表】會自動帶公式至步驟2.欄位'!J51</f>
        <v>0</v>
      </c>
      <c r="K49" s="36">
        <f>'步驟1. 先填【111-1申請總表】會自動帶公式至步驟2.欄位'!K51</f>
        <v>0</v>
      </c>
      <c r="L49" s="36">
        <f>'步驟1. 先填【111-1申請總表】會自動帶公式至步驟2.欄位'!L51</f>
        <v>0</v>
      </c>
      <c r="M49" s="37">
        <f>'步驟1. 先填【111-1申請總表】會自動帶公式至步驟2.欄位'!M51</f>
        <v>0</v>
      </c>
      <c r="N49" s="36">
        <f>'步驟1. 先填【111-1申請總表】會自動帶公式至步驟2.欄位'!N51</f>
        <v>0</v>
      </c>
      <c r="O49" s="20"/>
      <c r="P49" s="20"/>
      <c r="Q49" s="38" t="str">
        <f>'步驟1. 先填【111-1申請總表】會自動帶公式至步驟2.欄位'!AD51</f>
        <v/>
      </c>
      <c r="R49" s="41"/>
    </row>
    <row r="50" spans="1:18" s="23" customFormat="1" ht="68.099999999999994" customHeight="1">
      <c r="A50" s="35" t="str">
        <f>'步驟1. 先填【111-1申請總表】會自動帶公式至步驟2.欄位'!A52</f>
        <v>111學年度第一學期</v>
      </c>
      <c r="B50" s="34">
        <f>'步驟1. 先填【111-1申請總表】會自動帶公式至步驟2.欄位'!B52</f>
        <v>0</v>
      </c>
      <c r="C50" s="35">
        <f>'步驟1. 先填【111-1申請總表】會自動帶公式至步驟2.欄位'!C52</f>
        <v>0</v>
      </c>
      <c r="D50" s="50" t="s">
        <v>48</v>
      </c>
      <c r="E50" s="36">
        <f>'步驟1. 先填【111-1申請總表】會自動帶公式至步驟2.欄位'!E52</f>
        <v>0</v>
      </c>
      <c r="F50" s="36">
        <f>'步驟1. 先填【111-1申請總表】會自動帶公式至步驟2.欄位'!F52</f>
        <v>0</v>
      </c>
      <c r="G50" s="36">
        <f>'步驟1. 先填【111-1申請總表】會自動帶公式至步驟2.欄位'!G52</f>
        <v>0</v>
      </c>
      <c r="H50" s="36">
        <f>'步驟1. 先填【111-1申請總表】會自動帶公式至步驟2.欄位'!H52</f>
        <v>0</v>
      </c>
      <c r="I50" s="52">
        <f>'步驟1. 先填【111-1申請總表】會自動帶公式至步驟2.欄位'!I52</f>
        <v>0</v>
      </c>
      <c r="J50" s="36">
        <f>'步驟1. 先填【111-1申請總表】會自動帶公式至步驟2.欄位'!J52</f>
        <v>0</v>
      </c>
      <c r="K50" s="36">
        <f>'步驟1. 先填【111-1申請總表】會自動帶公式至步驟2.欄位'!K52</f>
        <v>0</v>
      </c>
      <c r="L50" s="36">
        <f>'步驟1. 先填【111-1申請總表】會自動帶公式至步驟2.欄位'!L52</f>
        <v>0</v>
      </c>
      <c r="M50" s="37">
        <f>'步驟1. 先填【111-1申請總表】會自動帶公式至步驟2.欄位'!M52</f>
        <v>0</v>
      </c>
      <c r="N50" s="36">
        <f>'步驟1. 先填【111-1申請總表】會自動帶公式至步驟2.欄位'!N52</f>
        <v>0</v>
      </c>
      <c r="O50" s="20"/>
      <c r="P50" s="20"/>
      <c r="Q50" s="38" t="str">
        <f>'步驟1. 先填【111-1申請總表】會自動帶公式至步驟2.欄位'!AD52</f>
        <v/>
      </c>
      <c r="R50" s="41"/>
    </row>
    <row r="51" spans="1:18" s="23" customFormat="1" ht="68.099999999999994" customHeight="1">
      <c r="A51" s="35" t="str">
        <f>'步驟1. 先填【111-1申請總表】會自動帶公式至步驟2.欄位'!A53</f>
        <v>111學年度第一學期</v>
      </c>
      <c r="B51" s="34">
        <f>'步驟1. 先填【111-1申請總表】會自動帶公式至步驟2.欄位'!B53</f>
        <v>0</v>
      </c>
      <c r="C51" s="35">
        <f>'步驟1. 先填【111-1申請總表】會自動帶公式至步驟2.欄位'!C53</f>
        <v>0</v>
      </c>
      <c r="D51" s="50" t="s">
        <v>49</v>
      </c>
      <c r="E51" s="36">
        <f>'步驟1. 先填【111-1申請總表】會自動帶公式至步驟2.欄位'!E53</f>
        <v>0</v>
      </c>
      <c r="F51" s="36">
        <f>'步驟1. 先填【111-1申請總表】會自動帶公式至步驟2.欄位'!F53</f>
        <v>0</v>
      </c>
      <c r="G51" s="36">
        <f>'步驟1. 先填【111-1申請總表】會自動帶公式至步驟2.欄位'!G53</f>
        <v>0</v>
      </c>
      <c r="H51" s="36">
        <f>'步驟1. 先填【111-1申請總表】會自動帶公式至步驟2.欄位'!H53</f>
        <v>0</v>
      </c>
      <c r="I51" s="52">
        <f>'步驟1. 先填【111-1申請總表】會自動帶公式至步驟2.欄位'!I53</f>
        <v>0</v>
      </c>
      <c r="J51" s="36">
        <f>'步驟1. 先填【111-1申請總表】會自動帶公式至步驟2.欄位'!J53</f>
        <v>0</v>
      </c>
      <c r="K51" s="36">
        <f>'步驟1. 先填【111-1申請總表】會自動帶公式至步驟2.欄位'!K53</f>
        <v>0</v>
      </c>
      <c r="L51" s="36">
        <f>'步驟1. 先填【111-1申請總表】會自動帶公式至步驟2.欄位'!L53</f>
        <v>0</v>
      </c>
      <c r="M51" s="37">
        <f>'步驟1. 先填【111-1申請總表】會自動帶公式至步驟2.欄位'!M53</f>
        <v>0</v>
      </c>
      <c r="N51" s="36">
        <f>'步驟1. 先填【111-1申請總表】會自動帶公式至步驟2.欄位'!N53</f>
        <v>0</v>
      </c>
      <c r="O51" s="20"/>
      <c r="P51" s="20"/>
      <c r="Q51" s="38" t="str">
        <f>'步驟1. 先填【111-1申請總表】會自動帶公式至步驟2.欄位'!AD53</f>
        <v/>
      </c>
      <c r="R51" s="41"/>
    </row>
    <row r="52" spans="1:18" s="23" customFormat="1" ht="68.099999999999994" customHeight="1">
      <c r="A52" s="35" t="str">
        <f>'步驟1. 先填【111-1申請總表】會自動帶公式至步驟2.欄位'!A54</f>
        <v>111學年度第一學期</v>
      </c>
      <c r="B52" s="34">
        <f>'步驟1. 先填【111-1申請總表】會自動帶公式至步驟2.欄位'!B54</f>
        <v>0</v>
      </c>
      <c r="C52" s="35">
        <f>'步驟1. 先填【111-1申請總表】會自動帶公式至步驟2.欄位'!C54</f>
        <v>0</v>
      </c>
      <c r="D52" s="50" t="s">
        <v>50</v>
      </c>
      <c r="E52" s="36">
        <f>'步驟1. 先填【111-1申請總表】會自動帶公式至步驟2.欄位'!E54</f>
        <v>0</v>
      </c>
      <c r="F52" s="36">
        <f>'步驟1. 先填【111-1申請總表】會自動帶公式至步驟2.欄位'!F54</f>
        <v>0</v>
      </c>
      <c r="G52" s="36">
        <f>'步驟1. 先填【111-1申請總表】會自動帶公式至步驟2.欄位'!G54</f>
        <v>0</v>
      </c>
      <c r="H52" s="36">
        <f>'步驟1. 先填【111-1申請總表】會自動帶公式至步驟2.欄位'!H54</f>
        <v>0</v>
      </c>
      <c r="I52" s="52">
        <f>'步驟1. 先填【111-1申請總表】會自動帶公式至步驟2.欄位'!I54</f>
        <v>0</v>
      </c>
      <c r="J52" s="36">
        <f>'步驟1. 先填【111-1申請總表】會自動帶公式至步驟2.欄位'!J54</f>
        <v>0</v>
      </c>
      <c r="K52" s="36">
        <f>'步驟1. 先填【111-1申請總表】會自動帶公式至步驟2.欄位'!K54</f>
        <v>0</v>
      </c>
      <c r="L52" s="36">
        <f>'步驟1. 先填【111-1申請總表】會自動帶公式至步驟2.欄位'!L54</f>
        <v>0</v>
      </c>
      <c r="M52" s="37">
        <f>'步驟1. 先填【111-1申請總表】會自動帶公式至步驟2.欄位'!M54</f>
        <v>0</v>
      </c>
      <c r="N52" s="36">
        <f>'步驟1. 先填【111-1申請總表】會自動帶公式至步驟2.欄位'!N54</f>
        <v>0</v>
      </c>
      <c r="O52" s="20"/>
      <c r="P52" s="20"/>
      <c r="Q52" s="38" t="str">
        <f>'步驟1. 先填【111-1申請總表】會自動帶公式至步驟2.欄位'!AD54</f>
        <v/>
      </c>
      <c r="R52" s="41"/>
    </row>
    <row r="53" spans="1:18" s="23" customFormat="1" ht="68.099999999999994" customHeight="1">
      <c r="A53" s="35" t="str">
        <f>'步驟1. 先填【111-1申請總表】會自動帶公式至步驟2.欄位'!A55</f>
        <v>111學年度第一學期</v>
      </c>
      <c r="B53" s="34">
        <f>'步驟1. 先填【111-1申請總表】會自動帶公式至步驟2.欄位'!B55</f>
        <v>0</v>
      </c>
      <c r="C53" s="35">
        <f>'步驟1. 先填【111-1申請總表】會自動帶公式至步驟2.欄位'!C55</f>
        <v>0</v>
      </c>
      <c r="D53" s="50" t="s">
        <v>51</v>
      </c>
      <c r="E53" s="36">
        <f>'步驟1. 先填【111-1申請總表】會自動帶公式至步驟2.欄位'!E55</f>
        <v>0</v>
      </c>
      <c r="F53" s="36">
        <f>'步驟1. 先填【111-1申請總表】會自動帶公式至步驟2.欄位'!F55</f>
        <v>0</v>
      </c>
      <c r="G53" s="36">
        <f>'步驟1. 先填【111-1申請總表】會自動帶公式至步驟2.欄位'!G55</f>
        <v>0</v>
      </c>
      <c r="H53" s="36">
        <f>'步驟1. 先填【111-1申請總表】會自動帶公式至步驟2.欄位'!H55</f>
        <v>0</v>
      </c>
      <c r="I53" s="52">
        <f>'步驟1. 先填【111-1申請總表】會自動帶公式至步驟2.欄位'!I55</f>
        <v>0</v>
      </c>
      <c r="J53" s="36">
        <f>'步驟1. 先填【111-1申請總表】會自動帶公式至步驟2.欄位'!J55</f>
        <v>0</v>
      </c>
      <c r="K53" s="36">
        <f>'步驟1. 先填【111-1申請總表】會自動帶公式至步驟2.欄位'!K55</f>
        <v>0</v>
      </c>
      <c r="L53" s="36">
        <f>'步驟1. 先填【111-1申請總表】會自動帶公式至步驟2.欄位'!L55</f>
        <v>0</v>
      </c>
      <c r="M53" s="37">
        <f>'步驟1. 先填【111-1申請總表】會自動帶公式至步驟2.欄位'!M55</f>
        <v>0</v>
      </c>
      <c r="N53" s="36">
        <f>'步驟1. 先填【111-1申請總表】會自動帶公式至步驟2.欄位'!N55</f>
        <v>0</v>
      </c>
      <c r="O53" s="20"/>
      <c r="P53" s="20"/>
      <c r="Q53" s="38" t="str">
        <f>'步驟1. 先填【111-1申請總表】會自動帶公式至步驟2.欄位'!AD55</f>
        <v/>
      </c>
      <c r="R53" s="41"/>
    </row>
    <row r="54" spans="1:18" s="23" customFormat="1" ht="68.099999999999994" customHeight="1">
      <c r="A54" s="35" t="str">
        <f>'步驟1. 先填【111-1申請總表】會自動帶公式至步驟2.欄位'!A56</f>
        <v>111學年度第一學期</v>
      </c>
      <c r="B54" s="34">
        <f>'步驟1. 先填【111-1申請總表】會自動帶公式至步驟2.欄位'!B56</f>
        <v>0</v>
      </c>
      <c r="C54" s="35">
        <f>'步驟1. 先填【111-1申請總表】會自動帶公式至步驟2.欄位'!C56</f>
        <v>0</v>
      </c>
      <c r="D54" s="50" t="s">
        <v>52</v>
      </c>
      <c r="E54" s="36">
        <f>'步驟1. 先填【111-1申請總表】會自動帶公式至步驟2.欄位'!E56</f>
        <v>0</v>
      </c>
      <c r="F54" s="36">
        <f>'步驟1. 先填【111-1申請總表】會自動帶公式至步驟2.欄位'!F56</f>
        <v>0</v>
      </c>
      <c r="G54" s="36">
        <f>'步驟1. 先填【111-1申請總表】會自動帶公式至步驟2.欄位'!G56</f>
        <v>0</v>
      </c>
      <c r="H54" s="36">
        <f>'步驟1. 先填【111-1申請總表】會自動帶公式至步驟2.欄位'!H56</f>
        <v>0</v>
      </c>
      <c r="I54" s="52">
        <f>'步驟1. 先填【111-1申請總表】會自動帶公式至步驟2.欄位'!I56</f>
        <v>0</v>
      </c>
      <c r="J54" s="36">
        <f>'步驟1. 先填【111-1申請總表】會自動帶公式至步驟2.欄位'!J56</f>
        <v>0</v>
      </c>
      <c r="K54" s="36">
        <f>'步驟1. 先填【111-1申請總表】會自動帶公式至步驟2.欄位'!K56</f>
        <v>0</v>
      </c>
      <c r="L54" s="36">
        <f>'步驟1. 先填【111-1申請總表】會自動帶公式至步驟2.欄位'!L56</f>
        <v>0</v>
      </c>
      <c r="M54" s="37">
        <f>'步驟1. 先填【111-1申請總表】會自動帶公式至步驟2.欄位'!M56</f>
        <v>0</v>
      </c>
      <c r="N54" s="36">
        <f>'步驟1. 先填【111-1申請總表】會自動帶公式至步驟2.欄位'!N56</f>
        <v>0</v>
      </c>
      <c r="O54" s="20"/>
      <c r="P54" s="20"/>
      <c r="Q54" s="38" t="str">
        <f>'步驟1. 先填【111-1申請總表】會自動帶公式至步驟2.欄位'!AD56</f>
        <v/>
      </c>
      <c r="R54" s="41"/>
    </row>
    <row r="55" spans="1:18" s="23" customFormat="1" ht="68.099999999999994" customHeight="1">
      <c r="A55" s="35" t="str">
        <f>'步驟1. 先填【111-1申請總表】會自動帶公式至步驟2.欄位'!A57</f>
        <v>111學年度第一學期</v>
      </c>
      <c r="B55" s="34">
        <f>'步驟1. 先填【111-1申請總表】會自動帶公式至步驟2.欄位'!B57</f>
        <v>0</v>
      </c>
      <c r="C55" s="35">
        <f>'步驟1. 先填【111-1申請總表】會自動帶公式至步驟2.欄位'!C57</f>
        <v>0</v>
      </c>
      <c r="D55" s="50" t="s">
        <v>53</v>
      </c>
      <c r="E55" s="36">
        <f>'步驟1. 先填【111-1申請總表】會自動帶公式至步驟2.欄位'!E57</f>
        <v>0</v>
      </c>
      <c r="F55" s="36">
        <f>'步驟1. 先填【111-1申請總表】會自動帶公式至步驟2.欄位'!F57</f>
        <v>0</v>
      </c>
      <c r="G55" s="36">
        <f>'步驟1. 先填【111-1申請總表】會自動帶公式至步驟2.欄位'!G57</f>
        <v>0</v>
      </c>
      <c r="H55" s="36">
        <f>'步驟1. 先填【111-1申請總表】會自動帶公式至步驟2.欄位'!H57</f>
        <v>0</v>
      </c>
      <c r="I55" s="52">
        <f>'步驟1. 先填【111-1申請總表】會自動帶公式至步驟2.欄位'!I57</f>
        <v>0</v>
      </c>
      <c r="J55" s="36">
        <f>'步驟1. 先填【111-1申請總表】會自動帶公式至步驟2.欄位'!J57</f>
        <v>0</v>
      </c>
      <c r="K55" s="36">
        <f>'步驟1. 先填【111-1申請總表】會自動帶公式至步驟2.欄位'!K57</f>
        <v>0</v>
      </c>
      <c r="L55" s="36">
        <f>'步驟1. 先填【111-1申請總表】會自動帶公式至步驟2.欄位'!L57</f>
        <v>0</v>
      </c>
      <c r="M55" s="37">
        <f>'步驟1. 先填【111-1申請總表】會自動帶公式至步驟2.欄位'!M57</f>
        <v>0</v>
      </c>
      <c r="N55" s="36">
        <f>'步驟1. 先填【111-1申請總表】會自動帶公式至步驟2.欄位'!N57</f>
        <v>0</v>
      </c>
      <c r="O55" s="20"/>
      <c r="P55" s="20"/>
      <c r="Q55" s="38" t="str">
        <f>'步驟1. 先填【111-1申請總表】會自動帶公式至步驟2.欄位'!AD57</f>
        <v/>
      </c>
      <c r="R55" s="41"/>
    </row>
    <row r="56" spans="1:18" ht="107.25" customHeight="1"/>
    <row r="57" spans="1:18" ht="409.35" customHeight="1"/>
  </sheetData>
  <sheetProtection password="CCC5" sheet="1" objects="1" scenarios="1" formatCells="0" formatColumns="0" formatRows="0" insertColumns="0" insertRows="0" insertHyperlinks="0" deleteColumns="0" deleteRows="0" selectLockedCells="1" sort="0"/>
  <mergeCells count="21">
    <mergeCell ref="D1:R1"/>
    <mergeCell ref="D2:R2"/>
    <mergeCell ref="A4:A5"/>
    <mergeCell ref="B4:B5"/>
    <mergeCell ref="C4:C5"/>
    <mergeCell ref="D4:D5"/>
    <mergeCell ref="E4:E5"/>
    <mergeCell ref="F4:F5"/>
    <mergeCell ref="G4:G5"/>
    <mergeCell ref="H4:H5"/>
    <mergeCell ref="I4:I5"/>
    <mergeCell ref="J4:J5"/>
    <mergeCell ref="K4:K5"/>
    <mergeCell ref="L4:L5"/>
    <mergeCell ref="D3:R3"/>
    <mergeCell ref="N4:N5"/>
    <mergeCell ref="O4:O5"/>
    <mergeCell ref="P4:P5"/>
    <mergeCell ref="Q4:Q5"/>
    <mergeCell ref="R4:R5"/>
    <mergeCell ref="M4:M5"/>
  </mergeCells>
  <phoneticPr fontId="3" type="noConversion"/>
  <printOptions horizontalCentered="1"/>
  <pageMargins left="0.11811023622047245" right="0" top="0.19685039370078741" bottom="2.9133858267716537" header="0" footer="0.19685039370078741"/>
  <pageSetup paperSize="8" fitToHeight="0" pageOrder="overThenDown" orientation="landscape" r:id="rId1"/>
  <headerFooter scaleWithDoc="0">
    <oddHeader>&amp;C
&amp;G</oddHeader>
    <oddFooter>&amp;C
&amp;G</oddFooter>
  </headerFooter>
  <rowBreaks count="1" manualBreakCount="1">
    <brk id="55" max="16383"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tabColor rgb="FFFFFF00"/>
  </sheetPr>
  <dimension ref="A1:GS219"/>
  <sheetViews>
    <sheetView tabSelected="1" zoomScale="60" zoomScaleNormal="60" workbookViewId="0">
      <pane xSplit="7" ySplit="7" topLeftCell="H8" activePane="bottomRight" state="frozen"/>
      <selection pane="topRight" activeCell="H1" sqref="H1"/>
      <selection pane="bottomLeft" activeCell="A8" sqref="A8"/>
      <selection pane="bottomRight" activeCell="D1" sqref="D1:AD1"/>
    </sheetView>
  </sheetViews>
  <sheetFormatPr defaultColWidth="8.109375" defaultRowHeight="30" customHeight="1"/>
  <cols>
    <col min="1" max="1" width="15.88671875" style="232" customWidth="1"/>
    <col min="2" max="2" width="11.21875" style="232" customWidth="1"/>
    <col min="3" max="3" width="34.21875" style="232" customWidth="1"/>
    <col min="4" max="4" width="10.44140625" style="281" customWidth="1"/>
    <col min="5" max="5" width="13.5546875" style="281" customWidth="1"/>
    <col min="6" max="6" width="14.21875" style="281" customWidth="1"/>
    <col min="7" max="7" width="21.109375" style="281" customWidth="1"/>
    <col min="8" max="8" width="17.6640625" style="281" customWidth="1"/>
    <col min="9" max="9" width="16.109375" style="281" customWidth="1"/>
    <col min="10" max="10" width="15.88671875" style="281" customWidth="1"/>
    <col min="11" max="11" width="15.21875" style="281" customWidth="1"/>
    <col min="12" max="12" width="17.44140625" style="281" customWidth="1"/>
    <col min="13" max="13" width="15.5546875" style="291" customWidth="1"/>
    <col min="14" max="14" width="14" style="281" customWidth="1"/>
    <col min="15" max="15" width="23.44140625" style="281" customWidth="1"/>
    <col min="16" max="17" width="12.6640625" style="281" customWidth="1"/>
    <col min="18" max="18" width="12.6640625" style="282" customWidth="1"/>
    <col min="19" max="19" width="12.77734375" style="281" customWidth="1"/>
    <col min="20" max="20" width="10.21875" style="281" customWidth="1"/>
    <col min="21" max="29" width="13.88671875" style="289" customWidth="1"/>
    <col min="30" max="30" width="16.88671875" style="289" customWidth="1"/>
    <col min="31" max="31" width="25.6640625" style="232" customWidth="1"/>
    <col min="32" max="32" width="18.6640625" style="281" customWidth="1"/>
    <col min="33" max="33" width="18.6640625" style="282" customWidth="1"/>
    <col min="34" max="34" width="17.109375" style="281" customWidth="1"/>
    <col min="35" max="36" width="19.77734375" style="281" customWidth="1"/>
    <col min="37" max="37" width="15.5546875" style="281" customWidth="1"/>
    <col min="38" max="38" width="26.44140625" style="281" customWidth="1"/>
    <col min="39" max="39" width="17.44140625" style="281" customWidth="1"/>
    <col min="40" max="41" width="21" style="281" customWidth="1"/>
    <col min="42" max="42" width="17.33203125" style="281" customWidth="1"/>
    <col min="43" max="43" width="18.44140625" style="281" customWidth="1"/>
    <col min="44" max="44" width="21.6640625" style="281" customWidth="1"/>
    <col min="45" max="45" width="20.109375" style="281" customWidth="1"/>
    <col min="46" max="46" width="15.21875" style="281" customWidth="1"/>
    <col min="47" max="49" width="18.33203125" style="282" customWidth="1"/>
    <col min="50" max="52" width="18.33203125" style="281" customWidth="1"/>
    <col min="53" max="53" width="23.5546875" style="281" customWidth="1"/>
    <col min="54" max="54" width="20.77734375" style="281" customWidth="1"/>
    <col min="55" max="55" width="23.21875" style="281" customWidth="1"/>
    <col min="56" max="56" width="18.77734375" style="281" customWidth="1"/>
    <col min="57" max="57" width="30.109375" style="281" customWidth="1"/>
    <col min="58" max="63" width="11.33203125" style="283" customWidth="1"/>
    <col min="64" max="68" width="12.109375" style="284" customWidth="1"/>
    <col min="69" max="69" width="30" style="283" customWidth="1"/>
    <col min="70" max="70" width="19.44140625" style="283" customWidth="1"/>
    <col min="71" max="72" width="22.21875" style="351" customWidth="1"/>
    <col min="73" max="73" width="12.21875" style="351" customWidth="1"/>
    <col min="74" max="74" width="22.21875" style="351" customWidth="1"/>
    <col min="75" max="78" width="12.6640625" style="286" hidden="1" customWidth="1"/>
    <col min="79" max="79" width="14.33203125" style="286" hidden="1" customWidth="1"/>
    <col min="80" max="80" width="15.109375" style="286" hidden="1" customWidth="1"/>
    <col min="81" max="86" width="12.6640625" style="286" hidden="1" customWidth="1"/>
    <col min="87" max="88" width="27.109375" style="286" hidden="1" customWidth="1"/>
    <col min="89" max="90" width="16.5546875" style="286" hidden="1" customWidth="1"/>
    <col min="91" max="96" width="12.6640625" style="286" hidden="1" customWidth="1"/>
    <col min="97" max="97" width="18.109375" style="286" hidden="1" customWidth="1"/>
    <col min="98" max="114" width="15" style="286" hidden="1" customWidth="1"/>
    <col min="115" max="117" width="12.6640625" style="286" hidden="1" customWidth="1"/>
    <col min="118" max="118" width="30.88671875" style="286" hidden="1" customWidth="1"/>
    <col min="119" max="121" width="12.6640625" style="286" hidden="1" customWidth="1"/>
    <col min="122" max="122" width="22.109375" style="286" hidden="1" customWidth="1"/>
    <col min="123" max="123" width="14.6640625" style="286" hidden="1" customWidth="1"/>
    <col min="124" max="127" width="10.6640625" style="281" hidden="1" customWidth="1"/>
    <col min="128" max="128" width="14.109375" style="288" hidden="1" customWidth="1"/>
    <col min="129" max="136" width="14" style="289" hidden="1" customWidth="1"/>
    <col min="137" max="139" width="14" style="282" hidden="1" customWidth="1"/>
    <col min="140" max="146" width="10.6640625" style="282" hidden="1" customWidth="1"/>
    <col min="147" max="149" width="10.6640625" style="59" hidden="1" customWidth="1"/>
    <col min="150" max="150" width="12.6640625" style="59" hidden="1" customWidth="1"/>
    <col min="151" max="168" width="10.6640625" style="282" hidden="1" customWidth="1"/>
    <col min="169" max="171" width="11.21875" style="232" hidden="1" customWidth="1"/>
    <col min="172" max="172" width="40.77734375" style="232" customWidth="1"/>
    <col min="173" max="173" width="19.88671875" style="232" customWidth="1"/>
    <col min="174" max="174" width="22.88671875" style="232" customWidth="1"/>
    <col min="175" max="175" width="25.77734375" style="232" customWidth="1"/>
    <col min="176" max="176" width="38.88671875" style="232" customWidth="1"/>
    <col min="177" max="185" width="25.77734375" style="232" customWidth="1"/>
    <col min="186" max="187" width="23" style="232" customWidth="1"/>
    <col min="188" max="188" width="40.77734375" style="232" customWidth="1"/>
    <col min="189" max="190" width="24.77734375" style="232" customWidth="1"/>
    <col min="191" max="191" width="31.77734375" style="232" customWidth="1"/>
    <col min="192" max="192" width="21.21875" style="232" customWidth="1"/>
    <col min="193" max="193" width="24.77734375" style="232" customWidth="1"/>
    <col min="194" max="194" width="38.21875" style="232" customWidth="1"/>
    <col min="195" max="195" width="44.6640625" style="232" customWidth="1"/>
    <col min="196" max="196" width="32.109375" style="232" customWidth="1"/>
    <col min="197" max="197" width="29.33203125" style="232" customWidth="1"/>
    <col min="198" max="198" width="28.109375" style="232" customWidth="1"/>
    <col min="199" max="199" width="30.21875" style="232" customWidth="1"/>
    <col min="200" max="200" width="24.77734375" style="232" customWidth="1"/>
    <col min="201" max="16384" width="8.109375" style="232"/>
  </cols>
  <sheetData>
    <row r="1" spans="1:201" ht="54" customHeight="1">
      <c r="C1" s="839" t="s">
        <v>1196</v>
      </c>
      <c r="D1" s="808" t="s">
        <v>1200</v>
      </c>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10"/>
      <c r="AF1" s="806" t="s">
        <v>232</v>
      </c>
      <c r="AG1" s="806"/>
      <c r="AH1" s="806"/>
      <c r="AI1" s="806"/>
      <c r="AJ1" s="806"/>
      <c r="AK1" s="806"/>
      <c r="AL1" s="806"/>
      <c r="AM1" s="806"/>
      <c r="AN1" s="806"/>
      <c r="AO1" s="806"/>
      <c r="AP1" s="806"/>
      <c r="AQ1" s="806"/>
      <c r="AR1" s="806"/>
      <c r="AS1" s="806"/>
      <c r="AT1" s="806"/>
      <c r="AU1" s="806"/>
      <c r="AV1" s="806"/>
      <c r="AW1" s="806"/>
      <c r="AX1" s="806"/>
      <c r="AY1" s="806"/>
      <c r="AZ1" s="806"/>
      <c r="BA1" s="806"/>
      <c r="BB1" s="806"/>
      <c r="BC1" s="806"/>
      <c r="BD1" s="806"/>
      <c r="BE1" s="806"/>
      <c r="BF1" s="806"/>
      <c r="BG1" s="806"/>
      <c r="BH1" s="806"/>
      <c r="BI1" s="806"/>
      <c r="BJ1" s="806"/>
      <c r="BK1" s="806"/>
      <c r="BL1" s="806"/>
      <c r="BM1" s="806"/>
      <c r="BN1" s="806"/>
      <c r="BO1" s="806"/>
      <c r="BP1" s="806"/>
      <c r="BQ1" s="806"/>
      <c r="BR1" s="806"/>
      <c r="BS1" s="806"/>
      <c r="BT1" s="806"/>
      <c r="BU1" s="806"/>
      <c r="BV1" s="806"/>
      <c r="BW1" s="806"/>
      <c r="BX1" s="806"/>
      <c r="BY1" s="806"/>
      <c r="BZ1" s="806"/>
      <c r="CA1" s="806"/>
      <c r="CB1" s="806"/>
      <c r="CC1" s="806"/>
      <c r="CD1" s="806"/>
      <c r="CE1" s="806"/>
      <c r="CF1" s="806"/>
      <c r="CG1" s="806"/>
      <c r="CH1" s="806"/>
      <c r="CI1" s="806"/>
      <c r="CJ1" s="806"/>
      <c r="CK1" s="806"/>
      <c r="CL1" s="806"/>
      <c r="CM1" s="806"/>
      <c r="CN1" s="806"/>
      <c r="CO1" s="806"/>
      <c r="CP1" s="806"/>
      <c r="CQ1" s="806"/>
      <c r="CR1" s="806"/>
      <c r="CS1" s="806"/>
      <c r="CT1" s="806"/>
      <c r="CU1" s="806"/>
      <c r="CV1" s="806"/>
      <c r="CW1" s="806"/>
      <c r="CX1" s="806"/>
      <c r="CY1" s="806"/>
      <c r="CZ1" s="806"/>
      <c r="DA1" s="806"/>
      <c r="DB1" s="806"/>
      <c r="DC1" s="806"/>
      <c r="DD1" s="806"/>
      <c r="DE1" s="806"/>
      <c r="DF1" s="806"/>
      <c r="DG1" s="806"/>
      <c r="DH1" s="806"/>
      <c r="DI1" s="806"/>
      <c r="DJ1" s="806"/>
      <c r="DK1" s="806"/>
      <c r="DL1" s="806"/>
      <c r="DM1" s="806"/>
      <c r="DN1" s="806"/>
      <c r="DO1" s="806"/>
      <c r="DP1" s="806"/>
      <c r="DQ1" s="806"/>
      <c r="DR1" s="806"/>
      <c r="DS1" s="806"/>
      <c r="DT1" s="806"/>
      <c r="DU1" s="806"/>
      <c r="DV1" s="806"/>
      <c r="DW1" s="806"/>
      <c r="DX1" s="806"/>
      <c r="DY1" s="806"/>
      <c r="DZ1" s="806"/>
      <c r="EA1" s="806"/>
      <c r="EB1" s="806"/>
      <c r="EC1" s="806"/>
      <c r="ED1" s="806"/>
      <c r="EE1" s="806"/>
      <c r="EF1" s="806"/>
      <c r="EG1" s="806"/>
      <c r="EH1" s="806"/>
      <c r="EI1" s="806"/>
      <c r="EJ1" s="339"/>
      <c r="EK1" s="339"/>
      <c r="EL1" s="339"/>
      <c r="EM1" s="339"/>
      <c r="EN1" s="339"/>
      <c r="EO1" s="339"/>
      <c r="EP1" s="339"/>
      <c r="EQ1" s="342"/>
      <c r="ER1" s="342"/>
      <c r="ES1" s="342"/>
      <c r="ET1" s="342"/>
      <c r="EU1" s="339"/>
      <c r="EV1" s="343"/>
      <c r="EW1" s="343"/>
      <c r="EX1" s="343"/>
      <c r="EY1" s="343"/>
      <c r="EZ1" s="343"/>
      <c r="FA1" s="343"/>
      <c r="FB1" s="343"/>
      <c r="FC1" s="343"/>
      <c r="FD1" s="343"/>
      <c r="FE1" s="343"/>
      <c r="FF1" s="343"/>
      <c r="FG1" s="343"/>
      <c r="FH1" s="343"/>
      <c r="FI1" s="343"/>
      <c r="FJ1" s="343"/>
      <c r="FK1" s="343"/>
      <c r="FL1" s="343"/>
      <c r="FM1" s="274"/>
      <c r="FN1" s="274"/>
      <c r="FO1" s="274"/>
    </row>
    <row r="2" spans="1:201" ht="28.2" customHeight="1">
      <c r="C2" s="839"/>
      <c r="D2" s="799" t="s">
        <v>709</v>
      </c>
      <c r="E2" s="800"/>
      <c r="F2" s="800"/>
      <c r="G2" s="800"/>
      <c r="H2" s="800"/>
      <c r="I2" s="800"/>
      <c r="J2" s="800"/>
      <c r="K2" s="800"/>
      <c r="L2" s="800"/>
      <c r="M2" s="800"/>
      <c r="N2" s="800"/>
      <c r="O2" s="800"/>
      <c r="P2" s="800"/>
      <c r="Q2" s="800"/>
      <c r="R2" s="800"/>
      <c r="S2" s="800"/>
      <c r="T2" s="800"/>
      <c r="U2" s="800"/>
      <c r="V2" s="800"/>
      <c r="W2" s="800"/>
      <c r="X2" s="800"/>
      <c r="Y2" s="800"/>
      <c r="Z2" s="800"/>
      <c r="AA2" s="800"/>
      <c r="AB2" s="800"/>
      <c r="AC2" s="800"/>
      <c r="AD2" s="801"/>
      <c r="AF2" s="806"/>
      <c r="AG2" s="806"/>
      <c r="AH2" s="806"/>
      <c r="AI2" s="806"/>
      <c r="AJ2" s="806"/>
      <c r="AK2" s="806"/>
      <c r="AL2" s="806"/>
      <c r="AM2" s="806"/>
      <c r="AN2" s="806"/>
      <c r="AO2" s="806"/>
      <c r="AP2" s="806"/>
      <c r="AQ2" s="806"/>
      <c r="AR2" s="806"/>
      <c r="AS2" s="806"/>
      <c r="AT2" s="806"/>
      <c r="AU2" s="806"/>
      <c r="AV2" s="806"/>
      <c r="AW2" s="806"/>
      <c r="AX2" s="806"/>
      <c r="AY2" s="806"/>
      <c r="AZ2" s="806"/>
      <c r="BA2" s="806"/>
      <c r="BB2" s="806"/>
      <c r="BC2" s="806"/>
      <c r="BD2" s="806"/>
      <c r="BE2" s="806"/>
      <c r="BF2" s="806"/>
      <c r="BG2" s="806"/>
      <c r="BH2" s="806"/>
      <c r="BI2" s="806"/>
      <c r="BJ2" s="806"/>
      <c r="BK2" s="806"/>
      <c r="BL2" s="806"/>
      <c r="BM2" s="806"/>
      <c r="BN2" s="806"/>
      <c r="BO2" s="806"/>
      <c r="BP2" s="806"/>
      <c r="BQ2" s="806"/>
      <c r="BR2" s="806"/>
      <c r="BS2" s="806"/>
      <c r="BT2" s="806"/>
      <c r="BU2" s="806"/>
      <c r="BV2" s="806"/>
      <c r="BW2" s="806"/>
      <c r="BX2" s="806"/>
      <c r="BY2" s="806"/>
      <c r="BZ2" s="806"/>
      <c r="CA2" s="806"/>
      <c r="CB2" s="806"/>
      <c r="CC2" s="806"/>
      <c r="CD2" s="806"/>
      <c r="CE2" s="806"/>
      <c r="CF2" s="806"/>
      <c r="CG2" s="806"/>
      <c r="CH2" s="806"/>
      <c r="CI2" s="806"/>
      <c r="CJ2" s="806"/>
      <c r="CK2" s="806"/>
      <c r="CL2" s="806"/>
      <c r="CM2" s="806"/>
      <c r="CN2" s="806"/>
      <c r="CO2" s="806"/>
      <c r="CP2" s="806"/>
      <c r="CQ2" s="806"/>
      <c r="CR2" s="806"/>
      <c r="CS2" s="806"/>
      <c r="CT2" s="806"/>
      <c r="CU2" s="806"/>
      <c r="CV2" s="806"/>
      <c r="CW2" s="806"/>
      <c r="CX2" s="806"/>
      <c r="CY2" s="806"/>
      <c r="CZ2" s="806"/>
      <c r="DA2" s="806"/>
      <c r="DB2" s="806"/>
      <c r="DC2" s="806"/>
      <c r="DD2" s="806"/>
      <c r="DE2" s="806"/>
      <c r="DF2" s="806"/>
      <c r="DG2" s="806"/>
      <c r="DH2" s="806"/>
      <c r="DI2" s="806"/>
      <c r="DJ2" s="806"/>
      <c r="DK2" s="806"/>
      <c r="DL2" s="806"/>
      <c r="DM2" s="806"/>
      <c r="DN2" s="806"/>
      <c r="DO2" s="806"/>
      <c r="DP2" s="806"/>
      <c r="DQ2" s="806"/>
      <c r="DR2" s="806"/>
      <c r="DS2" s="806"/>
      <c r="DT2" s="806"/>
      <c r="DU2" s="806"/>
      <c r="DV2" s="806"/>
      <c r="DW2" s="806"/>
      <c r="DX2" s="806"/>
      <c r="DY2" s="806"/>
      <c r="DZ2" s="806"/>
      <c r="EA2" s="806"/>
      <c r="EB2" s="806"/>
      <c r="EC2" s="806"/>
      <c r="ED2" s="806"/>
      <c r="EE2" s="806"/>
      <c r="EF2" s="806"/>
      <c r="EG2" s="806"/>
      <c r="EH2" s="806"/>
      <c r="EI2" s="806"/>
      <c r="EJ2" s="339"/>
      <c r="EK2" s="339"/>
      <c r="EL2" s="339"/>
      <c r="EM2" s="339"/>
      <c r="EN2" s="339"/>
      <c r="EO2" s="339"/>
      <c r="EP2" s="339"/>
      <c r="EQ2" s="342"/>
      <c r="ER2" s="342"/>
      <c r="ES2" s="342"/>
      <c r="ET2" s="342"/>
      <c r="EU2" s="339"/>
      <c r="EV2" s="343"/>
      <c r="EW2" s="343"/>
      <c r="EX2" s="343"/>
      <c r="EY2" s="343"/>
      <c r="EZ2" s="343"/>
      <c r="FA2" s="343"/>
      <c r="FB2" s="343"/>
      <c r="FC2" s="343"/>
      <c r="FD2" s="343"/>
      <c r="FE2" s="343"/>
      <c r="FF2" s="343"/>
      <c r="FG2" s="343"/>
      <c r="FH2" s="343"/>
      <c r="FI2" s="343"/>
      <c r="FJ2" s="343"/>
      <c r="FK2" s="343"/>
      <c r="FL2" s="343"/>
      <c r="FM2" s="274"/>
      <c r="FN2" s="274"/>
      <c r="FO2" s="274"/>
      <c r="GF2" s="341" t="s">
        <v>712</v>
      </c>
      <c r="GJ2" s="341" t="s">
        <v>223</v>
      </c>
      <c r="GN2" s="341" t="s">
        <v>224</v>
      </c>
    </row>
    <row r="3" spans="1:201" ht="28.2" customHeight="1">
      <c r="D3" s="807" t="s">
        <v>710</v>
      </c>
      <c r="E3" s="807"/>
      <c r="F3" s="807"/>
      <c r="G3" s="807"/>
      <c r="H3" s="807"/>
      <c r="I3" s="807"/>
      <c r="J3" s="807"/>
      <c r="K3" s="807"/>
      <c r="L3" s="807"/>
      <c r="M3" s="807"/>
      <c r="N3" s="807"/>
      <c r="O3" s="807"/>
      <c r="P3" s="807"/>
      <c r="Q3" s="807"/>
      <c r="R3" s="807"/>
      <c r="S3" s="807"/>
      <c r="T3" s="807"/>
      <c r="U3" s="807"/>
      <c r="V3" s="807"/>
      <c r="W3" s="807"/>
      <c r="X3" s="807"/>
      <c r="Y3" s="807"/>
      <c r="Z3" s="807"/>
      <c r="AA3" s="807"/>
      <c r="AB3" s="807"/>
      <c r="AC3" s="807"/>
      <c r="AD3" s="807"/>
      <c r="AE3" s="492"/>
      <c r="AF3" s="493"/>
      <c r="AG3" s="493"/>
      <c r="AH3" s="493"/>
      <c r="AI3" s="493"/>
      <c r="AJ3" s="493"/>
      <c r="AK3" s="493"/>
      <c r="AL3" s="493"/>
      <c r="AM3" s="493"/>
      <c r="AN3" s="493"/>
      <c r="AO3" s="493"/>
      <c r="AP3" s="493"/>
      <c r="AQ3" s="493"/>
      <c r="AR3" s="493"/>
      <c r="AS3" s="493"/>
      <c r="AT3" s="494" t="s">
        <v>720</v>
      </c>
      <c r="AU3" s="493"/>
      <c r="AV3" s="493"/>
      <c r="AW3" s="493"/>
      <c r="AX3" s="493"/>
      <c r="AY3" s="493"/>
      <c r="AZ3" s="493"/>
      <c r="BA3" s="493"/>
      <c r="BB3" s="493"/>
      <c r="BC3" s="493"/>
      <c r="BD3" s="493"/>
      <c r="BE3" s="493"/>
      <c r="BF3" s="493"/>
      <c r="BG3" s="493"/>
      <c r="BH3" s="493"/>
      <c r="BI3" s="493"/>
      <c r="BJ3" s="493"/>
      <c r="BK3" s="493"/>
      <c r="BL3" s="493"/>
      <c r="BM3" s="493"/>
      <c r="BN3" s="493"/>
      <c r="BO3" s="493"/>
      <c r="BP3" s="493"/>
      <c r="BQ3" s="493"/>
      <c r="BR3" s="493"/>
      <c r="BS3" s="493"/>
      <c r="BT3" s="493"/>
      <c r="BU3" s="493"/>
      <c r="BV3" s="493"/>
      <c r="BW3" s="493"/>
      <c r="BX3" s="493"/>
      <c r="BY3" s="493"/>
      <c r="BZ3" s="493"/>
      <c r="CA3" s="493"/>
      <c r="CB3" s="493"/>
      <c r="CC3" s="493"/>
      <c r="CD3" s="493"/>
      <c r="CE3" s="493"/>
      <c r="CF3" s="493"/>
      <c r="CG3" s="493"/>
      <c r="CH3" s="493"/>
      <c r="CI3" s="493"/>
      <c r="CJ3" s="493"/>
      <c r="CK3" s="493"/>
      <c r="CL3" s="493"/>
      <c r="CM3" s="493"/>
      <c r="CN3" s="493"/>
      <c r="CO3" s="493"/>
      <c r="CP3" s="493"/>
      <c r="CQ3" s="493"/>
      <c r="CR3" s="493"/>
      <c r="CS3" s="493"/>
      <c r="CT3" s="493"/>
      <c r="CU3" s="493"/>
      <c r="CV3" s="493"/>
      <c r="CW3" s="493"/>
      <c r="CX3" s="493"/>
      <c r="CY3" s="493"/>
      <c r="CZ3" s="493"/>
      <c r="DA3" s="493"/>
      <c r="DB3" s="493"/>
      <c r="DC3" s="493"/>
      <c r="DD3" s="493"/>
      <c r="DE3" s="493"/>
      <c r="DF3" s="493"/>
      <c r="DG3" s="493"/>
      <c r="DH3" s="493"/>
      <c r="DI3" s="493"/>
      <c r="DJ3" s="493"/>
      <c r="DK3" s="493"/>
      <c r="DL3" s="493"/>
      <c r="DM3" s="493"/>
      <c r="DN3" s="493"/>
      <c r="DO3" s="493"/>
      <c r="DP3" s="493"/>
      <c r="DQ3" s="493"/>
      <c r="DR3" s="493"/>
      <c r="DS3" s="493"/>
      <c r="DT3" s="493"/>
      <c r="DU3" s="493"/>
      <c r="DV3" s="493"/>
      <c r="DW3" s="493"/>
      <c r="DX3" s="493"/>
      <c r="DY3" s="493"/>
      <c r="DZ3" s="493"/>
      <c r="EA3" s="493"/>
      <c r="EB3" s="493"/>
      <c r="EC3" s="493"/>
      <c r="ED3" s="493"/>
      <c r="EE3" s="493"/>
      <c r="EF3" s="493"/>
      <c r="EG3" s="493"/>
      <c r="EH3" s="493"/>
      <c r="EI3" s="493"/>
      <c r="EJ3" s="494"/>
      <c r="EK3" s="494"/>
      <c r="EL3" s="494"/>
      <c r="EM3" s="494"/>
      <c r="EN3" s="494"/>
      <c r="EO3" s="494"/>
      <c r="EP3" s="494"/>
      <c r="EQ3" s="377"/>
      <c r="ER3" s="377"/>
      <c r="ES3" s="377"/>
      <c r="ET3" s="377"/>
      <c r="EU3" s="494"/>
      <c r="EV3" s="495"/>
      <c r="EW3" s="495"/>
      <c r="EX3" s="495"/>
      <c r="EY3" s="495"/>
      <c r="EZ3" s="495"/>
      <c r="FA3" s="495"/>
      <c r="FB3" s="495"/>
      <c r="FC3" s="495"/>
      <c r="FD3" s="495"/>
      <c r="FE3" s="495"/>
      <c r="FF3" s="495"/>
      <c r="FG3" s="495"/>
      <c r="FH3" s="495"/>
      <c r="FI3" s="495"/>
      <c r="FJ3" s="495"/>
      <c r="FK3" s="495"/>
      <c r="FL3" s="495"/>
      <c r="FM3" s="496"/>
      <c r="FN3" s="496"/>
      <c r="FO3" s="496"/>
      <c r="FP3" s="497"/>
      <c r="FQ3" s="497"/>
      <c r="FR3" s="497"/>
      <c r="FS3" s="497"/>
      <c r="FT3" s="497"/>
      <c r="FU3" s="497"/>
      <c r="FV3" s="497"/>
      <c r="FW3" s="497"/>
      <c r="FX3" s="497"/>
      <c r="FY3" s="497"/>
      <c r="FZ3" s="497"/>
      <c r="GA3" s="497"/>
      <c r="GB3" s="497"/>
      <c r="GC3" s="497"/>
      <c r="GD3" s="497"/>
      <c r="GE3" s="497"/>
      <c r="GF3" s="378" t="s">
        <v>225</v>
      </c>
      <c r="GG3" s="497"/>
      <c r="GH3" s="497"/>
      <c r="GI3" s="497"/>
      <c r="GJ3" s="378" t="s">
        <v>226</v>
      </c>
      <c r="GK3" s="497"/>
      <c r="GL3" s="497"/>
      <c r="GM3" s="497"/>
      <c r="GN3" s="378" t="s">
        <v>227</v>
      </c>
      <c r="GO3" s="497"/>
      <c r="GP3" s="497"/>
      <c r="GQ3" s="497"/>
      <c r="GR3" s="497"/>
      <c r="GS3" s="340"/>
    </row>
    <row r="4" spans="1:201" s="233" customFormat="1" ht="50.4" customHeight="1">
      <c r="D4" s="804" t="s">
        <v>711</v>
      </c>
      <c r="E4" s="804"/>
      <c r="F4" s="804"/>
      <c r="G4" s="804"/>
      <c r="H4" s="804"/>
      <c r="I4" s="804"/>
      <c r="J4" s="804"/>
      <c r="K4" s="804"/>
      <c r="L4" s="804"/>
      <c r="M4" s="804"/>
      <c r="N4" s="804"/>
      <c r="O4" s="804"/>
      <c r="P4" s="804"/>
      <c r="Q4" s="804"/>
      <c r="R4" s="804"/>
      <c r="S4" s="804"/>
      <c r="T4" s="804"/>
      <c r="U4" s="778" t="s">
        <v>234</v>
      </c>
      <c r="V4" s="805"/>
      <c r="W4" s="805"/>
      <c r="X4" s="805"/>
      <c r="Y4" s="805"/>
      <c r="Z4" s="805"/>
      <c r="AA4" s="805"/>
      <c r="AB4" s="805"/>
      <c r="AC4" s="805"/>
      <c r="AD4" s="805"/>
      <c r="AE4" s="498"/>
      <c r="AF4" s="499"/>
      <c r="AG4" s="499"/>
      <c r="AH4" s="499"/>
      <c r="AI4" s="499"/>
      <c r="AJ4" s="499"/>
      <c r="AK4" s="499"/>
      <c r="AL4" s="499"/>
      <c r="AM4" s="499"/>
      <c r="AN4" s="499"/>
      <c r="AO4" s="499"/>
      <c r="AP4" s="499"/>
      <c r="AQ4" s="499"/>
      <c r="AR4" s="499"/>
      <c r="AS4" s="499"/>
      <c r="AT4" s="500" t="s">
        <v>721</v>
      </c>
      <c r="AU4" s="499"/>
      <c r="AV4" s="499"/>
      <c r="AW4" s="499"/>
      <c r="AX4" s="499"/>
      <c r="AY4" s="499"/>
      <c r="AZ4" s="499"/>
      <c r="BA4" s="499"/>
      <c r="BB4" s="499"/>
      <c r="BC4" s="499"/>
      <c r="BD4" s="499"/>
      <c r="BE4" s="499"/>
      <c r="BF4" s="499"/>
      <c r="BG4" s="499"/>
      <c r="BH4" s="499"/>
      <c r="BI4" s="499"/>
      <c r="BJ4" s="499"/>
      <c r="BK4" s="499"/>
      <c r="BL4" s="499"/>
      <c r="BM4" s="499"/>
      <c r="BN4" s="499"/>
      <c r="BO4" s="499"/>
      <c r="BP4" s="501"/>
      <c r="BQ4" s="802" t="s">
        <v>235</v>
      </c>
      <c r="BR4" s="802"/>
      <c r="BS4" s="802"/>
      <c r="BT4" s="802"/>
      <c r="BU4" s="802"/>
      <c r="BV4" s="802"/>
      <c r="BW4" s="798" t="s">
        <v>628</v>
      </c>
      <c r="BX4" s="798"/>
      <c r="BY4" s="798"/>
      <c r="BZ4" s="798"/>
      <c r="CA4" s="798"/>
      <c r="CB4" s="798"/>
      <c r="CC4" s="798"/>
      <c r="CD4" s="798"/>
      <c r="CE4" s="798"/>
      <c r="CF4" s="798"/>
      <c r="CG4" s="798"/>
      <c r="CH4" s="798"/>
      <c r="CI4" s="798"/>
      <c r="CJ4" s="798"/>
      <c r="CK4" s="798"/>
      <c r="CL4" s="798"/>
      <c r="CM4" s="790" t="s">
        <v>629</v>
      </c>
      <c r="CN4" s="791"/>
      <c r="CO4" s="791"/>
      <c r="CP4" s="791"/>
      <c r="CQ4" s="791"/>
      <c r="CR4" s="791"/>
      <c r="CS4" s="791"/>
      <c r="CT4" s="791"/>
      <c r="CU4" s="791"/>
      <c r="CV4" s="791"/>
      <c r="CW4" s="791"/>
      <c r="CX4" s="791"/>
      <c r="CY4" s="791"/>
      <c r="CZ4" s="791"/>
      <c r="DA4" s="791"/>
      <c r="DB4" s="791"/>
      <c r="DC4" s="791"/>
      <c r="DD4" s="791"/>
      <c r="DE4" s="791"/>
      <c r="DF4" s="791"/>
      <c r="DG4" s="791"/>
      <c r="DH4" s="791"/>
      <c r="DI4" s="791"/>
      <c r="DJ4" s="791"/>
      <c r="DK4" s="791"/>
      <c r="DL4" s="791"/>
      <c r="DM4" s="791"/>
      <c r="DN4" s="791"/>
      <c r="DO4" s="792"/>
      <c r="DP4" s="783" t="s">
        <v>630</v>
      </c>
      <c r="DQ4" s="783"/>
      <c r="DR4" s="783"/>
      <c r="DS4" s="812" t="s">
        <v>238</v>
      </c>
      <c r="DT4" s="812"/>
      <c r="DU4" s="812"/>
      <c r="DV4" s="812"/>
      <c r="DW4" s="812"/>
      <c r="DX4" s="778" t="s">
        <v>962</v>
      </c>
      <c r="DY4" s="779"/>
      <c r="DZ4" s="779"/>
      <c r="EA4" s="779"/>
      <c r="EB4" s="779"/>
      <c r="EC4" s="779"/>
      <c r="ED4" s="779"/>
      <c r="EE4" s="779"/>
      <c r="EF4" s="779"/>
      <c r="EG4" s="779"/>
      <c r="EH4" s="779"/>
      <c r="EI4" s="779"/>
      <c r="EJ4" s="502"/>
      <c r="EK4" s="502"/>
      <c r="EL4" s="502"/>
      <c r="EM4" s="502"/>
      <c r="EN4" s="502"/>
      <c r="EO4" s="502"/>
      <c r="EP4" s="502"/>
      <c r="EQ4" s="503"/>
      <c r="ER4" s="503"/>
      <c r="ES4" s="503"/>
      <c r="ET4" s="503"/>
      <c r="EU4" s="504"/>
      <c r="EV4" s="504"/>
      <c r="EW4" s="505"/>
      <c r="EX4" s="506"/>
      <c r="EY4" s="507"/>
      <c r="EZ4" s="507"/>
      <c r="FA4" s="507"/>
      <c r="FB4" s="507"/>
      <c r="FC4" s="507"/>
      <c r="FD4" s="507"/>
      <c r="FE4" s="507"/>
      <c r="FF4" s="507"/>
      <c r="FG4" s="507"/>
      <c r="FH4" s="507"/>
      <c r="FI4" s="507"/>
      <c r="FJ4" s="507"/>
      <c r="FK4" s="507"/>
      <c r="FL4" s="507"/>
      <c r="FM4" s="507"/>
      <c r="FN4" s="507"/>
      <c r="FO4" s="506"/>
      <c r="FP4" s="707" t="s">
        <v>1188</v>
      </c>
      <c r="FQ4" s="707"/>
      <c r="FR4" s="707"/>
      <c r="FS4" s="707"/>
      <c r="FT4" s="707"/>
      <c r="FU4" s="707"/>
      <c r="FV4" s="707"/>
      <c r="FW4" s="707"/>
      <c r="FX4" s="707"/>
      <c r="FY4" s="707"/>
      <c r="FZ4" s="707"/>
      <c r="GA4" s="707"/>
      <c r="GB4" s="707"/>
      <c r="GC4" s="707"/>
      <c r="GD4" s="727" t="s">
        <v>1187</v>
      </c>
      <c r="GE4" s="727"/>
      <c r="GF4" s="727"/>
      <c r="GG4" s="727"/>
      <c r="GH4" s="727"/>
      <c r="GI4" s="727"/>
      <c r="GJ4" s="727"/>
      <c r="GK4" s="727"/>
      <c r="GL4" s="727"/>
      <c r="GM4" s="727"/>
      <c r="GN4" s="727"/>
      <c r="GO4" s="727"/>
      <c r="GP4" s="727"/>
      <c r="GQ4" s="727"/>
      <c r="GR4" s="727"/>
    </row>
    <row r="5" spans="1:201" ht="79.2" customHeight="1">
      <c r="A5" s="728" t="s">
        <v>241</v>
      </c>
      <c r="B5" s="740" t="s">
        <v>242</v>
      </c>
      <c r="C5" s="747" t="s">
        <v>1190</v>
      </c>
      <c r="D5" s="811" t="s">
        <v>1189</v>
      </c>
      <c r="E5" s="729" t="s">
        <v>723</v>
      </c>
      <c r="F5" s="729" t="s">
        <v>726</v>
      </c>
      <c r="G5" s="729" t="s">
        <v>631</v>
      </c>
      <c r="H5" s="729" t="s">
        <v>478</v>
      </c>
      <c r="I5" s="729" t="s">
        <v>724</v>
      </c>
      <c r="J5" s="729" t="s">
        <v>632</v>
      </c>
      <c r="K5" s="729" t="s">
        <v>633</v>
      </c>
      <c r="L5" s="729" t="s">
        <v>634</v>
      </c>
      <c r="M5" s="730" t="s">
        <v>1060</v>
      </c>
      <c r="N5" s="729" t="s">
        <v>728</v>
      </c>
      <c r="O5" s="729" t="s">
        <v>729</v>
      </c>
      <c r="P5" s="729" t="s">
        <v>727</v>
      </c>
      <c r="Q5" s="729"/>
      <c r="R5" s="729"/>
      <c r="S5" s="729"/>
      <c r="T5" s="729"/>
      <c r="U5" s="795" t="s">
        <v>246</v>
      </c>
      <c r="V5" s="796"/>
      <c r="W5" s="796"/>
      <c r="X5" s="796"/>
      <c r="Y5" s="796"/>
      <c r="Z5" s="796"/>
      <c r="AA5" s="796"/>
      <c r="AB5" s="796"/>
      <c r="AC5" s="796"/>
      <c r="AD5" s="797"/>
      <c r="AE5" s="843" t="s">
        <v>942</v>
      </c>
      <c r="AF5" s="753" t="s">
        <v>247</v>
      </c>
      <c r="AG5" s="753"/>
      <c r="AH5" s="736" t="s">
        <v>625</v>
      </c>
      <c r="AI5" s="736" t="s">
        <v>249</v>
      </c>
      <c r="AJ5" s="736" t="s">
        <v>250</v>
      </c>
      <c r="AK5" s="736" t="s">
        <v>251</v>
      </c>
      <c r="AL5" s="736" t="s">
        <v>635</v>
      </c>
      <c r="AM5" s="748" t="s">
        <v>636</v>
      </c>
      <c r="AN5" s="833" t="s">
        <v>944</v>
      </c>
      <c r="AO5" s="833" t="s">
        <v>945</v>
      </c>
      <c r="AP5" s="744" t="s">
        <v>637</v>
      </c>
      <c r="AQ5" s="748" t="s">
        <v>496</v>
      </c>
      <c r="AR5" s="748" t="s">
        <v>497</v>
      </c>
      <c r="AS5" s="748" t="s">
        <v>498</v>
      </c>
      <c r="AT5" s="749" t="s">
        <v>722</v>
      </c>
      <c r="AU5" s="750" t="s">
        <v>437</v>
      </c>
      <c r="AV5" s="750"/>
      <c r="AW5" s="750"/>
      <c r="AX5" s="750"/>
      <c r="AY5" s="750"/>
      <c r="AZ5" s="750"/>
      <c r="BA5" s="750"/>
      <c r="BB5" s="741" t="s">
        <v>438</v>
      </c>
      <c r="BC5" s="741" t="s">
        <v>1191</v>
      </c>
      <c r="BD5" s="741" t="s">
        <v>1193</v>
      </c>
      <c r="BE5" s="741" t="s">
        <v>1192</v>
      </c>
      <c r="BF5" s="751" t="s">
        <v>690</v>
      </c>
      <c r="BG5" s="751"/>
      <c r="BH5" s="751"/>
      <c r="BI5" s="751"/>
      <c r="BJ5" s="751"/>
      <c r="BK5" s="751"/>
      <c r="BL5" s="752" t="s">
        <v>691</v>
      </c>
      <c r="BM5" s="752"/>
      <c r="BN5" s="752"/>
      <c r="BO5" s="752"/>
      <c r="BP5" s="752"/>
      <c r="BQ5" s="751" t="s">
        <v>957</v>
      </c>
      <c r="BR5" s="751"/>
      <c r="BS5" s="765" t="s">
        <v>958</v>
      </c>
      <c r="BT5" s="765"/>
      <c r="BU5" s="765"/>
      <c r="BV5" s="765"/>
      <c r="BW5" s="798"/>
      <c r="BX5" s="798"/>
      <c r="BY5" s="798"/>
      <c r="BZ5" s="798"/>
      <c r="CA5" s="798"/>
      <c r="CB5" s="798"/>
      <c r="CC5" s="798"/>
      <c r="CD5" s="798"/>
      <c r="CE5" s="798"/>
      <c r="CF5" s="798"/>
      <c r="CG5" s="798"/>
      <c r="CH5" s="798"/>
      <c r="CI5" s="798"/>
      <c r="CJ5" s="798"/>
      <c r="CK5" s="798"/>
      <c r="CL5" s="798"/>
      <c r="CM5" s="731" t="s">
        <v>638</v>
      </c>
      <c r="CN5" s="731"/>
      <c r="CO5" s="731"/>
      <c r="CP5" s="731"/>
      <c r="CQ5" s="773" t="s">
        <v>639</v>
      </c>
      <c r="CR5" s="773"/>
      <c r="CS5" s="508" t="s">
        <v>258</v>
      </c>
      <c r="CT5" s="819" t="s">
        <v>941</v>
      </c>
      <c r="CU5" s="773" t="s">
        <v>640</v>
      </c>
      <c r="CV5" s="773"/>
      <c r="CW5" s="773"/>
      <c r="CX5" s="820" t="s">
        <v>641</v>
      </c>
      <c r="CY5" s="820"/>
      <c r="CZ5" s="820"/>
      <c r="DA5" s="820"/>
      <c r="DB5" s="820"/>
      <c r="DC5" s="773" t="s">
        <v>642</v>
      </c>
      <c r="DD5" s="773"/>
      <c r="DE5" s="773"/>
      <c r="DF5" s="773"/>
      <c r="DG5" s="773"/>
      <c r="DH5" s="773"/>
      <c r="DI5" s="771" t="s">
        <v>940</v>
      </c>
      <c r="DJ5" s="772"/>
      <c r="DK5" s="803" t="s">
        <v>643</v>
      </c>
      <c r="DL5" s="803"/>
      <c r="DM5" s="732" t="s">
        <v>644</v>
      </c>
      <c r="DN5" s="732" t="s">
        <v>645</v>
      </c>
      <c r="DO5" s="816" t="s">
        <v>646</v>
      </c>
      <c r="DP5" s="737" t="s">
        <v>647</v>
      </c>
      <c r="DQ5" s="733" t="s">
        <v>269</v>
      </c>
      <c r="DR5" s="733" t="s">
        <v>648</v>
      </c>
      <c r="DS5" s="813" t="s">
        <v>271</v>
      </c>
      <c r="DT5" s="768" t="s">
        <v>272</v>
      </c>
      <c r="DU5" s="768" t="s">
        <v>649</v>
      </c>
      <c r="DV5" s="768" t="s">
        <v>274</v>
      </c>
      <c r="DW5" s="754" t="s">
        <v>275</v>
      </c>
      <c r="DX5" s="782" t="s">
        <v>650</v>
      </c>
      <c r="DY5" s="769" t="s">
        <v>651</v>
      </c>
      <c r="DZ5" s="769"/>
      <c r="EA5" s="769"/>
      <c r="EB5" s="769" t="s">
        <v>652</v>
      </c>
      <c r="EC5" s="769"/>
      <c r="ED5" s="781" t="s">
        <v>653</v>
      </c>
      <c r="EE5" s="781"/>
      <c r="EF5" s="781"/>
      <c r="EG5" s="780" t="s">
        <v>654</v>
      </c>
      <c r="EH5" s="780"/>
      <c r="EI5" s="780"/>
      <c r="EJ5" s="767" t="s">
        <v>281</v>
      </c>
      <c r="EK5" s="767"/>
      <c r="EL5" s="767"/>
      <c r="EM5" s="767"/>
      <c r="EN5" s="767"/>
      <c r="EO5" s="767"/>
      <c r="EP5" s="767"/>
      <c r="EQ5" s="767"/>
      <c r="ER5" s="767"/>
      <c r="ES5" s="767"/>
      <c r="ET5" s="767"/>
      <c r="EU5" s="841" t="s">
        <v>240</v>
      </c>
      <c r="EV5" s="841"/>
      <c r="EW5" s="841"/>
      <c r="EX5" s="841"/>
      <c r="EY5" s="841"/>
      <c r="EZ5" s="841"/>
      <c r="FA5" s="841"/>
      <c r="FB5" s="841"/>
      <c r="FC5" s="841"/>
      <c r="FD5" s="841"/>
      <c r="FE5" s="841"/>
      <c r="FF5" s="841"/>
      <c r="FG5" s="841"/>
      <c r="FH5" s="841"/>
      <c r="FI5" s="841"/>
      <c r="FJ5" s="841"/>
      <c r="FK5" s="841"/>
      <c r="FL5" s="841"/>
      <c r="FM5" s="842"/>
      <c r="FN5" s="842"/>
      <c r="FO5" s="842"/>
      <c r="FP5" s="725" t="s">
        <v>751</v>
      </c>
      <c r="FQ5" s="725"/>
      <c r="FR5" s="725"/>
      <c r="FS5" s="725"/>
      <c r="FT5" s="725"/>
      <c r="FU5" s="726" t="s">
        <v>752</v>
      </c>
      <c r="FV5" s="726"/>
      <c r="FW5" s="726"/>
      <c r="FX5" s="726"/>
      <c r="FY5" s="726"/>
      <c r="FZ5" s="725" t="s">
        <v>753</v>
      </c>
      <c r="GA5" s="725"/>
      <c r="GB5" s="725"/>
      <c r="GC5" s="725"/>
      <c r="GD5" s="708" t="s">
        <v>939</v>
      </c>
      <c r="GE5" s="708"/>
      <c r="GF5" s="708"/>
      <c r="GG5" s="708"/>
      <c r="GH5" s="708"/>
      <c r="GI5" s="708"/>
      <c r="GJ5" s="708"/>
      <c r="GK5" s="708"/>
      <c r="GL5" s="708"/>
      <c r="GM5" s="708"/>
      <c r="GN5" s="708"/>
      <c r="GO5" s="708"/>
      <c r="GP5" s="708"/>
      <c r="GQ5" s="708"/>
      <c r="GR5" s="708"/>
    </row>
    <row r="6" spans="1:201" ht="60.6" customHeight="1">
      <c r="A6" s="728"/>
      <c r="B6" s="740"/>
      <c r="C6" s="747"/>
      <c r="D6" s="811"/>
      <c r="E6" s="729"/>
      <c r="F6" s="729"/>
      <c r="G6" s="729"/>
      <c r="H6" s="729"/>
      <c r="I6" s="729"/>
      <c r="J6" s="729"/>
      <c r="K6" s="729"/>
      <c r="L6" s="729"/>
      <c r="M6" s="730"/>
      <c r="N6" s="729"/>
      <c r="O6" s="729"/>
      <c r="P6" s="757" t="s">
        <v>282</v>
      </c>
      <c r="Q6" s="758"/>
      <c r="R6" s="758"/>
      <c r="S6" s="758"/>
      <c r="T6" s="759"/>
      <c r="U6" s="825" t="s">
        <v>286</v>
      </c>
      <c r="V6" s="825" t="s">
        <v>287</v>
      </c>
      <c r="W6" s="827" t="s">
        <v>288</v>
      </c>
      <c r="X6" s="827" t="s">
        <v>289</v>
      </c>
      <c r="Y6" s="827" t="s">
        <v>290</v>
      </c>
      <c r="Z6" s="827" t="s">
        <v>291</v>
      </c>
      <c r="AA6" s="827" t="s">
        <v>292</v>
      </c>
      <c r="AB6" s="829" t="s">
        <v>293</v>
      </c>
      <c r="AC6" s="831" t="s">
        <v>294</v>
      </c>
      <c r="AD6" s="827" t="s">
        <v>295</v>
      </c>
      <c r="AE6" s="844"/>
      <c r="AF6" s="760" t="s">
        <v>725</v>
      </c>
      <c r="AG6" s="761" t="s">
        <v>447</v>
      </c>
      <c r="AH6" s="736"/>
      <c r="AI6" s="736"/>
      <c r="AJ6" s="736"/>
      <c r="AK6" s="736"/>
      <c r="AL6" s="736"/>
      <c r="AM6" s="748"/>
      <c r="AN6" s="834"/>
      <c r="AO6" s="834"/>
      <c r="AP6" s="745"/>
      <c r="AQ6" s="748"/>
      <c r="AR6" s="748"/>
      <c r="AS6" s="748"/>
      <c r="AT6" s="749"/>
      <c r="AU6" s="766" t="s">
        <v>296</v>
      </c>
      <c r="AV6" s="766" t="s">
        <v>297</v>
      </c>
      <c r="AW6" s="766" t="s">
        <v>298</v>
      </c>
      <c r="AX6" s="729" t="s">
        <v>299</v>
      </c>
      <c r="AY6" s="729" t="s">
        <v>300</v>
      </c>
      <c r="AZ6" s="729" t="s">
        <v>301</v>
      </c>
      <c r="BA6" s="729" t="s">
        <v>302</v>
      </c>
      <c r="BB6" s="742"/>
      <c r="BC6" s="742"/>
      <c r="BD6" s="742"/>
      <c r="BE6" s="742"/>
      <c r="BF6" s="770" t="s">
        <v>303</v>
      </c>
      <c r="BG6" s="770" t="s">
        <v>304</v>
      </c>
      <c r="BH6" s="770" t="s">
        <v>305</v>
      </c>
      <c r="BI6" s="770" t="s">
        <v>306</v>
      </c>
      <c r="BJ6" s="770" t="s">
        <v>307</v>
      </c>
      <c r="BK6" s="751" t="s">
        <v>308</v>
      </c>
      <c r="BL6" s="764" t="s">
        <v>448</v>
      </c>
      <c r="BM6" s="764" t="s">
        <v>449</v>
      </c>
      <c r="BN6" s="762" t="s">
        <v>450</v>
      </c>
      <c r="BO6" s="763" t="s">
        <v>451</v>
      </c>
      <c r="BP6" s="764" t="s">
        <v>452</v>
      </c>
      <c r="BQ6" s="751"/>
      <c r="BR6" s="751"/>
      <c r="BS6" s="765"/>
      <c r="BT6" s="765"/>
      <c r="BU6" s="765"/>
      <c r="BV6" s="765"/>
      <c r="BW6" s="785" t="s">
        <v>655</v>
      </c>
      <c r="BX6" s="784" t="s">
        <v>656</v>
      </c>
      <c r="BY6" s="785" t="s">
        <v>657</v>
      </c>
      <c r="BZ6" s="785" t="s">
        <v>658</v>
      </c>
      <c r="CA6" s="785" t="s">
        <v>659</v>
      </c>
      <c r="CB6" s="785" t="s">
        <v>660</v>
      </c>
      <c r="CC6" s="785" t="s">
        <v>661</v>
      </c>
      <c r="CD6" s="785" t="s">
        <v>662</v>
      </c>
      <c r="CE6" s="785" t="s">
        <v>663</v>
      </c>
      <c r="CF6" s="785" t="s">
        <v>664</v>
      </c>
      <c r="CG6" s="785" t="s">
        <v>665</v>
      </c>
      <c r="CH6" s="786" t="s">
        <v>703</v>
      </c>
      <c r="CI6" s="787" t="s">
        <v>704</v>
      </c>
      <c r="CJ6" s="787" t="s">
        <v>705</v>
      </c>
      <c r="CK6" s="788" t="s">
        <v>706</v>
      </c>
      <c r="CL6" s="788" t="s">
        <v>707</v>
      </c>
      <c r="CM6" s="789" t="s">
        <v>666</v>
      </c>
      <c r="CN6" s="789" t="s">
        <v>667</v>
      </c>
      <c r="CO6" s="789" t="s">
        <v>668</v>
      </c>
      <c r="CP6" s="789" t="s">
        <v>669</v>
      </c>
      <c r="CQ6" s="793" t="s">
        <v>670</v>
      </c>
      <c r="CR6" s="793" t="s">
        <v>671</v>
      </c>
      <c r="CS6" s="793" t="s">
        <v>708</v>
      </c>
      <c r="CT6" s="819"/>
      <c r="CU6" s="784" t="s">
        <v>672</v>
      </c>
      <c r="CV6" s="784" t="s">
        <v>673</v>
      </c>
      <c r="CW6" s="784" t="s">
        <v>674</v>
      </c>
      <c r="CX6" s="837" t="s">
        <v>675</v>
      </c>
      <c r="CY6" s="732" t="s">
        <v>676</v>
      </c>
      <c r="CZ6" s="837" t="s">
        <v>677</v>
      </c>
      <c r="DA6" s="732" t="s">
        <v>678</v>
      </c>
      <c r="DB6" s="732" t="s">
        <v>679</v>
      </c>
      <c r="DC6" s="508"/>
      <c r="DD6" s="508"/>
      <c r="DE6" s="508"/>
      <c r="DF6" s="508"/>
      <c r="DG6" s="508"/>
      <c r="DH6" s="508"/>
      <c r="DI6" s="509"/>
      <c r="DJ6" s="508"/>
      <c r="DK6" s="508"/>
      <c r="DL6" s="510"/>
      <c r="DM6" s="732"/>
      <c r="DN6" s="732"/>
      <c r="DO6" s="817"/>
      <c r="DP6" s="738"/>
      <c r="DQ6" s="734"/>
      <c r="DR6" s="734"/>
      <c r="DS6" s="814"/>
      <c r="DT6" s="768"/>
      <c r="DU6" s="768"/>
      <c r="DV6" s="768"/>
      <c r="DW6" s="755"/>
      <c r="DX6" s="782"/>
      <c r="DY6" s="846" t="s">
        <v>346</v>
      </c>
      <c r="DZ6" s="848" t="s">
        <v>347</v>
      </c>
      <c r="EA6" s="848" t="s">
        <v>348</v>
      </c>
      <c r="EB6" s="846" t="s">
        <v>349</v>
      </c>
      <c r="EC6" s="846" t="s">
        <v>350</v>
      </c>
      <c r="ED6" s="850" t="s">
        <v>351</v>
      </c>
      <c r="EE6" s="852" t="s">
        <v>352</v>
      </c>
      <c r="EF6" s="854" t="s">
        <v>353</v>
      </c>
      <c r="EG6" s="854" t="s">
        <v>354</v>
      </c>
      <c r="EH6" s="854" t="s">
        <v>355</v>
      </c>
      <c r="EI6" s="854" t="s">
        <v>356</v>
      </c>
      <c r="EJ6" s="774" t="s">
        <v>468</v>
      </c>
      <c r="EK6" s="774" t="s">
        <v>357</v>
      </c>
      <c r="EL6" s="774" t="s">
        <v>358</v>
      </c>
      <c r="EM6" s="774" t="s">
        <v>469</v>
      </c>
      <c r="EN6" s="774" t="s">
        <v>359</v>
      </c>
      <c r="EO6" s="774" t="s">
        <v>360</v>
      </c>
      <c r="EP6" s="774" t="s">
        <v>361</v>
      </c>
      <c r="EQ6" s="776" t="s">
        <v>362</v>
      </c>
      <c r="ER6" s="776" t="s">
        <v>363</v>
      </c>
      <c r="ES6" s="776" t="s">
        <v>364</v>
      </c>
      <c r="ET6" s="776" t="s">
        <v>365</v>
      </c>
      <c r="EU6" s="838" t="s">
        <v>366</v>
      </c>
      <c r="EV6" s="836" t="s">
        <v>367</v>
      </c>
      <c r="EW6" s="836" t="s">
        <v>368</v>
      </c>
      <c r="EX6" s="836" t="s">
        <v>369</v>
      </c>
      <c r="EY6" s="836" t="s">
        <v>370</v>
      </c>
      <c r="EZ6" s="836" t="s">
        <v>371</v>
      </c>
      <c r="FA6" s="836" t="s">
        <v>372</v>
      </c>
      <c r="FB6" s="836" t="s">
        <v>373</v>
      </c>
      <c r="FC6" s="836" t="s">
        <v>374</v>
      </c>
      <c r="FD6" s="836" t="s">
        <v>375</v>
      </c>
      <c r="FE6" s="836" t="s">
        <v>376</v>
      </c>
      <c r="FF6" s="836" t="s">
        <v>377</v>
      </c>
      <c r="FG6" s="836" t="s">
        <v>378</v>
      </c>
      <c r="FH6" s="836" t="s">
        <v>379</v>
      </c>
      <c r="FI6" s="836" t="s">
        <v>380</v>
      </c>
      <c r="FJ6" s="836" t="s">
        <v>381</v>
      </c>
      <c r="FK6" s="836" t="s">
        <v>382</v>
      </c>
      <c r="FL6" s="840" t="s">
        <v>383</v>
      </c>
      <c r="FM6" s="821" t="s">
        <v>207</v>
      </c>
      <c r="FN6" s="822" t="s">
        <v>195</v>
      </c>
      <c r="FO6" s="822" t="s">
        <v>196</v>
      </c>
      <c r="FP6" s="823" t="s">
        <v>470</v>
      </c>
      <c r="FQ6" s="724" t="s">
        <v>197</v>
      </c>
      <c r="FR6" s="724" t="s">
        <v>198</v>
      </c>
      <c r="FS6" s="724" t="s">
        <v>199</v>
      </c>
      <c r="FT6" s="823" t="s">
        <v>692</v>
      </c>
      <c r="FU6" s="723" t="s">
        <v>200</v>
      </c>
      <c r="FV6" s="721" t="s">
        <v>201</v>
      </c>
      <c r="FW6" s="721" t="s">
        <v>219</v>
      </c>
      <c r="FX6" s="722" t="s">
        <v>202</v>
      </c>
      <c r="FY6" s="723" t="s">
        <v>205</v>
      </c>
      <c r="FZ6" s="724" t="s">
        <v>220</v>
      </c>
      <c r="GA6" s="724" t="s">
        <v>206</v>
      </c>
      <c r="GB6" s="724" t="s">
        <v>203</v>
      </c>
      <c r="GC6" s="724" t="s">
        <v>221</v>
      </c>
      <c r="GD6" s="709" t="s">
        <v>693</v>
      </c>
      <c r="GE6" s="710"/>
      <c r="GF6" s="713" t="s">
        <v>1194</v>
      </c>
      <c r="GG6" s="715" t="s">
        <v>694</v>
      </c>
      <c r="GH6" s="716"/>
      <c r="GI6" s="719" t="s">
        <v>695</v>
      </c>
      <c r="GJ6" s="709" t="s">
        <v>696</v>
      </c>
      <c r="GK6" s="710"/>
      <c r="GL6" s="713" t="s">
        <v>697</v>
      </c>
      <c r="GM6" s="719" t="s">
        <v>698</v>
      </c>
      <c r="GN6" s="719" t="s">
        <v>699</v>
      </c>
      <c r="GO6" s="715" t="s">
        <v>700</v>
      </c>
      <c r="GP6" s="716"/>
      <c r="GQ6" s="709" t="s">
        <v>701</v>
      </c>
      <c r="GR6" s="710"/>
    </row>
    <row r="7" spans="1:201" ht="204.6" customHeight="1">
      <c r="A7" s="728"/>
      <c r="B7" s="740"/>
      <c r="C7" s="747"/>
      <c r="D7" s="811"/>
      <c r="E7" s="729"/>
      <c r="F7" s="729"/>
      <c r="G7" s="729"/>
      <c r="H7" s="729"/>
      <c r="I7" s="729"/>
      <c r="J7" s="729"/>
      <c r="K7" s="729"/>
      <c r="L7" s="729"/>
      <c r="M7" s="730"/>
      <c r="N7" s="729"/>
      <c r="O7" s="729"/>
      <c r="P7" s="511" t="s">
        <v>442</v>
      </c>
      <c r="Q7" s="511" t="s">
        <v>443</v>
      </c>
      <c r="R7" s="512" t="s">
        <v>285</v>
      </c>
      <c r="S7" s="511" t="s">
        <v>444</v>
      </c>
      <c r="T7" s="511" t="s">
        <v>702</v>
      </c>
      <c r="U7" s="826"/>
      <c r="V7" s="826"/>
      <c r="W7" s="828"/>
      <c r="X7" s="828"/>
      <c r="Y7" s="828"/>
      <c r="Z7" s="828"/>
      <c r="AA7" s="828"/>
      <c r="AB7" s="830"/>
      <c r="AC7" s="832"/>
      <c r="AD7" s="828"/>
      <c r="AE7" s="845"/>
      <c r="AF7" s="760"/>
      <c r="AG7" s="761"/>
      <c r="AH7" s="736"/>
      <c r="AI7" s="736"/>
      <c r="AJ7" s="736"/>
      <c r="AK7" s="736"/>
      <c r="AL7" s="736"/>
      <c r="AM7" s="748"/>
      <c r="AN7" s="835"/>
      <c r="AO7" s="835"/>
      <c r="AP7" s="746"/>
      <c r="AQ7" s="748"/>
      <c r="AR7" s="748"/>
      <c r="AS7" s="748"/>
      <c r="AT7" s="749"/>
      <c r="AU7" s="766"/>
      <c r="AV7" s="766"/>
      <c r="AW7" s="766"/>
      <c r="AX7" s="729"/>
      <c r="AY7" s="729"/>
      <c r="AZ7" s="729"/>
      <c r="BA7" s="729"/>
      <c r="BB7" s="743"/>
      <c r="BC7" s="743"/>
      <c r="BD7" s="743"/>
      <c r="BE7" s="743"/>
      <c r="BF7" s="770"/>
      <c r="BG7" s="770"/>
      <c r="BH7" s="770"/>
      <c r="BI7" s="770"/>
      <c r="BJ7" s="770"/>
      <c r="BK7" s="751"/>
      <c r="BL7" s="764"/>
      <c r="BM7" s="764"/>
      <c r="BN7" s="762"/>
      <c r="BO7" s="763"/>
      <c r="BP7" s="764"/>
      <c r="BQ7" s="513" t="s">
        <v>627</v>
      </c>
      <c r="BR7" s="514" t="s">
        <v>454</v>
      </c>
      <c r="BS7" s="515" t="s">
        <v>455</v>
      </c>
      <c r="BT7" s="515" t="s">
        <v>456</v>
      </c>
      <c r="BU7" s="515" t="s">
        <v>457</v>
      </c>
      <c r="BV7" s="515" t="s">
        <v>458</v>
      </c>
      <c r="BW7" s="785"/>
      <c r="BX7" s="784"/>
      <c r="BY7" s="785"/>
      <c r="BZ7" s="785"/>
      <c r="CA7" s="785"/>
      <c r="CB7" s="785"/>
      <c r="CC7" s="785"/>
      <c r="CD7" s="785"/>
      <c r="CE7" s="785"/>
      <c r="CF7" s="785"/>
      <c r="CG7" s="785"/>
      <c r="CH7" s="786"/>
      <c r="CI7" s="787"/>
      <c r="CJ7" s="787"/>
      <c r="CK7" s="788"/>
      <c r="CL7" s="788"/>
      <c r="CM7" s="789"/>
      <c r="CN7" s="789"/>
      <c r="CO7" s="789"/>
      <c r="CP7" s="789"/>
      <c r="CQ7" s="793"/>
      <c r="CR7" s="793"/>
      <c r="CS7" s="793"/>
      <c r="CT7" s="819"/>
      <c r="CU7" s="784"/>
      <c r="CV7" s="784"/>
      <c r="CW7" s="784"/>
      <c r="CX7" s="837"/>
      <c r="CY7" s="732"/>
      <c r="CZ7" s="837"/>
      <c r="DA7" s="732"/>
      <c r="DB7" s="732"/>
      <c r="DC7" s="516" t="s">
        <v>680</v>
      </c>
      <c r="DD7" s="516" t="s">
        <v>681</v>
      </c>
      <c r="DE7" s="516" t="s">
        <v>682</v>
      </c>
      <c r="DF7" s="508" t="s">
        <v>683</v>
      </c>
      <c r="DG7" s="517" t="s">
        <v>684</v>
      </c>
      <c r="DH7" s="508" t="s">
        <v>685</v>
      </c>
      <c r="DI7" s="509" t="s">
        <v>686</v>
      </c>
      <c r="DJ7" s="509" t="s">
        <v>687</v>
      </c>
      <c r="DK7" s="518" t="s">
        <v>688</v>
      </c>
      <c r="DL7" s="518" t="s">
        <v>689</v>
      </c>
      <c r="DM7" s="732"/>
      <c r="DN7" s="732"/>
      <c r="DO7" s="818"/>
      <c r="DP7" s="739"/>
      <c r="DQ7" s="735"/>
      <c r="DR7" s="735"/>
      <c r="DS7" s="815"/>
      <c r="DT7" s="768"/>
      <c r="DU7" s="768"/>
      <c r="DV7" s="768"/>
      <c r="DW7" s="756"/>
      <c r="DX7" s="782"/>
      <c r="DY7" s="847"/>
      <c r="DZ7" s="849"/>
      <c r="EA7" s="849"/>
      <c r="EB7" s="847"/>
      <c r="EC7" s="847"/>
      <c r="ED7" s="851"/>
      <c r="EE7" s="853"/>
      <c r="EF7" s="855"/>
      <c r="EG7" s="855"/>
      <c r="EH7" s="855"/>
      <c r="EI7" s="855"/>
      <c r="EJ7" s="775"/>
      <c r="EK7" s="775"/>
      <c r="EL7" s="775"/>
      <c r="EM7" s="775"/>
      <c r="EN7" s="775"/>
      <c r="EO7" s="775"/>
      <c r="EP7" s="775"/>
      <c r="EQ7" s="777"/>
      <c r="ER7" s="777"/>
      <c r="ES7" s="777"/>
      <c r="ET7" s="777"/>
      <c r="EU7" s="838"/>
      <c r="EV7" s="836"/>
      <c r="EW7" s="836"/>
      <c r="EX7" s="836"/>
      <c r="EY7" s="836"/>
      <c r="EZ7" s="836"/>
      <c r="FA7" s="836"/>
      <c r="FB7" s="836"/>
      <c r="FC7" s="836"/>
      <c r="FD7" s="836"/>
      <c r="FE7" s="836"/>
      <c r="FF7" s="836"/>
      <c r="FG7" s="836"/>
      <c r="FH7" s="836"/>
      <c r="FI7" s="836"/>
      <c r="FJ7" s="836"/>
      <c r="FK7" s="836"/>
      <c r="FL7" s="840"/>
      <c r="FM7" s="821"/>
      <c r="FN7" s="822"/>
      <c r="FO7" s="822"/>
      <c r="FP7" s="713"/>
      <c r="FQ7" s="724"/>
      <c r="FR7" s="724"/>
      <c r="FS7" s="724"/>
      <c r="FT7" s="824"/>
      <c r="FU7" s="723"/>
      <c r="FV7" s="721"/>
      <c r="FW7" s="721"/>
      <c r="FX7" s="722"/>
      <c r="FY7" s="723"/>
      <c r="FZ7" s="724"/>
      <c r="GA7" s="724"/>
      <c r="GB7" s="724"/>
      <c r="GC7" s="724"/>
      <c r="GD7" s="711"/>
      <c r="GE7" s="712"/>
      <c r="GF7" s="714"/>
      <c r="GG7" s="717"/>
      <c r="GH7" s="718"/>
      <c r="GI7" s="720"/>
      <c r="GJ7" s="711"/>
      <c r="GK7" s="712"/>
      <c r="GL7" s="714"/>
      <c r="GM7" s="720"/>
      <c r="GN7" s="720"/>
      <c r="GO7" s="717"/>
      <c r="GP7" s="718"/>
      <c r="GQ7" s="711"/>
      <c r="GR7" s="712"/>
    </row>
    <row r="8" spans="1:201" s="274" customFormat="1" ht="131.4" customHeight="1">
      <c r="A8" s="234" t="s">
        <v>626</v>
      </c>
      <c r="B8" s="234"/>
      <c r="C8" s="234"/>
      <c r="D8" s="235" t="s">
        <v>54</v>
      </c>
      <c r="E8" s="235"/>
      <c r="F8" s="235"/>
      <c r="G8" s="236"/>
      <c r="H8" s="235"/>
      <c r="I8" s="235"/>
      <c r="J8" s="235"/>
      <c r="K8" s="235"/>
      <c r="L8" s="235"/>
      <c r="M8" s="237"/>
      <c r="N8" s="238"/>
      <c r="O8" s="235"/>
      <c r="P8" s="235" t="s">
        <v>961</v>
      </c>
      <c r="Q8" s="235"/>
      <c r="R8" s="239">
        <f>G8</f>
        <v>0</v>
      </c>
      <c r="S8" s="235" t="s">
        <v>208</v>
      </c>
      <c r="T8" s="235"/>
      <c r="U8" s="519" t="str">
        <f>IF(E8="","",IF(OR(E8="國小部",E8="國中部"),0,IF(OR(E8="高中部",E8="高職部",E8="專一至專三"),12000,IF(OR(E8="專四至專五",E8="大學部[二專]",E8="大學部"),25000,0))))</f>
        <v/>
      </c>
      <c r="V8" s="519" t="str">
        <f t="shared" ref="V8" si="0">IF(E8="","",0)</f>
        <v/>
      </c>
      <c r="W8" s="519" t="str">
        <f>IF(E8="","",IF(W$6=FALSE,0,IF(E8="國小部",0,IF(AND(E8="國中部",BO8&gt;=86,BN8&gt;=60),2500,IF(AND(OR(E8="高中部",E8="高職部",E8="專一至專三"),BO8&gt;=86,BN8&gt;=60),3500,IF(AND(OR(E8="專四至專五",E8="大學部[二專]",E8="大學部"),BO8&gt;=86,BN8&gt;=60),4500,0))))))</f>
        <v/>
      </c>
      <c r="X8" s="519" t="str">
        <f>IF(E8="","",IF(X$6=FALSE,0,IFERROR(VLOOKUP(BP8,$A$66:$B$102,2,FALSE),0)))</f>
        <v/>
      </c>
      <c r="Y8" s="519" t="str">
        <f>IF(E8="","",IF(Y$6=FALSE,0,IF(OR(E8="國小部",E8="國中部"),0,IF(BU8="甲級",18000,IF(BU8="乙級",9000,IF(BU8="丙級",4000,0))))))</f>
        <v/>
      </c>
      <c r="Z8" s="519" t="str">
        <f t="shared" ref="Z8" si="1">IF(E8="","",IF(E8="國小部",2000,IF(E8="國中部",4000,0)))</f>
        <v/>
      </c>
      <c r="AA8" s="519" t="str">
        <f t="shared" ref="AA8" si="2">IF(E8="","",0)</f>
        <v/>
      </c>
      <c r="AB8" s="519" t="str">
        <f>IF(E8="","",IF(OR(DI8="已提交",DI8="已補件",DJ8="已提交",DJ8="已補件"),5000,0))</f>
        <v/>
      </c>
      <c r="AC8" s="519" t="str">
        <f t="shared" ref="AC8" si="3">IF(E8="","",0)</f>
        <v/>
      </c>
      <c r="AD8" s="519" t="str">
        <f>IF(E8="","",SUM(U8:AC8))</f>
        <v/>
      </c>
      <c r="AE8" s="236"/>
      <c r="AF8" s="240"/>
      <c r="AG8" s="241"/>
      <c r="AH8" s="242"/>
      <c r="AI8" s="243"/>
      <c r="AJ8" s="243"/>
      <c r="AK8" s="243"/>
      <c r="AL8" s="478"/>
      <c r="AM8" s="244"/>
      <c r="AN8" s="244"/>
      <c r="AO8" s="252"/>
      <c r="AP8" s="244"/>
      <c r="AQ8" s="236"/>
      <c r="AR8" s="244"/>
      <c r="AS8" s="244"/>
      <c r="AT8" s="234"/>
      <c r="AU8" s="245"/>
      <c r="AV8" s="245"/>
      <c r="AW8" s="245"/>
      <c r="AX8" s="245"/>
      <c r="AY8" s="235"/>
      <c r="AZ8" s="235"/>
      <c r="BA8" s="235"/>
      <c r="BB8" s="235"/>
      <c r="BC8" s="246"/>
      <c r="BD8" s="246"/>
      <c r="BE8" s="247"/>
      <c r="BF8" s="247"/>
      <c r="BG8" s="234"/>
      <c r="BH8" s="234"/>
      <c r="BI8" s="234"/>
      <c r="BJ8" s="234"/>
      <c r="BK8" s="234"/>
      <c r="BL8" s="234"/>
      <c r="BM8" s="248"/>
      <c r="BN8" s="248"/>
      <c r="BO8" s="248"/>
      <c r="BP8" s="248"/>
      <c r="BQ8" s="249"/>
      <c r="BR8" s="250"/>
      <c r="BS8" s="251"/>
      <c r="BT8" s="251"/>
      <c r="BU8" s="251"/>
      <c r="BV8" s="251"/>
      <c r="BW8" s="268" t="str">
        <f t="shared" ref="BW8:BW39" si="4">IF(E8="","","已提交")</f>
        <v/>
      </c>
      <c r="BX8" s="268" t="str">
        <f t="shared" ref="BX8:BX39" si="5">IF(E8="","","已提交")</f>
        <v/>
      </c>
      <c r="BY8" s="268" t="str">
        <f t="shared" ref="BY8:BY39" si="6">IF(E8="","","已提交")</f>
        <v/>
      </c>
      <c r="BZ8" s="253" t="str">
        <f t="shared" ref="BZ8:BZ39" si="7">IF(N8="","",IF(OR(N8="特殊境遇家庭之子女",N8="中低收入身障學生或身障人士子女",N8="中低收入戶子女",N8="弱勢家庭兒少",N8="弱勢家庭身障學生或身障人士子女",N8="弱勢家庭子女",),"無須提交","已提交"))</f>
        <v/>
      </c>
      <c r="CA8" s="253" t="str">
        <f t="shared" ref="CA8:CA39" si="8">IF(N8="","",IF(OR(N8="低收入戶子女",N8="中低收入身障學生或身障人士子女",N8="中低收入戶子女",N8="弱勢家庭兒少",N8="弱勢家庭身障學生或身障人士子女",N8= "弱勢家庭子女"), "無須提交", "已提交"))</f>
        <v/>
      </c>
      <c r="CB8" s="253" t="str">
        <f t="shared" ref="CB8:CB39" si="9">IF(N8="","",IF(OR(N8="低收入戶子女",N8="特殊境遇家庭之子女",N8="弱勢家庭兒少",N8="弱勢家庭身障學生或身障人士子女",N8= "弱勢家庭子女"), "無須提交", "已提交"))</f>
        <v/>
      </c>
      <c r="CC8" s="253" t="str">
        <f t="shared" ref="CC8:CC39" si="10">IF(N8="","",IF(OR(N8="低收入戶子女",N8="特殊境遇家庭之子女",N8="中低收入戶子女",N8="弱勢家庭兒少",N8="弱勢家庭身障學生或身障人士子女",N8="弱勢家庭子女"), "無須提交", "已提交"))</f>
        <v/>
      </c>
      <c r="CD8" s="253" t="str">
        <f t="shared" ref="CD8:CD39" si="11">IF(N8="","",IF(OR(N8="低收入戶子女",N8="特殊境遇家庭之子女",N8="中低收入戶子女",N8="弱勢家庭兒少",N8= "弱勢家庭子女"), "無須提交", "已提交"))</f>
        <v/>
      </c>
      <c r="CE8" s="253" t="str">
        <f t="shared" ref="CE8:CE39" si="12">IF(N8="","",IF(OR(N8="低收入戶子女",N8="特殊境遇家庭之子女",N8="中低收入身障學生或身障人士子女",N8="中低收入戶子女",N8="弱勢家庭身障學生或身障人士子女",N8= "弱勢家庭子女"), "無須提交", "已提交"))</f>
        <v/>
      </c>
      <c r="CF8" s="253" t="str">
        <f t="shared" ref="CF8:CF39" si="13">IF(N8="","",IF(OR(N8="低收入戶子女",N8="特殊境遇家庭之子女",N8="中低收入身障學生或身障人士子女",N8="中低收入戶子女",N8="弱勢家庭兒少"), "無須提交", "已提交"))</f>
        <v/>
      </c>
      <c r="CG8" s="253" t="str">
        <f t="shared" ref="CG8:CG39" si="14">IF(N8="","",IF(OR(N8="低收入戶子女",N8="特殊境遇家庭之子女",N8="中低收入身障學生或身障人士子女",N8="中低收入戶子女",N8="弱勢家庭兒少"), "無須提交", "已提交"))</f>
        <v/>
      </c>
      <c r="CH8" s="268" t="str">
        <f t="shared" ref="CH8:CH39" si="15">IF(E8="","",IF(OR(E8="國小部",E8="國中部"),"無須提交","已提交"))</f>
        <v/>
      </c>
      <c r="CI8" s="269" t="str">
        <f t="shared" ref="CI8:CI39" si="16">IF(E8="","",IF(OR(E8="國小部",E8="國中部"),"無須提交","已提交"))</f>
        <v/>
      </c>
      <c r="CJ8" s="253" t="str">
        <f t="shared" ref="CJ8:CJ39" si="17">IF(E8="","",IF(OR(E8="國小部",E8="國中部"),"無須提交","已提交"))</f>
        <v/>
      </c>
      <c r="CK8" s="253" t="str">
        <f t="shared" ref="CK8:CK39" si="18">IF(E8="","",IF(E8="國小部","無須提交","已提交"))</f>
        <v/>
      </c>
      <c r="CL8" s="253" t="str">
        <f t="shared" ref="CL8:CL39" si="19">IF(E8="","","已提交")</f>
        <v/>
      </c>
      <c r="CM8" s="253"/>
      <c r="CN8" s="253"/>
      <c r="CO8" s="253"/>
      <c r="CP8" s="253"/>
      <c r="CQ8" s="253"/>
      <c r="CR8" s="253"/>
      <c r="CS8" s="253"/>
      <c r="CT8" s="253"/>
      <c r="CU8" s="253" t="str">
        <f t="shared" ref="CU8:CU39" si="20">IF(OR(E8="國小部",E8="國中部",), "已提交", "")</f>
        <v/>
      </c>
      <c r="CV8" s="253" t="str">
        <f t="shared" ref="CV8:CV39" si="21">IF(OR(E8="國小部",E8="國中部",), "已提交", "")</f>
        <v/>
      </c>
      <c r="CW8" s="253" t="str">
        <f t="shared" ref="CW8:CW39" si="22">IF(OR(E8="國小部",E8="國中部",), "已提交", "")</f>
        <v/>
      </c>
      <c r="CX8" s="253"/>
      <c r="CY8" s="253"/>
      <c r="CZ8" s="253"/>
      <c r="DA8" s="253"/>
      <c r="DB8" s="253"/>
      <c r="DC8" s="253"/>
      <c r="DD8" s="253"/>
      <c r="DE8" s="253"/>
      <c r="DF8" s="253"/>
      <c r="DG8" s="253"/>
      <c r="DH8" s="253"/>
      <c r="DI8" s="253"/>
      <c r="DJ8" s="253"/>
      <c r="DK8" s="253"/>
      <c r="DL8" s="253"/>
      <c r="DM8" s="253"/>
      <c r="DN8" s="253" t="s">
        <v>385</v>
      </c>
      <c r="DO8" s="253"/>
      <c r="DP8" s="253"/>
      <c r="DQ8" s="253"/>
      <c r="DR8" s="253"/>
      <c r="DS8" s="479"/>
      <c r="DT8" s="479"/>
      <c r="DU8" s="480"/>
      <c r="DV8" s="480"/>
      <c r="DW8" s="481"/>
      <c r="DX8" s="270">
        <f>'步驟2. 填列A至M欄【編號 No1.家庭成員】'!X$4</f>
        <v>1</v>
      </c>
      <c r="DY8" s="271">
        <f>'步驟2. 填列A至M欄【編號 No1.家庭成員】'!N$23</f>
        <v>0</v>
      </c>
      <c r="DZ8" s="271">
        <f>'步驟2. 填列A至M欄【編號 No1.家庭成員】'!O$23</f>
        <v>0</v>
      </c>
      <c r="EA8" s="271">
        <f>'步驟2. 填列A至M欄【編號 No1.家庭成員】'!P$23</f>
        <v>0</v>
      </c>
      <c r="EB8" s="271">
        <f>'步驟2. 填列A至M欄【編號 No1.家庭成員】'!Q$23</f>
        <v>0</v>
      </c>
      <c r="EC8" s="271">
        <f>'步驟2. 填列A至M欄【編號 No1.家庭成員】'!R$23</f>
        <v>0</v>
      </c>
      <c r="ED8" s="272">
        <f t="shared" ref="ED8:ED39" si="23">SUM(DY8:EA8)</f>
        <v>0</v>
      </c>
      <c r="EE8" s="272">
        <f t="shared" ref="EE8:EE39" si="24">SUM(DZ8+EF8+EB8)</f>
        <v>0</v>
      </c>
      <c r="EF8" s="272">
        <f t="shared" ref="EF8:EF39" si="25">DZ8/0.02095</f>
        <v>0</v>
      </c>
      <c r="EG8" s="273" t="str">
        <f t="shared" ref="EG8:EG39" si="26">CHOOSE(IF(N8="",1,IF(OR(N8="低收入戶子女", N8="特殊境遇家庭之子女", N8="中低收入身障學生或身障人士子女", N8="弱勢家庭兒少", N8="中低收入戶子女"),2,IF(OR(N8="弱勢家庭身障學生或身障人士子女", N8="弱勢家庭子女"),3,4))),"身份空白","符合標準",IF(DX8="","全家總人口數未輸入",IF(DY8="","薪資所得未輸入",IF(EA8="","其他所得未輸入",IF(ED8/12/DX8&gt;15366, "平均每人每月所得超過標準值"&amp; INT(ED8/12/DX8)-15366&amp; "元","符合標準")))),"身份別輸入錯誤")</f>
        <v>身份空白</v>
      </c>
      <c r="EH8" s="273" t="str">
        <f t="shared" ref="EH8:EH39" si="27">CHOOSE(IF(N8="",1,IF(OR(N8="低收入戶子女",N8="特殊境遇家庭之子女",N8="中低收入身障學生或身障人士子女",N8="弱勢家庭兒少",N8="中低收入戶子女"),2,IF(OR(N8="弱勢家庭身障學生或身障人士子女", N8="弱勢家庭子女"),3,4))),"身份空白","符合標準",IF(DX8="","全家總人口數未輸入",IF(DZ8="","利息所得未輸入",IF(EB8="","投資未輸入",IF(EE8/DX8&gt;112500, "平均每人動產標準金額超過標準值"&amp; INT(EE8/DX8)-112500&amp; "元","符合標準")))),"身份別輸入錯誤")</f>
        <v>身份空白</v>
      </c>
      <c r="EI8" s="273" t="str">
        <f t="shared" ref="EI8:EI39" si="28">CHOOSE(IF(N8="",1,IF(OR(N8="低收入戶子女",N8="特殊境遇家庭之子女",N8="中低收入身障學生或身障人士子女",N8="弱勢家庭兒少",N8="中低收入戶子女"),2,IF(OR(N8="弱勢家庭身障學生或身障人士子女", N8="弱勢家庭子女"),3,4))),"身份空白","符合標準",IF(EC8="","不動產未輸入",IF(EC8&gt;6500000, "全家人口不動產總值超過標準值"&amp;EC8-6500000&amp; "元","符合標準")),"身份別輸入錯誤")</f>
        <v>身份空白</v>
      </c>
      <c r="EJ8" s="442">
        <v>0</v>
      </c>
      <c r="EK8" s="442"/>
      <c r="EL8" s="442"/>
      <c r="EM8" s="442"/>
      <c r="EN8" s="442"/>
      <c r="EO8" s="442"/>
      <c r="EP8" s="442"/>
      <c r="EQ8" s="442"/>
      <c r="ER8" s="442"/>
      <c r="ES8" s="442"/>
      <c r="ET8" s="442">
        <f>SUM(EJ8:ES8)</f>
        <v>0</v>
      </c>
      <c r="EU8" s="442"/>
      <c r="EV8" s="442"/>
      <c r="EW8" s="442"/>
      <c r="EX8" s="442"/>
      <c r="EY8" s="442"/>
      <c r="EZ8" s="442"/>
      <c r="FA8" s="442"/>
      <c r="FB8" s="442"/>
      <c r="FC8" s="442"/>
      <c r="FD8" s="442"/>
      <c r="FE8" s="442"/>
      <c r="FF8" s="442"/>
      <c r="FG8" s="442"/>
      <c r="FH8" s="442"/>
      <c r="FI8" s="442"/>
      <c r="FJ8" s="442"/>
      <c r="FK8" s="442"/>
      <c r="FL8" s="442"/>
      <c r="FM8" s="253"/>
      <c r="FN8" s="253"/>
      <c r="FO8" s="253"/>
      <c r="FP8" s="234"/>
      <c r="FQ8" s="234"/>
      <c r="FR8" s="234"/>
      <c r="FS8" s="234"/>
      <c r="FT8" s="234"/>
      <c r="FU8" s="234"/>
      <c r="FV8" s="234"/>
      <c r="FW8" s="234"/>
      <c r="FX8" s="234"/>
      <c r="FY8" s="234"/>
      <c r="FZ8" s="234"/>
      <c r="GA8" s="234"/>
      <c r="GB8" s="234"/>
      <c r="GC8" s="234"/>
      <c r="GD8" s="482" t="s">
        <v>719</v>
      </c>
      <c r="GE8" s="482" t="s">
        <v>718</v>
      </c>
      <c r="GF8" s="483"/>
      <c r="GG8" s="482" t="s">
        <v>719</v>
      </c>
      <c r="GH8" s="482" t="s">
        <v>718</v>
      </c>
      <c r="GI8" s="483"/>
      <c r="GJ8" s="483" t="s">
        <v>212</v>
      </c>
      <c r="GK8" s="482" t="s">
        <v>717</v>
      </c>
      <c r="GL8" s="483"/>
      <c r="GM8" s="483"/>
      <c r="GN8" s="483"/>
      <c r="GO8" s="482" t="s">
        <v>716</v>
      </c>
      <c r="GP8" s="482" t="s">
        <v>715</v>
      </c>
      <c r="GQ8" s="482" t="s">
        <v>1195</v>
      </c>
      <c r="GR8" s="483" t="s">
        <v>713</v>
      </c>
    </row>
    <row r="9" spans="1:201" s="274" customFormat="1" ht="79.5" customHeight="1">
      <c r="A9" s="253" t="s">
        <v>731</v>
      </c>
      <c r="B9" s="253"/>
      <c r="C9" s="253"/>
      <c r="D9" s="254" t="s">
        <v>55</v>
      </c>
      <c r="E9" s="254"/>
      <c r="F9" s="254"/>
      <c r="G9" s="255"/>
      <c r="H9" s="254"/>
      <c r="I9" s="254"/>
      <c r="J9" s="254"/>
      <c r="K9" s="254"/>
      <c r="L9" s="254"/>
      <c r="M9" s="256"/>
      <c r="N9" s="257"/>
      <c r="O9" s="254"/>
      <c r="P9" s="254" t="s">
        <v>961</v>
      </c>
      <c r="Q9" s="254"/>
      <c r="R9" s="239">
        <f t="shared" ref="R9:R39" si="29">G9</f>
        <v>0</v>
      </c>
      <c r="S9" s="254" t="s">
        <v>208</v>
      </c>
      <c r="T9" s="254"/>
      <c r="U9" s="519" t="str">
        <f t="shared" ref="U9:U57" si="30">IF(E9="","",IF(OR(E9="國小部",E9="國中部"),0,IF(OR(E9="高中部",E9="高職部",E9="專一至專三"),12000,IF(OR(E9="專四至專五",E9="大學部[二專]",E9="大學部"),25000,0))))</f>
        <v/>
      </c>
      <c r="V9" s="519" t="str">
        <f t="shared" ref="V9:V57" si="31">IF(E9="","",0)</f>
        <v/>
      </c>
      <c r="W9" s="519" t="str">
        <f t="shared" ref="W9:W57" si="32">IF(E9="","",IF(W$6=FALSE,0,IF(E9="國小部",0,IF(AND(E9="國中部",BN9&gt;=86,BM9&gt;=60),2500,IF(AND(OR(E9="高中部",E9="高職部",E9="專一至專三"),BN9&gt;=86,BM9&gt;=60),3500,IF(AND(OR(E9="專四至專五",E9="大學部[二專]",E9="大學部"),BN9&gt;=86,BM9&gt;=60),4500,0))))))</f>
        <v/>
      </c>
      <c r="X9" s="519" t="str">
        <f t="shared" ref="X9:X57" si="33">IF(E9="","",IF(X$6=FALSE,0,IFERROR(VLOOKUP(BO9,$A$66:$B$102,2,FALSE),0)))</f>
        <v/>
      </c>
      <c r="Y9" s="519" t="str">
        <f t="shared" ref="Y9:Y57" si="34">IF(E9="","",IF(Y$6=FALSE,0,IF(OR(E9="國小部",E9="國中部"),0,IF(BU9="甲級",18000,IF(BU9="乙級",9000,IF(BU9="丙級",4000,0))))))</f>
        <v/>
      </c>
      <c r="Z9" s="519" t="str">
        <f t="shared" ref="Z9:Z57" si="35">IF(E9="","",IF(E9="國小部",2000,IF(E9="國中部",4000,0)))</f>
        <v/>
      </c>
      <c r="AA9" s="519" t="str">
        <f t="shared" ref="AA9:AA57" si="36">IF(E9="","",0)</f>
        <v/>
      </c>
      <c r="AB9" s="519" t="str">
        <f t="shared" ref="AB9:AB57" si="37">IF(E9="","",IF(OR(DI9="已提交",DI9="已補件",DJ9="已提交",DJ9="已補件"),5000,0))</f>
        <v/>
      </c>
      <c r="AC9" s="519" t="str">
        <f t="shared" ref="AC9:AC57" si="38">IF(E9="","",0)</f>
        <v/>
      </c>
      <c r="AD9" s="519" t="str">
        <f t="shared" ref="AD9:AD57" si="39">IF(E9="","",SUM(U9:AC9))</f>
        <v/>
      </c>
      <c r="AE9" s="255"/>
      <c r="AF9" s="258"/>
      <c r="AG9" s="259"/>
      <c r="AH9" s="260"/>
      <c r="AI9" s="261"/>
      <c r="AJ9" s="261"/>
      <c r="AK9" s="261"/>
      <c r="AL9" s="261"/>
      <c r="AM9" s="262"/>
      <c r="AN9" s="262"/>
      <c r="AO9" s="262"/>
      <c r="AP9" s="262"/>
      <c r="AQ9" s="262"/>
      <c r="AR9" s="262"/>
      <c r="AS9" s="262"/>
      <c r="AT9" s="253"/>
      <c r="AU9" s="263"/>
      <c r="AV9" s="263"/>
      <c r="AW9" s="263"/>
      <c r="AX9" s="254"/>
      <c r="AY9" s="254"/>
      <c r="AZ9" s="254"/>
      <c r="BA9" s="254"/>
      <c r="BB9" s="264"/>
      <c r="BC9" s="264"/>
      <c r="BD9" s="265"/>
      <c r="BE9" s="265"/>
      <c r="BF9" s="253"/>
      <c r="BG9" s="253"/>
      <c r="BH9" s="253"/>
      <c r="BI9" s="253"/>
      <c r="BJ9" s="253"/>
      <c r="BK9" s="253"/>
      <c r="BL9" s="266"/>
      <c r="BM9" s="266"/>
      <c r="BN9" s="266"/>
      <c r="BO9" s="266"/>
      <c r="BP9" s="266"/>
      <c r="BQ9" s="267"/>
      <c r="BR9" s="268"/>
      <c r="BS9" s="349"/>
      <c r="BT9" s="349"/>
      <c r="BU9" s="349"/>
      <c r="BV9" s="349"/>
      <c r="BW9" s="268" t="str">
        <f t="shared" si="4"/>
        <v/>
      </c>
      <c r="BX9" s="268" t="str">
        <f t="shared" si="5"/>
        <v/>
      </c>
      <c r="BY9" s="268" t="str">
        <f t="shared" si="6"/>
        <v/>
      </c>
      <c r="BZ9" s="253" t="str">
        <f t="shared" si="7"/>
        <v/>
      </c>
      <c r="CA9" s="253" t="str">
        <f t="shared" si="8"/>
        <v/>
      </c>
      <c r="CB9" s="253" t="str">
        <f t="shared" si="9"/>
        <v/>
      </c>
      <c r="CC9" s="253" t="str">
        <f t="shared" si="10"/>
        <v/>
      </c>
      <c r="CD9" s="253" t="str">
        <f t="shared" si="11"/>
        <v/>
      </c>
      <c r="CE9" s="253" t="str">
        <f t="shared" si="12"/>
        <v/>
      </c>
      <c r="CF9" s="253" t="str">
        <f t="shared" si="13"/>
        <v/>
      </c>
      <c r="CG9" s="253" t="str">
        <f t="shared" si="14"/>
        <v/>
      </c>
      <c r="CH9" s="268" t="str">
        <f t="shared" si="15"/>
        <v/>
      </c>
      <c r="CI9" s="269" t="str">
        <f t="shared" si="16"/>
        <v/>
      </c>
      <c r="CJ9" s="253" t="str">
        <f t="shared" si="17"/>
        <v/>
      </c>
      <c r="CK9" s="253" t="str">
        <f t="shared" si="18"/>
        <v/>
      </c>
      <c r="CL9" s="253" t="str">
        <f t="shared" si="19"/>
        <v/>
      </c>
      <c r="CM9" s="253"/>
      <c r="CN9" s="253"/>
      <c r="CO9" s="253"/>
      <c r="CP9" s="253"/>
      <c r="CQ9" s="253"/>
      <c r="CR9" s="253"/>
      <c r="CS9" s="253"/>
      <c r="CT9" s="253"/>
      <c r="CU9" s="253" t="str">
        <f t="shared" si="20"/>
        <v/>
      </c>
      <c r="CV9" s="253" t="str">
        <f t="shared" si="21"/>
        <v/>
      </c>
      <c r="CW9" s="253" t="str">
        <f t="shared" si="22"/>
        <v/>
      </c>
      <c r="CX9" s="253"/>
      <c r="CY9" s="253"/>
      <c r="CZ9" s="253"/>
      <c r="DA9" s="253"/>
      <c r="DB9" s="253"/>
      <c r="DC9" s="253"/>
      <c r="DD9" s="253"/>
      <c r="DE9" s="253"/>
      <c r="DF9" s="253"/>
      <c r="DG9" s="253"/>
      <c r="DH9" s="253"/>
      <c r="DI9" s="253"/>
      <c r="DJ9" s="253"/>
      <c r="DK9" s="253"/>
      <c r="DL9" s="253"/>
      <c r="DM9" s="253"/>
      <c r="DN9" s="253" t="s">
        <v>385</v>
      </c>
      <c r="DO9" s="253"/>
      <c r="DP9" s="253"/>
      <c r="DQ9" s="253"/>
      <c r="DR9" s="253"/>
      <c r="DS9" s="479"/>
      <c r="DT9" s="479"/>
      <c r="DU9" s="480"/>
      <c r="DV9" s="480"/>
      <c r="DW9" s="481"/>
      <c r="DX9" s="270">
        <f>'編號 No2.家庭成員(對照申請總表編號2學生)'!X$4</f>
        <v>1</v>
      </c>
      <c r="DY9" s="271">
        <f>'編號 No2.家庭成員(對照申請總表編號2學生)'!N$23</f>
        <v>0</v>
      </c>
      <c r="DZ9" s="271">
        <f>'編號 No2.家庭成員(對照申請總表編號2學生)'!O$23</f>
        <v>0</v>
      </c>
      <c r="EA9" s="271">
        <f>'編號 No2.家庭成員(對照申請總表編號2學生)'!P$23</f>
        <v>0</v>
      </c>
      <c r="EB9" s="271">
        <f>'編號 No2.家庭成員(對照申請總表編號2學生)'!Q$23</f>
        <v>0</v>
      </c>
      <c r="EC9" s="271">
        <f>'編號 No2.家庭成員(對照申請總表編號2學生)'!R$23</f>
        <v>0</v>
      </c>
      <c r="ED9" s="272">
        <f t="shared" si="23"/>
        <v>0</v>
      </c>
      <c r="EE9" s="272">
        <f t="shared" si="24"/>
        <v>0</v>
      </c>
      <c r="EF9" s="272">
        <f t="shared" si="25"/>
        <v>0</v>
      </c>
      <c r="EG9" s="273" t="str">
        <f t="shared" si="26"/>
        <v>身份空白</v>
      </c>
      <c r="EH9" s="273" t="str">
        <f t="shared" si="27"/>
        <v>身份空白</v>
      </c>
      <c r="EI9" s="273" t="str">
        <f t="shared" si="28"/>
        <v>身份空白</v>
      </c>
      <c r="EJ9" s="442">
        <v>0</v>
      </c>
      <c r="EK9" s="442"/>
      <c r="EL9" s="442"/>
      <c r="EM9" s="442"/>
      <c r="EN9" s="442"/>
      <c r="EO9" s="442"/>
      <c r="EP9" s="442"/>
      <c r="EQ9" s="442"/>
      <c r="ER9" s="442"/>
      <c r="ES9" s="442"/>
      <c r="ET9" s="442">
        <f t="shared" ref="ET9:ET57" si="40">SUM(EJ9:ES9)</f>
        <v>0</v>
      </c>
      <c r="EU9" s="442"/>
      <c r="EV9" s="442"/>
      <c r="EW9" s="442"/>
      <c r="EX9" s="442"/>
      <c r="EY9" s="442"/>
      <c r="EZ9" s="442"/>
      <c r="FA9" s="442"/>
      <c r="FB9" s="442"/>
      <c r="FC9" s="442"/>
      <c r="FD9" s="442"/>
      <c r="FE9" s="442"/>
      <c r="FF9" s="442"/>
      <c r="FG9" s="442"/>
      <c r="FH9" s="442"/>
      <c r="FI9" s="442"/>
      <c r="FJ9" s="442"/>
      <c r="FK9" s="442"/>
      <c r="FL9" s="442"/>
      <c r="FM9" s="253"/>
      <c r="FN9" s="253"/>
      <c r="FO9" s="253"/>
      <c r="FP9" s="253"/>
      <c r="FQ9" s="253"/>
      <c r="FR9" s="253"/>
      <c r="FS9" s="253"/>
      <c r="FT9" s="253"/>
      <c r="FU9" s="253"/>
      <c r="FV9" s="253"/>
      <c r="FW9" s="253"/>
      <c r="FX9" s="253"/>
      <c r="FY9" s="253"/>
      <c r="FZ9" s="253"/>
      <c r="GA9" s="253"/>
      <c r="GB9" s="253"/>
      <c r="GC9" s="253"/>
      <c r="GD9" s="484" t="s">
        <v>210</v>
      </c>
      <c r="GE9" s="484" t="s">
        <v>211</v>
      </c>
      <c r="GF9" s="484"/>
      <c r="GG9" s="484" t="s">
        <v>210</v>
      </c>
      <c r="GH9" s="484" t="s">
        <v>211</v>
      </c>
      <c r="GI9" s="484"/>
      <c r="GJ9" s="484" t="s">
        <v>212</v>
      </c>
      <c r="GK9" s="485" t="s">
        <v>717</v>
      </c>
      <c r="GL9" s="484"/>
      <c r="GM9" s="484"/>
      <c r="GN9" s="484"/>
      <c r="GO9" s="485" t="s">
        <v>716</v>
      </c>
      <c r="GP9" s="485" t="s">
        <v>715</v>
      </c>
      <c r="GQ9" s="485" t="s">
        <v>714</v>
      </c>
      <c r="GR9" s="486" t="s">
        <v>713</v>
      </c>
    </row>
    <row r="10" spans="1:201" s="274" customFormat="1" ht="79.5" customHeight="1">
      <c r="A10" s="253" t="str">
        <f>A9</f>
        <v>111學年度第一學期</v>
      </c>
      <c r="B10" s="253"/>
      <c r="C10" s="253"/>
      <c r="D10" s="254" t="s">
        <v>56</v>
      </c>
      <c r="E10" s="254"/>
      <c r="F10" s="254"/>
      <c r="G10" s="255"/>
      <c r="H10" s="254"/>
      <c r="I10" s="254"/>
      <c r="J10" s="254"/>
      <c r="K10" s="254"/>
      <c r="L10" s="254"/>
      <c r="M10" s="256"/>
      <c r="N10" s="257"/>
      <c r="O10" s="254"/>
      <c r="P10" s="254" t="s">
        <v>209</v>
      </c>
      <c r="Q10" s="254"/>
      <c r="R10" s="239">
        <f t="shared" si="29"/>
        <v>0</v>
      </c>
      <c r="S10" s="254" t="s">
        <v>208</v>
      </c>
      <c r="T10" s="254"/>
      <c r="U10" s="519" t="str">
        <f t="shared" si="30"/>
        <v/>
      </c>
      <c r="V10" s="519" t="str">
        <f t="shared" si="31"/>
        <v/>
      </c>
      <c r="W10" s="519" t="str">
        <f t="shared" si="32"/>
        <v/>
      </c>
      <c r="X10" s="519" t="str">
        <f t="shared" si="33"/>
        <v/>
      </c>
      <c r="Y10" s="519" t="str">
        <f t="shared" si="34"/>
        <v/>
      </c>
      <c r="Z10" s="519" t="str">
        <f t="shared" si="35"/>
        <v/>
      </c>
      <c r="AA10" s="519" t="str">
        <f t="shared" si="36"/>
        <v/>
      </c>
      <c r="AB10" s="519" t="str">
        <f t="shared" si="37"/>
        <v/>
      </c>
      <c r="AC10" s="519" t="str">
        <f t="shared" si="38"/>
        <v/>
      </c>
      <c r="AD10" s="519" t="str">
        <f t="shared" si="39"/>
        <v/>
      </c>
      <c r="AE10" s="255"/>
      <c r="AF10" s="258"/>
      <c r="AG10" s="259"/>
      <c r="AH10" s="260"/>
      <c r="AI10" s="261"/>
      <c r="AJ10" s="261"/>
      <c r="AK10" s="261"/>
      <c r="AL10" s="261"/>
      <c r="AM10" s="262"/>
      <c r="AN10" s="262"/>
      <c r="AO10" s="262"/>
      <c r="AP10" s="262"/>
      <c r="AQ10" s="262"/>
      <c r="AR10" s="262"/>
      <c r="AS10" s="262"/>
      <c r="AT10" s="253"/>
      <c r="AU10" s="263"/>
      <c r="AV10" s="263"/>
      <c r="AW10" s="263"/>
      <c r="AX10" s="254"/>
      <c r="AY10" s="254"/>
      <c r="AZ10" s="254"/>
      <c r="BA10" s="254"/>
      <c r="BB10" s="264"/>
      <c r="BC10" s="264"/>
      <c r="BD10" s="265"/>
      <c r="BE10" s="265"/>
      <c r="BF10" s="253"/>
      <c r="BG10" s="253"/>
      <c r="BH10" s="253"/>
      <c r="BI10" s="253"/>
      <c r="BJ10" s="253"/>
      <c r="BK10" s="253"/>
      <c r="BL10" s="266"/>
      <c r="BM10" s="266"/>
      <c r="BN10" s="266"/>
      <c r="BO10" s="266"/>
      <c r="BP10" s="266"/>
      <c r="BQ10" s="267"/>
      <c r="BR10" s="268"/>
      <c r="BS10" s="349"/>
      <c r="BT10" s="349"/>
      <c r="BU10" s="349"/>
      <c r="BV10" s="349"/>
      <c r="BW10" s="268" t="str">
        <f t="shared" si="4"/>
        <v/>
      </c>
      <c r="BX10" s="268" t="str">
        <f t="shared" si="5"/>
        <v/>
      </c>
      <c r="BY10" s="268" t="str">
        <f t="shared" si="6"/>
        <v/>
      </c>
      <c r="BZ10" s="253" t="str">
        <f t="shared" si="7"/>
        <v/>
      </c>
      <c r="CA10" s="253" t="str">
        <f t="shared" si="8"/>
        <v/>
      </c>
      <c r="CB10" s="253" t="str">
        <f t="shared" si="9"/>
        <v/>
      </c>
      <c r="CC10" s="253" t="str">
        <f t="shared" si="10"/>
        <v/>
      </c>
      <c r="CD10" s="253" t="str">
        <f t="shared" si="11"/>
        <v/>
      </c>
      <c r="CE10" s="253" t="str">
        <f t="shared" si="12"/>
        <v/>
      </c>
      <c r="CF10" s="253" t="str">
        <f t="shared" si="13"/>
        <v/>
      </c>
      <c r="CG10" s="253" t="str">
        <f t="shared" si="14"/>
        <v/>
      </c>
      <c r="CH10" s="268" t="str">
        <f t="shared" si="15"/>
        <v/>
      </c>
      <c r="CI10" s="269" t="str">
        <f t="shared" si="16"/>
        <v/>
      </c>
      <c r="CJ10" s="253" t="str">
        <f t="shared" si="17"/>
        <v/>
      </c>
      <c r="CK10" s="253" t="str">
        <f t="shared" si="18"/>
        <v/>
      </c>
      <c r="CL10" s="253" t="str">
        <f t="shared" si="19"/>
        <v/>
      </c>
      <c r="CM10" s="253"/>
      <c r="CN10" s="253"/>
      <c r="CO10" s="253"/>
      <c r="CP10" s="253"/>
      <c r="CQ10" s="253"/>
      <c r="CR10" s="253"/>
      <c r="CS10" s="253"/>
      <c r="CT10" s="253"/>
      <c r="CU10" s="253" t="str">
        <f t="shared" si="20"/>
        <v/>
      </c>
      <c r="CV10" s="253" t="str">
        <f t="shared" si="21"/>
        <v/>
      </c>
      <c r="CW10" s="253" t="str">
        <f t="shared" si="22"/>
        <v/>
      </c>
      <c r="CX10" s="253"/>
      <c r="CY10" s="253"/>
      <c r="CZ10" s="253"/>
      <c r="DA10" s="253"/>
      <c r="DB10" s="253"/>
      <c r="DC10" s="253"/>
      <c r="DD10" s="253"/>
      <c r="DE10" s="253"/>
      <c r="DF10" s="253"/>
      <c r="DG10" s="253"/>
      <c r="DH10" s="253"/>
      <c r="DI10" s="253"/>
      <c r="DJ10" s="253"/>
      <c r="DK10" s="253"/>
      <c r="DL10" s="253"/>
      <c r="DM10" s="253"/>
      <c r="DN10" s="253" t="s">
        <v>385</v>
      </c>
      <c r="DO10" s="253"/>
      <c r="DP10" s="253"/>
      <c r="DQ10" s="253"/>
      <c r="DR10" s="253"/>
      <c r="DS10" s="479"/>
      <c r="DT10" s="479"/>
      <c r="DU10" s="480"/>
      <c r="DV10" s="480"/>
      <c r="DW10" s="481"/>
      <c r="DX10" s="270">
        <f>'編號 No3.家庭成員(對照申請總表編號3學生)往後依此類推'!X$4</f>
        <v>1</v>
      </c>
      <c r="DY10" s="271">
        <f>'編號 No3.家庭成員(對照申請總表編號3學生)往後依此類推'!N$23</f>
        <v>0</v>
      </c>
      <c r="DZ10" s="271">
        <f>'編號 No3.家庭成員(對照申請總表編號3學生)往後依此類推'!O$23</f>
        <v>0</v>
      </c>
      <c r="EA10" s="271">
        <f>'編號 No3.家庭成員(對照申請總表編號3學生)往後依此類推'!P$23</f>
        <v>0</v>
      </c>
      <c r="EB10" s="271">
        <f>'編號 No3.家庭成員(對照申請總表編號3學生)往後依此類推'!Q$23</f>
        <v>0</v>
      </c>
      <c r="EC10" s="271">
        <f>'編號 No3.家庭成員(對照申請總表編號3學生)往後依此類推'!R$23</f>
        <v>0</v>
      </c>
      <c r="ED10" s="272">
        <f t="shared" si="23"/>
        <v>0</v>
      </c>
      <c r="EE10" s="272">
        <f t="shared" si="24"/>
        <v>0</v>
      </c>
      <c r="EF10" s="272">
        <f t="shared" si="25"/>
        <v>0</v>
      </c>
      <c r="EG10" s="273" t="str">
        <f t="shared" si="26"/>
        <v>身份空白</v>
      </c>
      <c r="EH10" s="273" t="str">
        <f t="shared" si="27"/>
        <v>身份空白</v>
      </c>
      <c r="EI10" s="273" t="str">
        <f t="shared" si="28"/>
        <v>身份空白</v>
      </c>
      <c r="EJ10" s="442">
        <v>0</v>
      </c>
      <c r="EK10" s="442"/>
      <c r="EL10" s="442"/>
      <c r="EM10" s="442"/>
      <c r="EN10" s="442"/>
      <c r="EO10" s="442"/>
      <c r="EP10" s="442"/>
      <c r="EQ10" s="442"/>
      <c r="ER10" s="442"/>
      <c r="ES10" s="442"/>
      <c r="ET10" s="442">
        <f t="shared" si="40"/>
        <v>0</v>
      </c>
      <c r="EU10" s="442"/>
      <c r="EV10" s="442"/>
      <c r="EW10" s="442"/>
      <c r="EX10" s="442"/>
      <c r="EY10" s="442"/>
      <c r="EZ10" s="442"/>
      <c r="FA10" s="442"/>
      <c r="FB10" s="442"/>
      <c r="FC10" s="442"/>
      <c r="FD10" s="442"/>
      <c r="FE10" s="442"/>
      <c r="FF10" s="442"/>
      <c r="FG10" s="442"/>
      <c r="FH10" s="442"/>
      <c r="FI10" s="442"/>
      <c r="FJ10" s="442"/>
      <c r="FK10" s="442"/>
      <c r="FL10" s="442"/>
      <c r="FM10" s="253"/>
      <c r="FN10" s="253"/>
      <c r="FO10" s="253"/>
      <c r="FP10" s="253"/>
      <c r="FQ10" s="253"/>
      <c r="FR10" s="253"/>
      <c r="FS10" s="253"/>
      <c r="FT10" s="253"/>
      <c r="FU10" s="253"/>
      <c r="FV10" s="253"/>
      <c r="FW10" s="253"/>
      <c r="FX10" s="253"/>
      <c r="FY10" s="253"/>
      <c r="FZ10" s="253"/>
      <c r="GA10" s="253"/>
      <c r="GB10" s="253"/>
      <c r="GC10" s="253"/>
      <c r="GD10" s="484" t="s">
        <v>210</v>
      </c>
      <c r="GE10" s="484" t="s">
        <v>211</v>
      </c>
      <c r="GF10" s="484"/>
      <c r="GG10" s="484" t="s">
        <v>210</v>
      </c>
      <c r="GH10" s="484" t="s">
        <v>211</v>
      </c>
      <c r="GI10" s="484"/>
      <c r="GJ10" s="484" t="s">
        <v>212</v>
      </c>
      <c r="GK10" s="485" t="s">
        <v>717</v>
      </c>
      <c r="GL10" s="484"/>
      <c r="GM10" s="484"/>
      <c r="GN10" s="484"/>
      <c r="GO10" s="485" t="s">
        <v>716</v>
      </c>
      <c r="GP10" s="485" t="s">
        <v>715</v>
      </c>
      <c r="GQ10" s="485" t="s">
        <v>714</v>
      </c>
      <c r="GR10" s="486" t="s">
        <v>713</v>
      </c>
    </row>
    <row r="11" spans="1:201" s="274" customFormat="1" ht="79.5" customHeight="1">
      <c r="A11" s="253" t="str">
        <f t="shared" ref="A11:A57" si="41">A10</f>
        <v>111學年度第一學期</v>
      </c>
      <c r="B11" s="253"/>
      <c r="C11" s="253"/>
      <c r="D11" s="254" t="s">
        <v>57</v>
      </c>
      <c r="E11" s="254"/>
      <c r="F11" s="254"/>
      <c r="G11" s="255"/>
      <c r="H11" s="254"/>
      <c r="I11" s="254"/>
      <c r="J11" s="254"/>
      <c r="K11" s="254"/>
      <c r="L11" s="254"/>
      <c r="M11" s="256"/>
      <c r="N11" s="257"/>
      <c r="O11" s="254"/>
      <c r="P11" s="254" t="s">
        <v>209</v>
      </c>
      <c r="Q11" s="254"/>
      <c r="R11" s="239">
        <f t="shared" si="29"/>
        <v>0</v>
      </c>
      <c r="S11" s="254" t="s">
        <v>208</v>
      </c>
      <c r="T11" s="254"/>
      <c r="U11" s="519" t="str">
        <f t="shared" si="30"/>
        <v/>
      </c>
      <c r="V11" s="519" t="str">
        <f t="shared" si="31"/>
        <v/>
      </c>
      <c r="W11" s="519" t="str">
        <f t="shared" si="32"/>
        <v/>
      </c>
      <c r="X11" s="519" t="str">
        <f t="shared" si="33"/>
        <v/>
      </c>
      <c r="Y11" s="519" t="str">
        <f t="shared" si="34"/>
        <v/>
      </c>
      <c r="Z11" s="519" t="str">
        <f t="shared" si="35"/>
        <v/>
      </c>
      <c r="AA11" s="519" t="str">
        <f t="shared" si="36"/>
        <v/>
      </c>
      <c r="AB11" s="519" t="str">
        <f t="shared" si="37"/>
        <v/>
      </c>
      <c r="AC11" s="519" t="str">
        <f t="shared" si="38"/>
        <v/>
      </c>
      <c r="AD11" s="519" t="str">
        <f t="shared" si="39"/>
        <v/>
      </c>
      <c r="AE11" s="255"/>
      <c r="AF11" s="258"/>
      <c r="AG11" s="259"/>
      <c r="AH11" s="260"/>
      <c r="AI11" s="261"/>
      <c r="AJ11" s="261"/>
      <c r="AK11" s="261"/>
      <c r="AL11" s="261"/>
      <c r="AM11" s="262"/>
      <c r="AN11" s="262"/>
      <c r="AO11" s="262"/>
      <c r="AP11" s="262"/>
      <c r="AQ11" s="262"/>
      <c r="AR11" s="262"/>
      <c r="AS11" s="262"/>
      <c r="AT11" s="253"/>
      <c r="AU11" s="263"/>
      <c r="AV11" s="263"/>
      <c r="AW11" s="263"/>
      <c r="AX11" s="254"/>
      <c r="AY11" s="254"/>
      <c r="AZ11" s="254"/>
      <c r="BA11" s="254"/>
      <c r="BB11" s="264"/>
      <c r="BC11" s="264"/>
      <c r="BD11" s="265"/>
      <c r="BE11" s="265"/>
      <c r="BF11" s="253"/>
      <c r="BG11" s="253"/>
      <c r="BH11" s="253"/>
      <c r="BI11" s="253"/>
      <c r="BJ11" s="253"/>
      <c r="BK11" s="253"/>
      <c r="BL11" s="266"/>
      <c r="BM11" s="266"/>
      <c r="BN11" s="266"/>
      <c r="BO11" s="266"/>
      <c r="BP11" s="266"/>
      <c r="BQ11" s="267"/>
      <c r="BR11" s="268"/>
      <c r="BS11" s="349"/>
      <c r="BT11" s="349"/>
      <c r="BU11" s="349"/>
      <c r="BV11" s="349"/>
      <c r="BW11" s="268" t="str">
        <f t="shared" si="4"/>
        <v/>
      </c>
      <c r="BX11" s="268" t="str">
        <f t="shared" si="5"/>
        <v/>
      </c>
      <c r="BY11" s="268" t="str">
        <f t="shared" si="6"/>
        <v/>
      </c>
      <c r="BZ11" s="253" t="str">
        <f t="shared" si="7"/>
        <v/>
      </c>
      <c r="CA11" s="253" t="str">
        <f t="shared" si="8"/>
        <v/>
      </c>
      <c r="CB11" s="253" t="str">
        <f t="shared" si="9"/>
        <v/>
      </c>
      <c r="CC11" s="253" t="str">
        <f t="shared" si="10"/>
        <v/>
      </c>
      <c r="CD11" s="253" t="str">
        <f t="shared" si="11"/>
        <v/>
      </c>
      <c r="CE11" s="253" t="str">
        <f t="shared" si="12"/>
        <v/>
      </c>
      <c r="CF11" s="253" t="str">
        <f t="shared" si="13"/>
        <v/>
      </c>
      <c r="CG11" s="253" t="str">
        <f t="shared" si="14"/>
        <v/>
      </c>
      <c r="CH11" s="268" t="str">
        <f t="shared" si="15"/>
        <v/>
      </c>
      <c r="CI11" s="269" t="str">
        <f t="shared" si="16"/>
        <v/>
      </c>
      <c r="CJ11" s="253" t="str">
        <f t="shared" si="17"/>
        <v/>
      </c>
      <c r="CK11" s="253" t="str">
        <f t="shared" si="18"/>
        <v/>
      </c>
      <c r="CL11" s="253" t="str">
        <f t="shared" si="19"/>
        <v/>
      </c>
      <c r="CM11" s="253"/>
      <c r="CN11" s="253"/>
      <c r="CO11" s="253"/>
      <c r="CP11" s="253"/>
      <c r="CQ11" s="253"/>
      <c r="CR11" s="253"/>
      <c r="CS11" s="253"/>
      <c r="CT11" s="253"/>
      <c r="CU11" s="253" t="str">
        <f t="shared" si="20"/>
        <v/>
      </c>
      <c r="CV11" s="253" t="str">
        <f t="shared" si="21"/>
        <v/>
      </c>
      <c r="CW11" s="253" t="str">
        <f t="shared" si="22"/>
        <v/>
      </c>
      <c r="CX11" s="253"/>
      <c r="CY11" s="253"/>
      <c r="CZ11" s="253"/>
      <c r="DA11" s="253"/>
      <c r="DB11" s="253"/>
      <c r="DC11" s="253"/>
      <c r="DD11" s="253"/>
      <c r="DE11" s="253"/>
      <c r="DF11" s="253"/>
      <c r="DG11" s="253"/>
      <c r="DH11" s="253"/>
      <c r="DI11" s="253"/>
      <c r="DJ11" s="253"/>
      <c r="DK11" s="253"/>
      <c r="DL11" s="253"/>
      <c r="DM11" s="253"/>
      <c r="DN11" s="253" t="s">
        <v>385</v>
      </c>
      <c r="DO11" s="253"/>
      <c r="DP11" s="253"/>
      <c r="DQ11" s="253"/>
      <c r="DR11" s="253"/>
      <c r="DS11" s="479"/>
      <c r="DT11" s="479"/>
      <c r="DU11" s="480"/>
      <c r="DV11" s="480"/>
      <c r="DW11" s="480"/>
      <c r="DX11" s="275">
        <f>'編號 No4.家庭成員'!X$4</f>
        <v>1</v>
      </c>
      <c r="DY11" s="271">
        <f>'編號 No4.家庭成員'!N$23</f>
        <v>0</v>
      </c>
      <c r="DZ11" s="271">
        <f>'編號 No4.家庭成員'!O$23</f>
        <v>0</v>
      </c>
      <c r="EA11" s="271">
        <f>'編號 No4.家庭成員'!P$23</f>
        <v>0</v>
      </c>
      <c r="EB11" s="271">
        <f>'編號 No4.家庭成員'!Q$23</f>
        <v>0</v>
      </c>
      <c r="EC11" s="271">
        <f>'編號 No4.家庭成員'!R$23</f>
        <v>0</v>
      </c>
      <c r="ED11" s="272">
        <f t="shared" si="23"/>
        <v>0</v>
      </c>
      <c r="EE11" s="272">
        <f t="shared" si="24"/>
        <v>0</v>
      </c>
      <c r="EF11" s="272">
        <f t="shared" si="25"/>
        <v>0</v>
      </c>
      <c r="EG11" s="273" t="str">
        <f t="shared" si="26"/>
        <v>身份空白</v>
      </c>
      <c r="EH11" s="273" t="str">
        <f t="shared" si="27"/>
        <v>身份空白</v>
      </c>
      <c r="EI11" s="273" t="str">
        <f t="shared" si="28"/>
        <v>身份空白</v>
      </c>
      <c r="EJ11" s="442">
        <v>0</v>
      </c>
      <c r="EK11" s="442"/>
      <c r="EL11" s="442"/>
      <c r="EM11" s="442"/>
      <c r="EN11" s="442"/>
      <c r="EO11" s="442"/>
      <c r="EP11" s="442"/>
      <c r="EQ11" s="442"/>
      <c r="ER11" s="442"/>
      <c r="ES11" s="442"/>
      <c r="ET11" s="442">
        <f t="shared" si="40"/>
        <v>0</v>
      </c>
      <c r="EU11" s="442"/>
      <c r="EV11" s="442"/>
      <c r="EW11" s="442"/>
      <c r="EX11" s="442"/>
      <c r="EY11" s="442"/>
      <c r="EZ11" s="442"/>
      <c r="FA11" s="442"/>
      <c r="FB11" s="442"/>
      <c r="FC11" s="442"/>
      <c r="FD11" s="442"/>
      <c r="FE11" s="442"/>
      <c r="FF11" s="442"/>
      <c r="FG11" s="442"/>
      <c r="FH11" s="442"/>
      <c r="FI11" s="442"/>
      <c r="FJ11" s="442"/>
      <c r="FK11" s="442"/>
      <c r="FL11" s="442"/>
      <c r="FM11" s="253"/>
      <c r="FN11" s="253"/>
      <c r="FO11" s="253"/>
      <c r="FP11" s="253"/>
      <c r="FQ11" s="253"/>
      <c r="FR11" s="253"/>
      <c r="FS11" s="253"/>
      <c r="FT11" s="253"/>
      <c r="FU11" s="253"/>
      <c r="FV11" s="253"/>
      <c r="FW11" s="253"/>
      <c r="FX11" s="253"/>
      <c r="FY11" s="253"/>
      <c r="FZ11" s="253"/>
      <c r="GA11" s="253"/>
      <c r="GB11" s="253"/>
      <c r="GC11" s="253"/>
      <c r="GD11" s="484" t="s">
        <v>210</v>
      </c>
      <c r="GE11" s="484" t="s">
        <v>211</v>
      </c>
      <c r="GF11" s="484"/>
      <c r="GG11" s="484" t="s">
        <v>210</v>
      </c>
      <c r="GH11" s="484" t="s">
        <v>211</v>
      </c>
      <c r="GI11" s="484"/>
      <c r="GJ11" s="484" t="s">
        <v>212</v>
      </c>
      <c r="GK11" s="485" t="s">
        <v>717</v>
      </c>
      <c r="GL11" s="484"/>
      <c r="GM11" s="484"/>
      <c r="GN11" s="484"/>
      <c r="GO11" s="485" t="s">
        <v>716</v>
      </c>
      <c r="GP11" s="485" t="s">
        <v>715</v>
      </c>
      <c r="GQ11" s="485" t="s">
        <v>714</v>
      </c>
      <c r="GR11" s="486" t="s">
        <v>713</v>
      </c>
    </row>
    <row r="12" spans="1:201" s="274" customFormat="1" ht="79.5" customHeight="1">
      <c r="A12" s="253" t="str">
        <f t="shared" si="41"/>
        <v>111學年度第一學期</v>
      </c>
      <c r="B12" s="253"/>
      <c r="C12" s="253"/>
      <c r="D12" s="254" t="s">
        <v>58</v>
      </c>
      <c r="E12" s="254"/>
      <c r="F12" s="254"/>
      <c r="G12" s="255"/>
      <c r="H12" s="254"/>
      <c r="I12" s="254"/>
      <c r="J12" s="254"/>
      <c r="K12" s="254"/>
      <c r="L12" s="254"/>
      <c r="M12" s="256"/>
      <c r="N12" s="257"/>
      <c r="O12" s="254"/>
      <c r="P12" s="254" t="s">
        <v>209</v>
      </c>
      <c r="Q12" s="254"/>
      <c r="R12" s="239">
        <f t="shared" si="29"/>
        <v>0</v>
      </c>
      <c r="S12" s="254" t="s">
        <v>208</v>
      </c>
      <c r="T12" s="254"/>
      <c r="U12" s="519" t="str">
        <f t="shared" si="30"/>
        <v/>
      </c>
      <c r="V12" s="519" t="str">
        <f t="shared" si="31"/>
        <v/>
      </c>
      <c r="W12" s="519" t="str">
        <f t="shared" si="32"/>
        <v/>
      </c>
      <c r="X12" s="519" t="str">
        <f t="shared" si="33"/>
        <v/>
      </c>
      <c r="Y12" s="519" t="str">
        <f t="shared" si="34"/>
        <v/>
      </c>
      <c r="Z12" s="519" t="str">
        <f t="shared" si="35"/>
        <v/>
      </c>
      <c r="AA12" s="519" t="str">
        <f t="shared" si="36"/>
        <v/>
      </c>
      <c r="AB12" s="519" t="str">
        <f t="shared" si="37"/>
        <v/>
      </c>
      <c r="AC12" s="519" t="str">
        <f t="shared" si="38"/>
        <v/>
      </c>
      <c r="AD12" s="519" t="str">
        <f t="shared" si="39"/>
        <v/>
      </c>
      <c r="AE12" s="255"/>
      <c r="AF12" s="258"/>
      <c r="AG12" s="259"/>
      <c r="AH12" s="260"/>
      <c r="AI12" s="261"/>
      <c r="AJ12" s="261"/>
      <c r="AK12" s="261"/>
      <c r="AL12" s="261"/>
      <c r="AM12" s="262"/>
      <c r="AN12" s="262"/>
      <c r="AO12" s="262"/>
      <c r="AP12" s="262"/>
      <c r="AQ12" s="262"/>
      <c r="AR12" s="262"/>
      <c r="AS12" s="262"/>
      <c r="AT12" s="253"/>
      <c r="AU12" s="263"/>
      <c r="AV12" s="263"/>
      <c r="AW12" s="263"/>
      <c r="AX12" s="254"/>
      <c r="AY12" s="254"/>
      <c r="AZ12" s="254"/>
      <c r="BA12" s="254"/>
      <c r="BB12" s="264"/>
      <c r="BC12" s="264"/>
      <c r="BD12" s="265"/>
      <c r="BE12" s="265"/>
      <c r="BF12" s="253"/>
      <c r="BG12" s="253"/>
      <c r="BH12" s="253"/>
      <c r="BI12" s="253"/>
      <c r="BJ12" s="253"/>
      <c r="BK12" s="253"/>
      <c r="BL12" s="266"/>
      <c r="BM12" s="266"/>
      <c r="BN12" s="266"/>
      <c r="BO12" s="266"/>
      <c r="BP12" s="266"/>
      <c r="BQ12" s="267"/>
      <c r="BR12" s="268"/>
      <c r="BS12" s="349"/>
      <c r="BT12" s="349"/>
      <c r="BU12" s="349"/>
      <c r="BV12" s="349"/>
      <c r="BW12" s="268" t="str">
        <f t="shared" si="4"/>
        <v/>
      </c>
      <c r="BX12" s="268" t="str">
        <f t="shared" si="5"/>
        <v/>
      </c>
      <c r="BY12" s="268" t="str">
        <f t="shared" si="6"/>
        <v/>
      </c>
      <c r="BZ12" s="253" t="str">
        <f t="shared" si="7"/>
        <v/>
      </c>
      <c r="CA12" s="253" t="str">
        <f t="shared" si="8"/>
        <v/>
      </c>
      <c r="CB12" s="253" t="str">
        <f t="shared" si="9"/>
        <v/>
      </c>
      <c r="CC12" s="253" t="str">
        <f t="shared" si="10"/>
        <v/>
      </c>
      <c r="CD12" s="253" t="str">
        <f t="shared" si="11"/>
        <v/>
      </c>
      <c r="CE12" s="253" t="str">
        <f t="shared" si="12"/>
        <v/>
      </c>
      <c r="CF12" s="253" t="str">
        <f t="shared" si="13"/>
        <v/>
      </c>
      <c r="CG12" s="253" t="str">
        <f t="shared" si="14"/>
        <v/>
      </c>
      <c r="CH12" s="268" t="str">
        <f t="shared" si="15"/>
        <v/>
      </c>
      <c r="CI12" s="269" t="str">
        <f t="shared" si="16"/>
        <v/>
      </c>
      <c r="CJ12" s="253" t="str">
        <f t="shared" si="17"/>
        <v/>
      </c>
      <c r="CK12" s="253" t="str">
        <f t="shared" si="18"/>
        <v/>
      </c>
      <c r="CL12" s="253" t="str">
        <f t="shared" si="19"/>
        <v/>
      </c>
      <c r="CM12" s="253"/>
      <c r="CN12" s="253"/>
      <c r="CO12" s="253"/>
      <c r="CP12" s="253"/>
      <c r="CQ12" s="253"/>
      <c r="CR12" s="253"/>
      <c r="CS12" s="253"/>
      <c r="CT12" s="253"/>
      <c r="CU12" s="253" t="str">
        <f t="shared" si="20"/>
        <v/>
      </c>
      <c r="CV12" s="253" t="str">
        <f t="shared" si="21"/>
        <v/>
      </c>
      <c r="CW12" s="253" t="str">
        <f t="shared" si="22"/>
        <v/>
      </c>
      <c r="CX12" s="253"/>
      <c r="CY12" s="253"/>
      <c r="CZ12" s="253"/>
      <c r="DA12" s="253"/>
      <c r="DB12" s="253"/>
      <c r="DC12" s="253"/>
      <c r="DD12" s="253"/>
      <c r="DE12" s="253"/>
      <c r="DF12" s="253"/>
      <c r="DG12" s="253"/>
      <c r="DH12" s="253"/>
      <c r="DI12" s="253"/>
      <c r="DJ12" s="253"/>
      <c r="DK12" s="253"/>
      <c r="DL12" s="253"/>
      <c r="DM12" s="253"/>
      <c r="DN12" s="253" t="s">
        <v>385</v>
      </c>
      <c r="DO12" s="253"/>
      <c r="DP12" s="253"/>
      <c r="DQ12" s="253"/>
      <c r="DR12" s="253"/>
      <c r="DS12" s="479"/>
      <c r="DT12" s="479"/>
      <c r="DU12" s="480"/>
      <c r="DV12" s="480"/>
      <c r="DW12" s="481"/>
      <c r="DX12" s="270">
        <f>'編號 No5.家庭成員'!X$4</f>
        <v>1</v>
      </c>
      <c r="DY12" s="271">
        <f>'編號 No5.家庭成員'!N$23</f>
        <v>0</v>
      </c>
      <c r="DZ12" s="271">
        <f>'編號 No5.家庭成員'!O$23</f>
        <v>0</v>
      </c>
      <c r="EA12" s="271">
        <f>'編號 No5.家庭成員'!P$23</f>
        <v>0</v>
      </c>
      <c r="EB12" s="271">
        <f>'編號 No5.家庭成員'!Q$23</f>
        <v>0</v>
      </c>
      <c r="EC12" s="271">
        <f>'編號 No5.家庭成員'!R$23</f>
        <v>0</v>
      </c>
      <c r="ED12" s="272">
        <f t="shared" si="23"/>
        <v>0</v>
      </c>
      <c r="EE12" s="272">
        <f t="shared" si="24"/>
        <v>0</v>
      </c>
      <c r="EF12" s="272">
        <f t="shared" si="25"/>
        <v>0</v>
      </c>
      <c r="EG12" s="273" t="str">
        <f t="shared" si="26"/>
        <v>身份空白</v>
      </c>
      <c r="EH12" s="273" t="str">
        <f t="shared" si="27"/>
        <v>身份空白</v>
      </c>
      <c r="EI12" s="273" t="str">
        <f t="shared" si="28"/>
        <v>身份空白</v>
      </c>
      <c r="EJ12" s="442">
        <v>0</v>
      </c>
      <c r="EK12" s="442"/>
      <c r="EL12" s="442"/>
      <c r="EM12" s="442"/>
      <c r="EN12" s="442"/>
      <c r="EO12" s="442"/>
      <c r="EP12" s="442"/>
      <c r="EQ12" s="442"/>
      <c r="ER12" s="442"/>
      <c r="ES12" s="442"/>
      <c r="ET12" s="442">
        <f t="shared" si="40"/>
        <v>0</v>
      </c>
      <c r="EU12" s="442"/>
      <c r="EV12" s="442"/>
      <c r="EW12" s="442"/>
      <c r="EX12" s="442"/>
      <c r="EY12" s="442"/>
      <c r="EZ12" s="442"/>
      <c r="FA12" s="442"/>
      <c r="FB12" s="442"/>
      <c r="FC12" s="442"/>
      <c r="FD12" s="442"/>
      <c r="FE12" s="442"/>
      <c r="FF12" s="442"/>
      <c r="FG12" s="442"/>
      <c r="FH12" s="442"/>
      <c r="FI12" s="442"/>
      <c r="FJ12" s="442"/>
      <c r="FK12" s="442"/>
      <c r="FL12" s="442"/>
      <c r="FM12" s="253"/>
      <c r="FN12" s="253"/>
      <c r="FO12" s="253"/>
      <c r="FP12" s="253"/>
      <c r="FQ12" s="253"/>
      <c r="FR12" s="253"/>
      <c r="FS12" s="253"/>
      <c r="FT12" s="253"/>
      <c r="FU12" s="253"/>
      <c r="FV12" s="253"/>
      <c r="FW12" s="253"/>
      <c r="FX12" s="253"/>
      <c r="FY12" s="253"/>
      <c r="FZ12" s="253"/>
      <c r="GA12" s="253"/>
      <c r="GB12" s="253"/>
      <c r="GC12" s="253"/>
      <c r="GD12" s="484" t="s">
        <v>210</v>
      </c>
      <c r="GE12" s="484" t="s">
        <v>211</v>
      </c>
      <c r="GF12" s="484"/>
      <c r="GG12" s="484" t="s">
        <v>210</v>
      </c>
      <c r="GH12" s="484" t="s">
        <v>211</v>
      </c>
      <c r="GI12" s="484"/>
      <c r="GJ12" s="484" t="s">
        <v>212</v>
      </c>
      <c r="GK12" s="485" t="s">
        <v>717</v>
      </c>
      <c r="GL12" s="484"/>
      <c r="GM12" s="484"/>
      <c r="GN12" s="484"/>
      <c r="GO12" s="485" t="s">
        <v>716</v>
      </c>
      <c r="GP12" s="485" t="s">
        <v>715</v>
      </c>
      <c r="GQ12" s="485" t="s">
        <v>714</v>
      </c>
      <c r="GR12" s="486" t="s">
        <v>713</v>
      </c>
    </row>
    <row r="13" spans="1:201" s="274" customFormat="1" ht="79.5" customHeight="1">
      <c r="A13" s="253" t="str">
        <f t="shared" si="41"/>
        <v>111學年度第一學期</v>
      </c>
      <c r="B13" s="253"/>
      <c r="C13" s="253"/>
      <c r="D13" s="254" t="s">
        <v>59</v>
      </c>
      <c r="E13" s="254"/>
      <c r="F13" s="254"/>
      <c r="G13" s="255"/>
      <c r="H13" s="254"/>
      <c r="I13" s="254"/>
      <c r="J13" s="254"/>
      <c r="K13" s="254"/>
      <c r="L13" s="254"/>
      <c r="M13" s="256"/>
      <c r="N13" s="257"/>
      <c r="O13" s="254"/>
      <c r="P13" s="254" t="s">
        <v>961</v>
      </c>
      <c r="Q13" s="254"/>
      <c r="R13" s="239">
        <f t="shared" si="29"/>
        <v>0</v>
      </c>
      <c r="S13" s="254" t="s">
        <v>208</v>
      </c>
      <c r="T13" s="254"/>
      <c r="U13" s="519" t="str">
        <f t="shared" si="30"/>
        <v/>
      </c>
      <c r="V13" s="519" t="str">
        <f t="shared" si="31"/>
        <v/>
      </c>
      <c r="W13" s="519" t="str">
        <f t="shared" si="32"/>
        <v/>
      </c>
      <c r="X13" s="519" t="str">
        <f t="shared" si="33"/>
        <v/>
      </c>
      <c r="Y13" s="519" t="str">
        <f t="shared" si="34"/>
        <v/>
      </c>
      <c r="Z13" s="519" t="str">
        <f t="shared" si="35"/>
        <v/>
      </c>
      <c r="AA13" s="519" t="str">
        <f t="shared" si="36"/>
        <v/>
      </c>
      <c r="AB13" s="519" t="str">
        <f t="shared" si="37"/>
        <v/>
      </c>
      <c r="AC13" s="519" t="str">
        <f t="shared" si="38"/>
        <v/>
      </c>
      <c r="AD13" s="519" t="str">
        <f t="shared" si="39"/>
        <v/>
      </c>
      <c r="AE13" s="255"/>
      <c r="AF13" s="258"/>
      <c r="AG13" s="259"/>
      <c r="AH13" s="260"/>
      <c r="AI13" s="261"/>
      <c r="AJ13" s="261"/>
      <c r="AK13" s="261"/>
      <c r="AL13" s="261"/>
      <c r="AM13" s="262"/>
      <c r="AN13" s="262"/>
      <c r="AO13" s="262"/>
      <c r="AP13" s="262"/>
      <c r="AQ13" s="262"/>
      <c r="AR13" s="262"/>
      <c r="AS13" s="262"/>
      <c r="AT13" s="253"/>
      <c r="AU13" s="263"/>
      <c r="AV13" s="263"/>
      <c r="AW13" s="263"/>
      <c r="AX13" s="254"/>
      <c r="AY13" s="254"/>
      <c r="AZ13" s="254"/>
      <c r="BA13" s="254"/>
      <c r="BB13" s="264"/>
      <c r="BC13" s="264"/>
      <c r="BD13" s="265"/>
      <c r="BE13" s="265"/>
      <c r="BF13" s="253"/>
      <c r="BG13" s="253"/>
      <c r="BH13" s="253"/>
      <c r="BI13" s="253"/>
      <c r="BJ13" s="253"/>
      <c r="BK13" s="253"/>
      <c r="BL13" s="266"/>
      <c r="BM13" s="266"/>
      <c r="BN13" s="266"/>
      <c r="BO13" s="266"/>
      <c r="BP13" s="266"/>
      <c r="BQ13" s="267"/>
      <c r="BR13" s="268"/>
      <c r="BS13" s="349"/>
      <c r="BT13" s="349"/>
      <c r="BU13" s="349"/>
      <c r="BV13" s="349"/>
      <c r="BW13" s="268" t="str">
        <f t="shared" si="4"/>
        <v/>
      </c>
      <c r="BX13" s="268" t="str">
        <f t="shared" si="5"/>
        <v/>
      </c>
      <c r="BY13" s="268" t="str">
        <f t="shared" si="6"/>
        <v/>
      </c>
      <c r="BZ13" s="253" t="str">
        <f t="shared" si="7"/>
        <v/>
      </c>
      <c r="CA13" s="253" t="str">
        <f t="shared" si="8"/>
        <v/>
      </c>
      <c r="CB13" s="253" t="str">
        <f t="shared" si="9"/>
        <v/>
      </c>
      <c r="CC13" s="253" t="str">
        <f t="shared" si="10"/>
        <v/>
      </c>
      <c r="CD13" s="253" t="str">
        <f t="shared" si="11"/>
        <v/>
      </c>
      <c r="CE13" s="253" t="str">
        <f t="shared" si="12"/>
        <v/>
      </c>
      <c r="CF13" s="253" t="str">
        <f t="shared" si="13"/>
        <v/>
      </c>
      <c r="CG13" s="253" t="str">
        <f t="shared" si="14"/>
        <v/>
      </c>
      <c r="CH13" s="268" t="str">
        <f t="shared" si="15"/>
        <v/>
      </c>
      <c r="CI13" s="269" t="str">
        <f t="shared" si="16"/>
        <v/>
      </c>
      <c r="CJ13" s="253" t="str">
        <f t="shared" si="17"/>
        <v/>
      </c>
      <c r="CK13" s="253" t="str">
        <f t="shared" si="18"/>
        <v/>
      </c>
      <c r="CL13" s="253" t="str">
        <f t="shared" si="19"/>
        <v/>
      </c>
      <c r="CM13" s="253"/>
      <c r="CN13" s="253"/>
      <c r="CO13" s="253"/>
      <c r="CP13" s="253"/>
      <c r="CQ13" s="253"/>
      <c r="CR13" s="253"/>
      <c r="CS13" s="253"/>
      <c r="CT13" s="253"/>
      <c r="CU13" s="253" t="str">
        <f t="shared" si="20"/>
        <v/>
      </c>
      <c r="CV13" s="253" t="str">
        <f t="shared" si="21"/>
        <v/>
      </c>
      <c r="CW13" s="253" t="str">
        <f t="shared" si="22"/>
        <v/>
      </c>
      <c r="CX13" s="253"/>
      <c r="CY13" s="253"/>
      <c r="CZ13" s="253"/>
      <c r="DA13" s="253"/>
      <c r="DB13" s="253"/>
      <c r="DC13" s="253"/>
      <c r="DD13" s="253"/>
      <c r="DE13" s="253"/>
      <c r="DF13" s="253"/>
      <c r="DG13" s="253"/>
      <c r="DH13" s="253"/>
      <c r="DI13" s="253"/>
      <c r="DJ13" s="253"/>
      <c r="DK13" s="253"/>
      <c r="DL13" s="253"/>
      <c r="DM13" s="253"/>
      <c r="DN13" s="253" t="s">
        <v>385</v>
      </c>
      <c r="DO13" s="253"/>
      <c r="DP13" s="253"/>
      <c r="DQ13" s="253"/>
      <c r="DR13" s="253"/>
      <c r="DS13" s="479"/>
      <c r="DT13" s="479"/>
      <c r="DU13" s="480"/>
      <c r="DV13" s="480"/>
      <c r="DW13" s="481"/>
      <c r="DX13" s="270">
        <f>'編號 No6.家庭成員'!X$4</f>
        <v>1</v>
      </c>
      <c r="DY13" s="271">
        <f>'編號 No6.家庭成員'!N$23</f>
        <v>0</v>
      </c>
      <c r="DZ13" s="271">
        <f>'編號 No6.家庭成員'!O$23</f>
        <v>0</v>
      </c>
      <c r="EA13" s="271">
        <f>'編號 No6.家庭成員'!P$23</f>
        <v>0</v>
      </c>
      <c r="EB13" s="271">
        <f>'編號 No6.家庭成員'!Q$23</f>
        <v>0</v>
      </c>
      <c r="EC13" s="271">
        <f>'編號 No6.家庭成員'!R$23</f>
        <v>0</v>
      </c>
      <c r="ED13" s="272">
        <f t="shared" si="23"/>
        <v>0</v>
      </c>
      <c r="EE13" s="272">
        <f t="shared" si="24"/>
        <v>0</v>
      </c>
      <c r="EF13" s="272">
        <f t="shared" si="25"/>
        <v>0</v>
      </c>
      <c r="EG13" s="273" t="str">
        <f t="shared" si="26"/>
        <v>身份空白</v>
      </c>
      <c r="EH13" s="273" t="str">
        <f t="shared" si="27"/>
        <v>身份空白</v>
      </c>
      <c r="EI13" s="273" t="str">
        <f t="shared" si="28"/>
        <v>身份空白</v>
      </c>
      <c r="EJ13" s="442">
        <v>0</v>
      </c>
      <c r="EK13" s="442"/>
      <c r="EL13" s="442"/>
      <c r="EM13" s="442"/>
      <c r="EN13" s="442"/>
      <c r="EO13" s="442"/>
      <c r="EP13" s="442"/>
      <c r="EQ13" s="442"/>
      <c r="ER13" s="442"/>
      <c r="ES13" s="442"/>
      <c r="ET13" s="442">
        <f t="shared" si="40"/>
        <v>0</v>
      </c>
      <c r="EU13" s="442"/>
      <c r="EV13" s="442"/>
      <c r="EW13" s="442"/>
      <c r="EX13" s="442"/>
      <c r="EY13" s="442"/>
      <c r="EZ13" s="442"/>
      <c r="FA13" s="442"/>
      <c r="FB13" s="442"/>
      <c r="FC13" s="442"/>
      <c r="FD13" s="442"/>
      <c r="FE13" s="442"/>
      <c r="FF13" s="442"/>
      <c r="FG13" s="442"/>
      <c r="FH13" s="442"/>
      <c r="FI13" s="442"/>
      <c r="FJ13" s="442"/>
      <c r="FK13" s="442"/>
      <c r="FL13" s="442"/>
      <c r="FM13" s="253"/>
      <c r="FN13" s="253"/>
      <c r="FO13" s="253"/>
      <c r="FP13" s="253"/>
      <c r="FQ13" s="253"/>
      <c r="FR13" s="253"/>
      <c r="FS13" s="253"/>
      <c r="FT13" s="253"/>
      <c r="FU13" s="253"/>
      <c r="FV13" s="253"/>
      <c r="FW13" s="253"/>
      <c r="FX13" s="253"/>
      <c r="FY13" s="253"/>
      <c r="FZ13" s="253"/>
      <c r="GA13" s="253"/>
      <c r="GB13" s="253"/>
      <c r="GC13" s="253"/>
      <c r="GD13" s="484" t="s">
        <v>210</v>
      </c>
      <c r="GE13" s="484" t="s">
        <v>211</v>
      </c>
      <c r="GF13" s="484"/>
      <c r="GG13" s="484" t="s">
        <v>210</v>
      </c>
      <c r="GH13" s="484" t="s">
        <v>211</v>
      </c>
      <c r="GI13" s="484"/>
      <c r="GJ13" s="484" t="s">
        <v>212</v>
      </c>
      <c r="GK13" s="485" t="s">
        <v>717</v>
      </c>
      <c r="GL13" s="484"/>
      <c r="GM13" s="484"/>
      <c r="GN13" s="484"/>
      <c r="GO13" s="485" t="s">
        <v>716</v>
      </c>
      <c r="GP13" s="485" t="s">
        <v>715</v>
      </c>
      <c r="GQ13" s="485" t="s">
        <v>714</v>
      </c>
      <c r="GR13" s="486" t="s">
        <v>713</v>
      </c>
    </row>
    <row r="14" spans="1:201" s="274" customFormat="1" ht="79.5" customHeight="1">
      <c r="A14" s="253" t="str">
        <f t="shared" si="41"/>
        <v>111學年度第一學期</v>
      </c>
      <c r="B14" s="253"/>
      <c r="C14" s="253"/>
      <c r="D14" s="254" t="s">
        <v>60</v>
      </c>
      <c r="E14" s="254"/>
      <c r="F14" s="254"/>
      <c r="G14" s="255"/>
      <c r="H14" s="254"/>
      <c r="I14" s="254"/>
      <c r="J14" s="254"/>
      <c r="K14" s="254"/>
      <c r="L14" s="254"/>
      <c r="M14" s="256"/>
      <c r="N14" s="257"/>
      <c r="O14" s="254"/>
      <c r="P14" s="254" t="s">
        <v>209</v>
      </c>
      <c r="Q14" s="254"/>
      <c r="R14" s="239">
        <f t="shared" si="29"/>
        <v>0</v>
      </c>
      <c r="S14" s="254" t="s">
        <v>208</v>
      </c>
      <c r="T14" s="254"/>
      <c r="U14" s="519" t="str">
        <f t="shared" si="30"/>
        <v/>
      </c>
      <c r="V14" s="519" t="str">
        <f t="shared" si="31"/>
        <v/>
      </c>
      <c r="W14" s="519" t="str">
        <f t="shared" si="32"/>
        <v/>
      </c>
      <c r="X14" s="519" t="str">
        <f t="shared" si="33"/>
        <v/>
      </c>
      <c r="Y14" s="519" t="str">
        <f t="shared" si="34"/>
        <v/>
      </c>
      <c r="Z14" s="519" t="str">
        <f t="shared" si="35"/>
        <v/>
      </c>
      <c r="AA14" s="519" t="str">
        <f t="shared" si="36"/>
        <v/>
      </c>
      <c r="AB14" s="519" t="str">
        <f t="shared" si="37"/>
        <v/>
      </c>
      <c r="AC14" s="519" t="str">
        <f t="shared" si="38"/>
        <v/>
      </c>
      <c r="AD14" s="519" t="str">
        <f t="shared" si="39"/>
        <v/>
      </c>
      <c r="AE14" s="255"/>
      <c r="AF14" s="258"/>
      <c r="AG14" s="259"/>
      <c r="AH14" s="260"/>
      <c r="AI14" s="254"/>
      <c r="AJ14" s="254"/>
      <c r="AK14" s="254"/>
      <c r="AL14" s="254"/>
      <c r="AM14" s="254"/>
      <c r="AN14" s="262"/>
      <c r="AO14" s="262"/>
      <c r="AP14" s="254"/>
      <c r="AQ14" s="254"/>
      <c r="AR14" s="254"/>
      <c r="AS14" s="254"/>
      <c r="AT14" s="253"/>
      <c r="AU14" s="263"/>
      <c r="AV14" s="263"/>
      <c r="AW14" s="263"/>
      <c r="AX14" s="254"/>
      <c r="AY14" s="276"/>
      <c r="AZ14" s="276"/>
      <c r="BA14" s="276"/>
      <c r="BB14" s="264"/>
      <c r="BC14" s="264"/>
      <c r="BD14" s="277"/>
      <c r="BE14" s="277"/>
      <c r="BF14" s="253"/>
      <c r="BG14" s="253"/>
      <c r="BH14" s="253"/>
      <c r="BI14" s="253"/>
      <c r="BJ14" s="253"/>
      <c r="BK14" s="253"/>
      <c r="BL14" s="266"/>
      <c r="BM14" s="266"/>
      <c r="BN14" s="266"/>
      <c r="BO14" s="266"/>
      <c r="BP14" s="266"/>
      <c r="BQ14" s="267"/>
      <c r="BR14" s="268"/>
      <c r="BS14" s="349"/>
      <c r="BT14" s="349"/>
      <c r="BU14" s="349"/>
      <c r="BV14" s="349"/>
      <c r="BW14" s="268" t="str">
        <f t="shared" si="4"/>
        <v/>
      </c>
      <c r="BX14" s="268" t="str">
        <f t="shared" si="5"/>
        <v/>
      </c>
      <c r="BY14" s="268" t="str">
        <f t="shared" si="6"/>
        <v/>
      </c>
      <c r="BZ14" s="253" t="str">
        <f t="shared" si="7"/>
        <v/>
      </c>
      <c r="CA14" s="253" t="str">
        <f t="shared" si="8"/>
        <v/>
      </c>
      <c r="CB14" s="253" t="str">
        <f t="shared" si="9"/>
        <v/>
      </c>
      <c r="CC14" s="253" t="str">
        <f t="shared" si="10"/>
        <v/>
      </c>
      <c r="CD14" s="253" t="str">
        <f t="shared" si="11"/>
        <v/>
      </c>
      <c r="CE14" s="253" t="str">
        <f t="shared" si="12"/>
        <v/>
      </c>
      <c r="CF14" s="253" t="str">
        <f t="shared" si="13"/>
        <v/>
      </c>
      <c r="CG14" s="253" t="str">
        <f t="shared" si="14"/>
        <v/>
      </c>
      <c r="CH14" s="268" t="str">
        <f t="shared" si="15"/>
        <v/>
      </c>
      <c r="CI14" s="269" t="str">
        <f t="shared" si="16"/>
        <v/>
      </c>
      <c r="CJ14" s="253" t="str">
        <f t="shared" si="17"/>
        <v/>
      </c>
      <c r="CK14" s="253" t="str">
        <f t="shared" si="18"/>
        <v/>
      </c>
      <c r="CL14" s="253" t="str">
        <f t="shared" si="19"/>
        <v/>
      </c>
      <c r="CM14" s="253"/>
      <c r="CN14" s="253"/>
      <c r="CO14" s="253"/>
      <c r="CP14" s="253"/>
      <c r="CQ14" s="253"/>
      <c r="CR14" s="253"/>
      <c r="CS14" s="253"/>
      <c r="CT14" s="253"/>
      <c r="CU14" s="253" t="str">
        <f t="shared" si="20"/>
        <v/>
      </c>
      <c r="CV14" s="253" t="str">
        <f t="shared" si="21"/>
        <v/>
      </c>
      <c r="CW14" s="253" t="str">
        <f t="shared" si="22"/>
        <v/>
      </c>
      <c r="CX14" s="253"/>
      <c r="CY14" s="253"/>
      <c r="CZ14" s="253"/>
      <c r="DA14" s="253"/>
      <c r="DB14" s="253"/>
      <c r="DC14" s="253"/>
      <c r="DD14" s="253"/>
      <c r="DE14" s="253"/>
      <c r="DF14" s="253"/>
      <c r="DG14" s="253"/>
      <c r="DH14" s="253"/>
      <c r="DI14" s="253"/>
      <c r="DJ14" s="253"/>
      <c r="DK14" s="253"/>
      <c r="DL14" s="253"/>
      <c r="DM14" s="253"/>
      <c r="DN14" s="253" t="s">
        <v>385</v>
      </c>
      <c r="DO14" s="253"/>
      <c r="DP14" s="253"/>
      <c r="DQ14" s="253"/>
      <c r="DR14" s="253"/>
      <c r="DS14" s="479"/>
      <c r="DT14" s="479"/>
      <c r="DU14" s="480"/>
      <c r="DV14" s="480"/>
      <c r="DW14" s="481"/>
      <c r="DX14" s="278">
        <f>'編號 No7.家庭成員'!X$4</f>
        <v>1</v>
      </c>
      <c r="DY14" s="271">
        <f>'編號 No7.家庭成員'!N$23</f>
        <v>0</v>
      </c>
      <c r="DZ14" s="271">
        <f>'編號 No7.家庭成員'!O$23</f>
        <v>0</v>
      </c>
      <c r="EA14" s="271">
        <f>'編號 No7.家庭成員'!P$23</f>
        <v>0</v>
      </c>
      <c r="EB14" s="271">
        <f>'編號 No7.家庭成員'!Q$23</f>
        <v>0</v>
      </c>
      <c r="EC14" s="271">
        <f>'編號 No7.家庭成員'!R$23</f>
        <v>0</v>
      </c>
      <c r="ED14" s="272">
        <f t="shared" si="23"/>
        <v>0</v>
      </c>
      <c r="EE14" s="272">
        <f t="shared" si="24"/>
        <v>0</v>
      </c>
      <c r="EF14" s="272">
        <f t="shared" si="25"/>
        <v>0</v>
      </c>
      <c r="EG14" s="273" t="str">
        <f t="shared" si="26"/>
        <v>身份空白</v>
      </c>
      <c r="EH14" s="273" t="str">
        <f t="shared" si="27"/>
        <v>身份空白</v>
      </c>
      <c r="EI14" s="273" t="str">
        <f t="shared" si="28"/>
        <v>身份空白</v>
      </c>
      <c r="EJ14" s="442">
        <v>0</v>
      </c>
      <c r="EK14" s="442"/>
      <c r="EL14" s="442"/>
      <c r="EM14" s="442"/>
      <c r="EN14" s="442"/>
      <c r="EO14" s="442"/>
      <c r="EP14" s="442"/>
      <c r="EQ14" s="442"/>
      <c r="ER14" s="442"/>
      <c r="ES14" s="442"/>
      <c r="ET14" s="442">
        <f t="shared" si="40"/>
        <v>0</v>
      </c>
      <c r="EU14" s="442"/>
      <c r="EV14" s="442"/>
      <c r="EW14" s="442"/>
      <c r="EX14" s="442"/>
      <c r="EY14" s="442"/>
      <c r="EZ14" s="442"/>
      <c r="FA14" s="442"/>
      <c r="FB14" s="442"/>
      <c r="FC14" s="442"/>
      <c r="FD14" s="442"/>
      <c r="FE14" s="442"/>
      <c r="FF14" s="442"/>
      <c r="FG14" s="442"/>
      <c r="FH14" s="442"/>
      <c r="FI14" s="442"/>
      <c r="FJ14" s="442"/>
      <c r="FK14" s="442"/>
      <c r="FL14" s="442"/>
      <c r="FM14" s="253"/>
      <c r="FN14" s="253"/>
      <c r="FO14" s="253"/>
      <c r="FP14" s="253"/>
      <c r="FQ14" s="253"/>
      <c r="FR14" s="253"/>
      <c r="FS14" s="253"/>
      <c r="FT14" s="253"/>
      <c r="FU14" s="253"/>
      <c r="FV14" s="253"/>
      <c r="FW14" s="253"/>
      <c r="FX14" s="253"/>
      <c r="FY14" s="253"/>
      <c r="FZ14" s="253"/>
      <c r="GA14" s="253"/>
      <c r="GB14" s="253"/>
      <c r="GC14" s="253"/>
      <c r="GD14" s="484" t="s">
        <v>210</v>
      </c>
      <c r="GE14" s="484" t="s">
        <v>211</v>
      </c>
      <c r="GF14" s="484"/>
      <c r="GG14" s="484" t="s">
        <v>210</v>
      </c>
      <c r="GH14" s="484" t="s">
        <v>211</v>
      </c>
      <c r="GI14" s="484"/>
      <c r="GJ14" s="484" t="s">
        <v>212</v>
      </c>
      <c r="GK14" s="485" t="s">
        <v>717</v>
      </c>
      <c r="GL14" s="484"/>
      <c r="GM14" s="484"/>
      <c r="GN14" s="484"/>
      <c r="GO14" s="485" t="s">
        <v>716</v>
      </c>
      <c r="GP14" s="485" t="s">
        <v>715</v>
      </c>
      <c r="GQ14" s="485" t="s">
        <v>714</v>
      </c>
      <c r="GR14" s="486" t="s">
        <v>713</v>
      </c>
    </row>
    <row r="15" spans="1:201" s="274" customFormat="1" ht="79.5" customHeight="1">
      <c r="A15" s="253" t="str">
        <f t="shared" si="41"/>
        <v>111學年度第一學期</v>
      </c>
      <c r="B15" s="253"/>
      <c r="C15" s="253"/>
      <c r="D15" s="254" t="s">
        <v>61</v>
      </c>
      <c r="E15" s="254"/>
      <c r="F15" s="254"/>
      <c r="G15" s="255"/>
      <c r="H15" s="254"/>
      <c r="I15" s="254"/>
      <c r="J15" s="254"/>
      <c r="K15" s="254"/>
      <c r="L15" s="254"/>
      <c r="M15" s="256"/>
      <c r="N15" s="257"/>
      <c r="O15" s="254"/>
      <c r="P15" s="254" t="s">
        <v>209</v>
      </c>
      <c r="Q15" s="254"/>
      <c r="R15" s="239">
        <f t="shared" si="29"/>
        <v>0</v>
      </c>
      <c r="S15" s="254" t="s">
        <v>208</v>
      </c>
      <c r="T15" s="254"/>
      <c r="U15" s="519" t="str">
        <f t="shared" si="30"/>
        <v/>
      </c>
      <c r="V15" s="519" t="str">
        <f t="shared" si="31"/>
        <v/>
      </c>
      <c r="W15" s="519" t="str">
        <f t="shared" si="32"/>
        <v/>
      </c>
      <c r="X15" s="519" t="str">
        <f t="shared" si="33"/>
        <v/>
      </c>
      <c r="Y15" s="519" t="str">
        <f t="shared" si="34"/>
        <v/>
      </c>
      <c r="Z15" s="519" t="str">
        <f t="shared" si="35"/>
        <v/>
      </c>
      <c r="AA15" s="519" t="str">
        <f t="shared" si="36"/>
        <v/>
      </c>
      <c r="AB15" s="519" t="str">
        <f t="shared" si="37"/>
        <v/>
      </c>
      <c r="AC15" s="519" t="str">
        <f t="shared" si="38"/>
        <v/>
      </c>
      <c r="AD15" s="519" t="str">
        <f t="shared" si="39"/>
        <v/>
      </c>
      <c r="AE15" s="255"/>
      <c r="AF15" s="258"/>
      <c r="AG15" s="259"/>
      <c r="AH15" s="260"/>
      <c r="AI15" s="254"/>
      <c r="AJ15" s="254"/>
      <c r="AK15" s="254"/>
      <c r="AL15" s="254"/>
      <c r="AM15" s="254"/>
      <c r="AN15" s="262"/>
      <c r="AO15" s="262"/>
      <c r="AP15" s="254"/>
      <c r="AQ15" s="254"/>
      <c r="AR15" s="254"/>
      <c r="AS15" s="254"/>
      <c r="AT15" s="253"/>
      <c r="AU15" s="263"/>
      <c r="AV15" s="263"/>
      <c r="AW15" s="263"/>
      <c r="AX15" s="254"/>
      <c r="AY15" s="276"/>
      <c r="AZ15" s="276"/>
      <c r="BA15" s="276"/>
      <c r="BB15" s="264"/>
      <c r="BC15" s="264"/>
      <c r="BD15" s="277"/>
      <c r="BE15" s="277"/>
      <c r="BF15" s="253"/>
      <c r="BG15" s="253"/>
      <c r="BH15" s="253"/>
      <c r="BI15" s="253"/>
      <c r="BJ15" s="253"/>
      <c r="BK15" s="253"/>
      <c r="BL15" s="266"/>
      <c r="BM15" s="266"/>
      <c r="BN15" s="266"/>
      <c r="BO15" s="266"/>
      <c r="BP15" s="266"/>
      <c r="BQ15" s="267"/>
      <c r="BR15" s="268"/>
      <c r="BS15" s="349"/>
      <c r="BT15" s="349"/>
      <c r="BU15" s="349"/>
      <c r="BV15" s="349"/>
      <c r="BW15" s="268" t="str">
        <f t="shared" si="4"/>
        <v/>
      </c>
      <c r="BX15" s="268" t="str">
        <f t="shared" si="5"/>
        <v/>
      </c>
      <c r="BY15" s="268" t="str">
        <f t="shared" si="6"/>
        <v/>
      </c>
      <c r="BZ15" s="253" t="str">
        <f t="shared" si="7"/>
        <v/>
      </c>
      <c r="CA15" s="253" t="str">
        <f t="shared" si="8"/>
        <v/>
      </c>
      <c r="CB15" s="253" t="str">
        <f t="shared" si="9"/>
        <v/>
      </c>
      <c r="CC15" s="253" t="str">
        <f t="shared" si="10"/>
        <v/>
      </c>
      <c r="CD15" s="253" t="str">
        <f t="shared" si="11"/>
        <v/>
      </c>
      <c r="CE15" s="253" t="str">
        <f t="shared" si="12"/>
        <v/>
      </c>
      <c r="CF15" s="253" t="str">
        <f t="shared" si="13"/>
        <v/>
      </c>
      <c r="CG15" s="253" t="str">
        <f t="shared" si="14"/>
        <v/>
      </c>
      <c r="CH15" s="268" t="str">
        <f t="shared" si="15"/>
        <v/>
      </c>
      <c r="CI15" s="269" t="str">
        <f t="shared" si="16"/>
        <v/>
      </c>
      <c r="CJ15" s="253" t="str">
        <f t="shared" si="17"/>
        <v/>
      </c>
      <c r="CK15" s="253" t="str">
        <f t="shared" si="18"/>
        <v/>
      </c>
      <c r="CL15" s="253" t="str">
        <f t="shared" si="19"/>
        <v/>
      </c>
      <c r="CM15" s="253"/>
      <c r="CN15" s="253"/>
      <c r="CO15" s="253"/>
      <c r="CP15" s="253"/>
      <c r="CQ15" s="253"/>
      <c r="CR15" s="253"/>
      <c r="CS15" s="253"/>
      <c r="CT15" s="253"/>
      <c r="CU15" s="253" t="str">
        <f t="shared" si="20"/>
        <v/>
      </c>
      <c r="CV15" s="253" t="str">
        <f t="shared" si="21"/>
        <v/>
      </c>
      <c r="CW15" s="253" t="str">
        <f t="shared" si="22"/>
        <v/>
      </c>
      <c r="CX15" s="253"/>
      <c r="CY15" s="253"/>
      <c r="CZ15" s="253"/>
      <c r="DA15" s="253"/>
      <c r="DB15" s="253"/>
      <c r="DC15" s="253"/>
      <c r="DD15" s="253"/>
      <c r="DE15" s="253"/>
      <c r="DF15" s="253"/>
      <c r="DG15" s="253"/>
      <c r="DH15" s="253"/>
      <c r="DI15" s="253"/>
      <c r="DJ15" s="253"/>
      <c r="DK15" s="253"/>
      <c r="DL15" s="253"/>
      <c r="DM15" s="253"/>
      <c r="DN15" s="253" t="s">
        <v>385</v>
      </c>
      <c r="DO15" s="253"/>
      <c r="DP15" s="253"/>
      <c r="DQ15" s="253"/>
      <c r="DR15" s="253"/>
      <c r="DS15" s="479"/>
      <c r="DT15" s="479"/>
      <c r="DU15" s="480"/>
      <c r="DV15" s="480"/>
      <c r="DW15" s="481"/>
      <c r="DX15" s="278">
        <f>'編號 No8.家庭成員'!X$4</f>
        <v>1</v>
      </c>
      <c r="DY15" s="271">
        <f>'編號 No8.家庭成員'!N$23</f>
        <v>0</v>
      </c>
      <c r="DZ15" s="271">
        <f>'編號 No8.家庭成員'!O$23</f>
        <v>0</v>
      </c>
      <c r="EA15" s="271">
        <f>'編號 No8.家庭成員'!P$23</f>
        <v>0</v>
      </c>
      <c r="EB15" s="271">
        <f>'編號 No8.家庭成員'!Q$23</f>
        <v>0</v>
      </c>
      <c r="EC15" s="271">
        <f>'編號 No8.家庭成員'!R$23</f>
        <v>0</v>
      </c>
      <c r="ED15" s="272">
        <f t="shared" si="23"/>
        <v>0</v>
      </c>
      <c r="EE15" s="272">
        <f t="shared" si="24"/>
        <v>0</v>
      </c>
      <c r="EF15" s="272">
        <f t="shared" si="25"/>
        <v>0</v>
      </c>
      <c r="EG15" s="273" t="str">
        <f t="shared" si="26"/>
        <v>身份空白</v>
      </c>
      <c r="EH15" s="273" t="str">
        <f t="shared" si="27"/>
        <v>身份空白</v>
      </c>
      <c r="EI15" s="273" t="str">
        <f t="shared" si="28"/>
        <v>身份空白</v>
      </c>
      <c r="EJ15" s="442">
        <v>0</v>
      </c>
      <c r="EK15" s="442"/>
      <c r="EL15" s="442"/>
      <c r="EM15" s="442"/>
      <c r="EN15" s="442"/>
      <c r="EO15" s="442"/>
      <c r="EP15" s="442"/>
      <c r="EQ15" s="442"/>
      <c r="ER15" s="442"/>
      <c r="ES15" s="442"/>
      <c r="ET15" s="442">
        <f t="shared" si="40"/>
        <v>0</v>
      </c>
      <c r="EU15" s="442"/>
      <c r="EV15" s="442"/>
      <c r="EW15" s="442"/>
      <c r="EX15" s="442"/>
      <c r="EY15" s="442"/>
      <c r="EZ15" s="442"/>
      <c r="FA15" s="442"/>
      <c r="FB15" s="442"/>
      <c r="FC15" s="442"/>
      <c r="FD15" s="442"/>
      <c r="FE15" s="442"/>
      <c r="FF15" s="442"/>
      <c r="FG15" s="442"/>
      <c r="FH15" s="442"/>
      <c r="FI15" s="442"/>
      <c r="FJ15" s="442"/>
      <c r="FK15" s="442"/>
      <c r="FL15" s="442"/>
      <c r="FM15" s="253"/>
      <c r="FN15" s="253"/>
      <c r="FO15" s="253"/>
      <c r="FP15" s="253"/>
      <c r="FQ15" s="253"/>
      <c r="FR15" s="253"/>
      <c r="FS15" s="253"/>
      <c r="FT15" s="253"/>
      <c r="FU15" s="253"/>
      <c r="FV15" s="253"/>
      <c r="FW15" s="253"/>
      <c r="FX15" s="253"/>
      <c r="FY15" s="253"/>
      <c r="FZ15" s="253"/>
      <c r="GA15" s="253"/>
      <c r="GB15" s="253"/>
      <c r="GC15" s="253"/>
      <c r="GD15" s="484" t="s">
        <v>210</v>
      </c>
      <c r="GE15" s="484" t="s">
        <v>211</v>
      </c>
      <c r="GF15" s="484"/>
      <c r="GG15" s="484" t="s">
        <v>210</v>
      </c>
      <c r="GH15" s="484" t="s">
        <v>211</v>
      </c>
      <c r="GI15" s="484"/>
      <c r="GJ15" s="484" t="s">
        <v>212</v>
      </c>
      <c r="GK15" s="485" t="s">
        <v>717</v>
      </c>
      <c r="GL15" s="484"/>
      <c r="GM15" s="484"/>
      <c r="GN15" s="484"/>
      <c r="GO15" s="485" t="s">
        <v>716</v>
      </c>
      <c r="GP15" s="485" t="s">
        <v>715</v>
      </c>
      <c r="GQ15" s="485" t="s">
        <v>714</v>
      </c>
      <c r="GR15" s="486" t="s">
        <v>713</v>
      </c>
    </row>
    <row r="16" spans="1:201" s="274" customFormat="1" ht="79.5" customHeight="1">
      <c r="A16" s="253" t="str">
        <f t="shared" si="41"/>
        <v>111學年度第一學期</v>
      </c>
      <c r="B16" s="253"/>
      <c r="C16" s="253"/>
      <c r="D16" s="254" t="s">
        <v>62</v>
      </c>
      <c r="E16" s="254"/>
      <c r="F16" s="254"/>
      <c r="G16" s="255"/>
      <c r="H16" s="254"/>
      <c r="I16" s="254"/>
      <c r="J16" s="254"/>
      <c r="K16" s="254"/>
      <c r="L16" s="254"/>
      <c r="M16" s="256"/>
      <c r="N16" s="257"/>
      <c r="O16" s="254"/>
      <c r="P16" s="254" t="s">
        <v>209</v>
      </c>
      <c r="Q16" s="254"/>
      <c r="R16" s="239">
        <f t="shared" si="29"/>
        <v>0</v>
      </c>
      <c r="S16" s="254" t="s">
        <v>208</v>
      </c>
      <c r="T16" s="254"/>
      <c r="U16" s="519" t="str">
        <f t="shared" si="30"/>
        <v/>
      </c>
      <c r="V16" s="519" t="str">
        <f t="shared" si="31"/>
        <v/>
      </c>
      <c r="W16" s="519" t="str">
        <f t="shared" si="32"/>
        <v/>
      </c>
      <c r="X16" s="519" t="str">
        <f t="shared" si="33"/>
        <v/>
      </c>
      <c r="Y16" s="519" t="str">
        <f t="shared" si="34"/>
        <v/>
      </c>
      <c r="Z16" s="519" t="str">
        <f t="shared" si="35"/>
        <v/>
      </c>
      <c r="AA16" s="519" t="str">
        <f t="shared" si="36"/>
        <v/>
      </c>
      <c r="AB16" s="519" t="str">
        <f t="shared" si="37"/>
        <v/>
      </c>
      <c r="AC16" s="519" t="str">
        <f t="shared" si="38"/>
        <v/>
      </c>
      <c r="AD16" s="519" t="str">
        <f t="shared" si="39"/>
        <v/>
      </c>
      <c r="AE16" s="255"/>
      <c r="AF16" s="258"/>
      <c r="AG16" s="259"/>
      <c r="AH16" s="260"/>
      <c r="AI16" s="254"/>
      <c r="AJ16" s="254"/>
      <c r="AK16" s="254"/>
      <c r="AL16" s="254"/>
      <c r="AM16" s="254"/>
      <c r="AN16" s="262"/>
      <c r="AO16" s="262"/>
      <c r="AP16" s="254"/>
      <c r="AQ16" s="254"/>
      <c r="AR16" s="254"/>
      <c r="AS16" s="254"/>
      <c r="AT16" s="253"/>
      <c r="AU16" s="263"/>
      <c r="AV16" s="263"/>
      <c r="AW16" s="263"/>
      <c r="AX16" s="254"/>
      <c r="AY16" s="254"/>
      <c r="AZ16" s="254"/>
      <c r="BA16" s="254"/>
      <c r="BB16" s="264"/>
      <c r="BC16" s="264"/>
      <c r="BD16" s="277"/>
      <c r="BE16" s="277"/>
      <c r="BF16" s="253"/>
      <c r="BG16" s="253"/>
      <c r="BH16" s="253"/>
      <c r="BI16" s="253"/>
      <c r="BJ16" s="253"/>
      <c r="BK16" s="253"/>
      <c r="BL16" s="266"/>
      <c r="BM16" s="266"/>
      <c r="BN16" s="266"/>
      <c r="BO16" s="266"/>
      <c r="BP16" s="266"/>
      <c r="BQ16" s="267"/>
      <c r="BR16" s="268"/>
      <c r="BS16" s="349"/>
      <c r="BT16" s="349"/>
      <c r="BU16" s="349"/>
      <c r="BV16" s="349"/>
      <c r="BW16" s="268" t="str">
        <f t="shared" si="4"/>
        <v/>
      </c>
      <c r="BX16" s="268" t="str">
        <f t="shared" si="5"/>
        <v/>
      </c>
      <c r="BY16" s="268" t="str">
        <f t="shared" si="6"/>
        <v/>
      </c>
      <c r="BZ16" s="253" t="str">
        <f t="shared" si="7"/>
        <v/>
      </c>
      <c r="CA16" s="253" t="str">
        <f t="shared" si="8"/>
        <v/>
      </c>
      <c r="CB16" s="253" t="str">
        <f t="shared" si="9"/>
        <v/>
      </c>
      <c r="CC16" s="253" t="str">
        <f t="shared" si="10"/>
        <v/>
      </c>
      <c r="CD16" s="253" t="str">
        <f t="shared" si="11"/>
        <v/>
      </c>
      <c r="CE16" s="253" t="str">
        <f t="shared" si="12"/>
        <v/>
      </c>
      <c r="CF16" s="253" t="str">
        <f t="shared" si="13"/>
        <v/>
      </c>
      <c r="CG16" s="253" t="str">
        <f t="shared" si="14"/>
        <v/>
      </c>
      <c r="CH16" s="268" t="str">
        <f t="shared" si="15"/>
        <v/>
      </c>
      <c r="CI16" s="269" t="str">
        <f t="shared" si="16"/>
        <v/>
      </c>
      <c r="CJ16" s="253" t="str">
        <f t="shared" si="17"/>
        <v/>
      </c>
      <c r="CK16" s="253" t="str">
        <f t="shared" si="18"/>
        <v/>
      </c>
      <c r="CL16" s="253" t="str">
        <f t="shared" si="19"/>
        <v/>
      </c>
      <c r="CM16" s="253"/>
      <c r="CN16" s="253"/>
      <c r="CO16" s="253"/>
      <c r="CP16" s="253"/>
      <c r="CQ16" s="253"/>
      <c r="CR16" s="253"/>
      <c r="CS16" s="253"/>
      <c r="CT16" s="253"/>
      <c r="CU16" s="253" t="str">
        <f t="shared" si="20"/>
        <v/>
      </c>
      <c r="CV16" s="253" t="str">
        <f t="shared" si="21"/>
        <v/>
      </c>
      <c r="CW16" s="253" t="str">
        <f t="shared" si="22"/>
        <v/>
      </c>
      <c r="CX16" s="253"/>
      <c r="CY16" s="253"/>
      <c r="CZ16" s="253"/>
      <c r="DA16" s="253"/>
      <c r="DB16" s="253"/>
      <c r="DC16" s="253"/>
      <c r="DD16" s="253"/>
      <c r="DE16" s="253"/>
      <c r="DF16" s="253"/>
      <c r="DG16" s="253"/>
      <c r="DH16" s="253"/>
      <c r="DI16" s="253"/>
      <c r="DJ16" s="253"/>
      <c r="DK16" s="253"/>
      <c r="DL16" s="253"/>
      <c r="DM16" s="253"/>
      <c r="DN16" s="253" t="s">
        <v>385</v>
      </c>
      <c r="DO16" s="253"/>
      <c r="DP16" s="253"/>
      <c r="DQ16" s="253"/>
      <c r="DR16" s="253"/>
      <c r="DS16" s="479"/>
      <c r="DT16" s="479"/>
      <c r="DU16" s="480"/>
      <c r="DV16" s="480"/>
      <c r="DW16" s="481"/>
      <c r="DX16" s="278">
        <f>'編號 No9.家庭成員'!X$4</f>
        <v>1</v>
      </c>
      <c r="DY16" s="271">
        <f>'編號 No9.家庭成員'!N$23</f>
        <v>0</v>
      </c>
      <c r="DZ16" s="271">
        <f>'編號 No9.家庭成員'!O$23</f>
        <v>0</v>
      </c>
      <c r="EA16" s="271">
        <f>'編號 No9.家庭成員'!P$23</f>
        <v>0</v>
      </c>
      <c r="EB16" s="271">
        <f>'編號 No9.家庭成員'!Q$23</f>
        <v>0</v>
      </c>
      <c r="EC16" s="271">
        <f>'編號 No9.家庭成員'!R$23</f>
        <v>0</v>
      </c>
      <c r="ED16" s="272">
        <f t="shared" si="23"/>
        <v>0</v>
      </c>
      <c r="EE16" s="272">
        <f t="shared" si="24"/>
        <v>0</v>
      </c>
      <c r="EF16" s="272">
        <f t="shared" si="25"/>
        <v>0</v>
      </c>
      <c r="EG16" s="273" t="str">
        <f t="shared" si="26"/>
        <v>身份空白</v>
      </c>
      <c r="EH16" s="273" t="str">
        <f t="shared" si="27"/>
        <v>身份空白</v>
      </c>
      <c r="EI16" s="273" t="str">
        <f t="shared" si="28"/>
        <v>身份空白</v>
      </c>
      <c r="EJ16" s="442">
        <v>0</v>
      </c>
      <c r="EK16" s="442"/>
      <c r="EL16" s="442"/>
      <c r="EM16" s="442"/>
      <c r="EN16" s="442"/>
      <c r="EO16" s="442"/>
      <c r="EP16" s="442"/>
      <c r="EQ16" s="442"/>
      <c r="ER16" s="442"/>
      <c r="ES16" s="442"/>
      <c r="ET16" s="442">
        <f t="shared" si="40"/>
        <v>0</v>
      </c>
      <c r="EU16" s="442"/>
      <c r="EV16" s="442"/>
      <c r="EW16" s="442"/>
      <c r="EX16" s="442"/>
      <c r="EY16" s="442"/>
      <c r="EZ16" s="442"/>
      <c r="FA16" s="442"/>
      <c r="FB16" s="442"/>
      <c r="FC16" s="442"/>
      <c r="FD16" s="442"/>
      <c r="FE16" s="442"/>
      <c r="FF16" s="442"/>
      <c r="FG16" s="442"/>
      <c r="FH16" s="442"/>
      <c r="FI16" s="442"/>
      <c r="FJ16" s="442"/>
      <c r="FK16" s="442"/>
      <c r="FL16" s="442"/>
      <c r="FM16" s="253"/>
      <c r="FN16" s="253"/>
      <c r="FO16" s="253"/>
      <c r="FP16" s="253"/>
      <c r="FQ16" s="253"/>
      <c r="FR16" s="253"/>
      <c r="FS16" s="253"/>
      <c r="FT16" s="253"/>
      <c r="FU16" s="253"/>
      <c r="FV16" s="253"/>
      <c r="FW16" s="253"/>
      <c r="FX16" s="253"/>
      <c r="FY16" s="253"/>
      <c r="FZ16" s="253"/>
      <c r="GA16" s="253"/>
      <c r="GB16" s="253"/>
      <c r="GC16" s="253"/>
      <c r="GD16" s="484" t="s">
        <v>210</v>
      </c>
      <c r="GE16" s="484" t="s">
        <v>211</v>
      </c>
      <c r="GF16" s="484"/>
      <c r="GG16" s="484" t="s">
        <v>210</v>
      </c>
      <c r="GH16" s="484" t="s">
        <v>211</v>
      </c>
      <c r="GI16" s="484"/>
      <c r="GJ16" s="484" t="s">
        <v>212</v>
      </c>
      <c r="GK16" s="485" t="s">
        <v>717</v>
      </c>
      <c r="GL16" s="484"/>
      <c r="GM16" s="484"/>
      <c r="GN16" s="484"/>
      <c r="GO16" s="485" t="s">
        <v>716</v>
      </c>
      <c r="GP16" s="485" t="s">
        <v>715</v>
      </c>
      <c r="GQ16" s="485" t="s">
        <v>714</v>
      </c>
      <c r="GR16" s="486" t="s">
        <v>713</v>
      </c>
    </row>
    <row r="17" spans="1:200" s="274" customFormat="1" ht="79.5" customHeight="1">
      <c r="A17" s="253" t="str">
        <f t="shared" si="41"/>
        <v>111學年度第一學期</v>
      </c>
      <c r="B17" s="253"/>
      <c r="C17" s="253"/>
      <c r="D17" s="254" t="s">
        <v>63</v>
      </c>
      <c r="E17" s="254"/>
      <c r="F17" s="254"/>
      <c r="G17" s="255"/>
      <c r="H17" s="254"/>
      <c r="I17" s="254"/>
      <c r="J17" s="254"/>
      <c r="K17" s="254"/>
      <c r="L17" s="254"/>
      <c r="M17" s="256"/>
      <c r="N17" s="257"/>
      <c r="O17" s="254"/>
      <c r="P17" s="254" t="s">
        <v>209</v>
      </c>
      <c r="Q17" s="254"/>
      <c r="R17" s="239">
        <f t="shared" si="29"/>
        <v>0</v>
      </c>
      <c r="S17" s="254" t="s">
        <v>208</v>
      </c>
      <c r="T17" s="254"/>
      <c r="U17" s="519" t="str">
        <f t="shared" si="30"/>
        <v/>
      </c>
      <c r="V17" s="519" t="str">
        <f t="shared" si="31"/>
        <v/>
      </c>
      <c r="W17" s="519" t="str">
        <f t="shared" si="32"/>
        <v/>
      </c>
      <c r="X17" s="519" t="str">
        <f t="shared" si="33"/>
        <v/>
      </c>
      <c r="Y17" s="519" t="str">
        <f t="shared" si="34"/>
        <v/>
      </c>
      <c r="Z17" s="519" t="str">
        <f t="shared" si="35"/>
        <v/>
      </c>
      <c r="AA17" s="519" t="str">
        <f t="shared" si="36"/>
        <v/>
      </c>
      <c r="AB17" s="519" t="str">
        <f t="shared" si="37"/>
        <v/>
      </c>
      <c r="AC17" s="519" t="str">
        <f t="shared" si="38"/>
        <v/>
      </c>
      <c r="AD17" s="519" t="str">
        <f t="shared" si="39"/>
        <v/>
      </c>
      <c r="AE17" s="255"/>
      <c r="AF17" s="258"/>
      <c r="AG17" s="259"/>
      <c r="AH17" s="260"/>
      <c r="AI17" s="254"/>
      <c r="AJ17" s="254"/>
      <c r="AK17" s="254"/>
      <c r="AL17" s="254"/>
      <c r="AM17" s="254"/>
      <c r="AN17" s="262"/>
      <c r="AO17" s="262"/>
      <c r="AP17" s="254"/>
      <c r="AQ17" s="254"/>
      <c r="AR17" s="254"/>
      <c r="AS17" s="254"/>
      <c r="AT17" s="253"/>
      <c r="AU17" s="263"/>
      <c r="AV17" s="263"/>
      <c r="AW17" s="263"/>
      <c r="AX17" s="254"/>
      <c r="AY17" s="254"/>
      <c r="AZ17" s="254"/>
      <c r="BA17" s="254"/>
      <c r="BB17" s="264"/>
      <c r="BC17" s="264"/>
      <c r="BD17" s="277"/>
      <c r="BE17" s="277"/>
      <c r="BF17" s="253"/>
      <c r="BG17" s="253"/>
      <c r="BH17" s="253"/>
      <c r="BI17" s="253"/>
      <c r="BJ17" s="253"/>
      <c r="BK17" s="253"/>
      <c r="BL17" s="266"/>
      <c r="BM17" s="266"/>
      <c r="BN17" s="266"/>
      <c r="BO17" s="266"/>
      <c r="BP17" s="266"/>
      <c r="BQ17" s="267"/>
      <c r="BR17" s="268"/>
      <c r="BS17" s="349"/>
      <c r="BT17" s="349"/>
      <c r="BU17" s="349"/>
      <c r="BV17" s="349"/>
      <c r="BW17" s="268" t="str">
        <f t="shared" si="4"/>
        <v/>
      </c>
      <c r="BX17" s="268" t="str">
        <f t="shared" si="5"/>
        <v/>
      </c>
      <c r="BY17" s="268" t="str">
        <f t="shared" si="6"/>
        <v/>
      </c>
      <c r="BZ17" s="253" t="str">
        <f t="shared" si="7"/>
        <v/>
      </c>
      <c r="CA17" s="253" t="str">
        <f t="shared" si="8"/>
        <v/>
      </c>
      <c r="CB17" s="253" t="str">
        <f t="shared" si="9"/>
        <v/>
      </c>
      <c r="CC17" s="253" t="str">
        <f t="shared" si="10"/>
        <v/>
      </c>
      <c r="CD17" s="253" t="str">
        <f t="shared" si="11"/>
        <v/>
      </c>
      <c r="CE17" s="253" t="str">
        <f t="shared" si="12"/>
        <v/>
      </c>
      <c r="CF17" s="253" t="str">
        <f t="shared" si="13"/>
        <v/>
      </c>
      <c r="CG17" s="253" t="str">
        <f t="shared" si="14"/>
        <v/>
      </c>
      <c r="CH17" s="268" t="str">
        <f t="shared" si="15"/>
        <v/>
      </c>
      <c r="CI17" s="269" t="str">
        <f t="shared" si="16"/>
        <v/>
      </c>
      <c r="CJ17" s="253" t="str">
        <f t="shared" si="17"/>
        <v/>
      </c>
      <c r="CK17" s="253" t="str">
        <f t="shared" si="18"/>
        <v/>
      </c>
      <c r="CL17" s="253" t="str">
        <f t="shared" si="19"/>
        <v/>
      </c>
      <c r="CM17" s="253"/>
      <c r="CN17" s="253"/>
      <c r="CO17" s="253"/>
      <c r="CP17" s="253"/>
      <c r="CQ17" s="253"/>
      <c r="CR17" s="253"/>
      <c r="CS17" s="253"/>
      <c r="CT17" s="253"/>
      <c r="CU17" s="253" t="str">
        <f t="shared" si="20"/>
        <v/>
      </c>
      <c r="CV17" s="253" t="str">
        <f t="shared" si="21"/>
        <v/>
      </c>
      <c r="CW17" s="253" t="str">
        <f t="shared" si="22"/>
        <v/>
      </c>
      <c r="CX17" s="253"/>
      <c r="CY17" s="253"/>
      <c r="CZ17" s="253"/>
      <c r="DA17" s="253"/>
      <c r="DB17" s="253"/>
      <c r="DC17" s="253"/>
      <c r="DD17" s="253"/>
      <c r="DE17" s="253"/>
      <c r="DF17" s="253"/>
      <c r="DG17" s="253"/>
      <c r="DH17" s="253"/>
      <c r="DI17" s="253"/>
      <c r="DJ17" s="253"/>
      <c r="DK17" s="253"/>
      <c r="DL17" s="253"/>
      <c r="DM17" s="253"/>
      <c r="DN17" s="253" t="s">
        <v>385</v>
      </c>
      <c r="DO17" s="253"/>
      <c r="DP17" s="253"/>
      <c r="DQ17" s="253"/>
      <c r="DR17" s="253"/>
      <c r="DS17" s="479"/>
      <c r="DT17" s="479"/>
      <c r="DU17" s="480"/>
      <c r="DV17" s="480"/>
      <c r="DW17" s="481"/>
      <c r="DX17" s="278">
        <f>'編號 No10.家庭成員'!X$4</f>
        <v>1</v>
      </c>
      <c r="DY17" s="271">
        <f>'編號 No10.家庭成員'!N$23</f>
        <v>0</v>
      </c>
      <c r="DZ17" s="271">
        <f>'編號 No10.家庭成員'!O$23</f>
        <v>0</v>
      </c>
      <c r="EA17" s="271">
        <f>'編號 No10.家庭成員'!P$23</f>
        <v>0</v>
      </c>
      <c r="EB17" s="271">
        <f>'編號 No10.家庭成員'!Q$23</f>
        <v>0</v>
      </c>
      <c r="EC17" s="271">
        <f>'編號 No10.家庭成員'!R$23</f>
        <v>0</v>
      </c>
      <c r="ED17" s="272">
        <f t="shared" si="23"/>
        <v>0</v>
      </c>
      <c r="EE17" s="272">
        <f t="shared" si="24"/>
        <v>0</v>
      </c>
      <c r="EF17" s="272">
        <f t="shared" si="25"/>
        <v>0</v>
      </c>
      <c r="EG17" s="273" t="str">
        <f t="shared" si="26"/>
        <v>身份空白</v>
      </c>
      <c r="EH17" s="273" t="str">
        <f t="shared" si="27"/>
        <v>身份空白</v>
      </c>
      <c r="EI17" s="273" t="str">
        <f t="shared" si="28"/>
        <v>身份空白</v>
      </c>
      <c r="EJ17" s="442">
        <v>0</v>
      </c>
      <c r="EK17" s="442"/>
      <c r="EL17" s="442"/>
      <c r="EM17" s="442"/>
      <c r="EN17" s="442"/>
      <c r="EO17" s="442"/>
      <c r="EP17" s="442"/>
      <c r="EQ17" s="442"/>
      <c r="ER17" s="442"/>
      <c r="ES17" s="442"/>
      <c r="ET17" s="442">
        <f t="shared" si="40"/>
        <v>0</v>
      </c>
      <c r="EU17" s="442"/>
      <c r="EV17" s="442"/>
      <c r="EW17" s="442"/>
      <c r="EX17" s="442"/>
      <c r="EY17" s="442"/>
      <c r="EZ17" s="442"/>
      <c r="FA17" s="442"/>
      <c r="FB17" s="442"/>
      <c r="FC17" s="442"/>
      <c r="FD17" s="442"/>
      <c r="FE17" s="442"/>
      <c r="FF17" s="442"/>
      <c r="FG17" s="442"/>
      <c r="FH17" s="442"/>
      <c r="FI17" s="442"/>
      <c r="FJ17" s="442"/>
      <c r="FK17" s="442"/>
      <c r="FL17" s="442"/>
      <c r="FM17" s="253"/>
      <c r="FN17" s="253"/>
      <c r="FO17" s="253"/>
      <c r="FP17" s="253"/>
      <c r="FQ17" s="253"/>
      <c r="FR17" s="253"/>
      <c r="FS17" s="253"/>
      <c r="FT17" s="253"/>
      <c r="FU17" s="253"/>
      <c r="FV17" s="253"/>
      <c r="FW17" s="253"/>
      <c r="FX17" s="253"/>
      <c r="FY17" s="253"/>
      <c r="FZ17" s="253"/>
      <c r="GA17" s="253"/>
      <c r="GB17" s="253"/>
      <c r="GC17" s="253"/>
      <c r="GD17" s="484" t="s">
        <v>210</v>
      </c>
      <c r="GE17" s="484" t="s">
        <v>211</v>
      </c>
      <c r="GF17" s="484"/>
      <c r="GG17" s="484" t="s">
        <v>210</v>
      </c>
      <c r="GH17" s="484" t="s">
        <v>211</v>
      </c>
      <c r="GI17" s="484"/>
      <c r="GJ17" s="484" t="s">
        <v>212</v>
      </c>
      <c r="GK17" s="485" t="s">
        <v>717</v>
      </c>
      <c r="GL17" s="484"/>
      <c r="GM17" s="484"/>
      <c r="GN17" s="484"/>
      <c r="GO17" s="485" t="s">
        <v>716</v>
      </c>
      <c r="GP17" s="485" t="s">
        <v>715</v>
      </c>
      <c r="GQ17" s="485" t="s">
        <v>714</v>
      </c>
      <c r="GR17" s="486" t="s">
        <v>713</v>
      </c>
    </row>
    <row r="18" spans="1:200" s="274" customFormat="1" ht="79.5" customHeight="1">
      <c r="A18" s="253" t="str">
        <f t="shared" si="41"/>
        <v>111學年度第一學期</v>
      </c>
      <c r="B18" s="253"/>
      <c r="C18" s="253"/>
      <c r="D18" s="254" t="s">
        <v>64</v>
      </c>
      <c r="E18" s="254"/>
      <c r="F18" s="254"/>
      <c r="G18" s="255"/>
      <c r="H18" s="254"/>
      <c r="I18" s="254"/>
      <c r="J18" s="254"/>
      <c r="K18" s="254"/>
      <c r="L18" s="254"/>
      <c r="M18" s="256"/>
      <c r="N18" s="257"/>
      <c r="O18" s="254"/>
      <c r="P18" s="254" t="s">
        <v>209</v>
      </c>
      <c r="Q18" s="254"/>
      <c r="R18" s="239">
        <f t="shared" si="29"/>
        <v>0</v>
      </c>
      <c r="S18" s="254" t="s">
        <v>208</v>
      </c>
      <c r="T18" s="254"/>
      <c r="U18" s="519" t="str">
        <f t="shared" si="30"/>
        <v/>
      </c>
      <c r="V18" s="519" t="str">
        <f t="shared" si="31"/>
        <v/>
      </c>
      <c r="W18" s="519" t="str">
        <f t="shared" si="32"/>
        <v/>
      </c>
      <c r="X18" s="519" t="str">
        <f t="shared" si="33"/>
        <v/>
      </c>
      <c r="Y18" s="519" t="str">
        <f t="shared" si="34"/>
        <v/>
      </c>
      <c r="Z18" s="519" t="str">
        <f t="shared" si="35"/>
        <v/>
      </c>
      <c r="AA18" s="519" t="str">
        <f t="shared" si="36"/>
        <v/>
      </c>
      <c r="AB18" s="519" t="str">
        <f t="shared" si="37"/>
        <v/>
      </c>
      <c r="AC18" s="519" t="str">
        <f t="shared" si="38"/>
        <v/>
      </c>
      <c r="AD18" s="519" t="str">
        <f t="shared" si="39"/>
        <v/>
      </c>
      <c r="AE18" s="255"/>
      <c r="AF18" s="258"/>
      <c r="AG18" s="259"/>
      <c r="AH18" s="260"/>
      <c r="AI18" s="261"/>
      <c r="AJ18" s="261"/>
      <c r="AK18" s="261"/>
      <c r="AL18" s="261"/>
      <c r="AM18" s="262"/>
      <c r="AN18" s="262"/>
      <c r="AO18" s="262"/>
      <c r="AP18" s="262"/>
      <c r="AQ18" s="262"/>
      <c r="AR18" s="262"/>
      <c r="AS18" s="262"/>
      <c r="AT18" s="253"/>
      <c r="AU18" s="263"/>
      <c r="AV18" s="263"/>
      <c r="AW18" s="263"/>
      <c r="AX18" s="254"/>
      <c r="AY18" s="254"/>
      <c r="AZ18" s="254"/>
      <c r="BA18" s="254"/>
      <c r="BB18" s="264"/>
      <c r="BC18" s="264"/>
      <c r="BD18" s="279"/>
      <c r="BE18" s="279"/>
      <c r="BF18" s="253"/>
      <c r="BG18" s="253"/>
      <c r="BH18" s="253"/>
      <c r="BI18" s="253"/>
      <c r="BJ18" s="253"/>
      <c r="BK18" s="253"/>
      <c r="BL18" s="266"/>
      <c r="BM18" s="266"/>
      <c r="BN18" s="266"/>
      <c r="BO18" s="266"/>
      <c r="BP18" s="266"/>
      <c r="BQ18" s="267"/>
      <c r="BR18" s="268"/>
      <c r="BS18" s="349"/>
      <c r="BT18" s="349"/>
      <c r="BU18" s="349"/>
      <c r="BV18" s="349"/>
      <c r="BW18" s="268" t="str">
        <f t="shared" si="4"/>
        <v/>
      </c>
      <c r="BX18" s="268" t="str">
        <f t="shared" si="5"/>
        <v/>
      </c>
      <c r="BY18" s="268" t="str">
        <f t="shared" si="6"/>
        <v/>
      </c>
      <c r="BZ18" s="253" t="str">
        <f t="shared" si="7"/>
        <v/>
      </c>
      <c r="CA18" s="253" t="str">
        <f t="shared" si="8"/>
        <v/>
      </c>
      <c r="CB18" s="253" t="str">
        <f t="shared" si="9"/>
        <v/>
      </c>
      <c r="CC18" s="253" t="str">
        <f t="shared" si="10"/>
        <v/>
      </c>
      <c r="CD18" s="253" t="str">
        <f t="shared" si="11"/>
        <v/>
      </c>
      <c r="CE18" s="253" t="str">
        <f t="shared" si="12"/>
        <v/>
      </c>
      <c r="CF18" s="253" t="str">
        <f t="shared" si="13"/>
        <v/>
      </c>
      <c r="CG18" s="253" t="str">
        <f t="shared" si="14"/>
        <v/>
      </c>
      <c r="CH18" s="268" t="str">
        <f t="shared" si="15"/>
        <v/>
      </c>
      <c r="CI18" s="269" t="str">
        <f t="shared" si="16"/>
        <v/>
      </c>
      <c r="CJ18" s="253" t="str">
        <f t="shared" si="17"/>
        <v/>
      </c>
      <c r="CK18" s="253" t="str">
        <f t="shared" si="18"/>
        <v/>
      </c>
      <c r="CL18" s="253" t="str">
        <f t="shared" si="19"/>
        <v/>
      </c>
      <c r="CM18" s="253"/>
      <c r="CN18" s="253"/>
      <c r="CO18" s="253"/>
      <c r="CP18" s="253"/>
      <c r="CQ18" s="253"/>
      <c r="CR18" s="253"/>
      <c r="CS18" s="253"/>
      <c r="CT18" s="253"/>
      <c r="CU18" s="253" t="str">
        <f t="shared" si="20"/>
        <v/>
      </c>
      <c r="CV18" s="253" t="str">
        <f t="shared" si="21"/>
        <v/>
      </c>
      <c r="CW18" s="253" t="str">
        <f t="shared" si="22"/>
        <v/>
      </c>
      <c r="CX18" s="253"/>
      <c r="CY18" s="253"/>
      <c r="CZ18" s="253"/>
      <c r="DA18" s="253"/>
      <c r="DB18" s="253"/>
      <c r="DC18" s="253"/>
      <c r="DD18" s="253"/>
      <c r="DE18" s="253"/>
      <c r="DF18" s="253"/>
      <c r="DG18" s="253"/>
      <c r="DH18" s="253"/>
      <c r="DI18" s="253"/>
      <c r="DJ18" s="253"/>
      <c r="DK18" s="253"/>
      <c r="DL18" s="253"/>
      <c r="DM18" s="253"/>
      <c r="DN18" s="253" t="s">
        <v>385</v>
      </c>
      <c r="DO18" s="253"/>
      <c r="DP18" s="253"/>
      <c r="DQ18" s="253"/>
      <c r="DR18" s="253"/>
      <c r="DS18" s="479"/>
      <c r="DT18" s="479"/>
      <c r="DU18" s="480"/>
      <c r="DV18" s="480"/>
      <c r="DW18" s="481"/>
      <c r="DX18" s="278">
        <f>'編號 No11.家庭成員'!X$4</f>
        <v>1</v>
      </c>
      <c r="DY18" s="271">
        <f>'編號 No11.家庭成員'!N$23</f>
        <v>0</v>
      </c>
      <c r="DZ18" s="271">
        <f>'編號 No11.家庭成員'!O$23</f>
        <v>0</v>
      </c>
      <c r="EA18" s="271">
        <f>'編號 No11.家庭成員'!P$23</f>
        <v>0</v>
      </c>
      <c r="EB18" s="271">
        <f>'編號 No11.家庭成員'!Q$23</f>
        <v>0</v>
      </c>
      <c r="EC18" s="271">
        <f>'編號 No11.家庭成員'!R$23</f>
        <v>0</v>
      </c>
      <c r="ED18" s="272">
        <f t="shared" si="23"/>
        <v>0</v>
      </c>
      <c r="EE18" s="272">
        <f t="shared" si="24"/>
        <v>0</v>
      </c>
      <c r="EF18" s="272">
        <f t="shared" si="25"/>
        <v>0</v>
      </c>
      <c r="EG18" s="273" t="str">
        <f t="shared" si="26"/>
        <v>身份空白</v>
      </c>
      <c r="EH18" s="273" t="str">
        <f t="shared" si="27"/>
        <v>身份空白</v>
      </c>
      <c r="EI18" s="273" t="str">
        <f t="shared" si="28"/>
        <v>身份空白</v>
      </c>
      <c r="EJ18" s="442">
        <v>0</v>
      </c>
      <c r="EK18" s="442"/>
      <c r="EL18" s="442"/>
      <c r="EM18" s="442"/>
      <c r="EN18" s="442"/>
      <c r="EO18" s="442"/>
      <c r="EP18" s="442"/>
      <c r="EQ18" s="442"/>
      <c r="ER18" s="442"/>
      <c r="ES18" s="442"/>
      <c r="ET18" s="442">
        <f t="shared" si="40"/>
        <v>0</v>
      </c>
      <c r="EU18" s="442"/>
      <c r="EV18" s="442"/>
      <c r="EW18" s="442"/>
      <c r="EX18" s="442"/>
      <c r="EY18" s="442"/>
      <c r="EZ18" s="442"/>
      <c r="FA18" s="442"/>
      <c r="FB18" s="442"/>
      <c r="FC18" s="442"/>
      <c r="FD18" s="442"/>
      <c r="FE18" s="442"/>
      <c r="FF18" s="442"/>
      <c r="FG18" s="442"/>
      <c r="FH18" s="442"/>
      <c r="FI18" s="442"/>
      <c r="FJ18" s="442"/>
      <c r="FK18" s="442"/>
      <c r="FL18" s="442"/>
      <c r="FM18" s="253"/>
      <c r="FN18" s="253"/>
      <c r="FO18" s="253"/>
      <c r="FP18" s="253"/>
      <c r="FQ18" s="253"/>
      <c r="FR18" s="253"/>
      <c r="FS18" s="253"/>
      <c r="FT18" s="253"/>
      <c r="FU18" s="253"/>
      <c r="FV18" s="253"/>
      <c r="FW18" s="253"/>
      <c r="FX18" s="253"/>
      <c r="FY18" s="253"/>
      <c r="FZ18" s="253"/>
      <c r="GA18" s="253"/>
      <c r="GB18" s="253"/>
      <c r="GC18" s="253"/>
      <c r="GD18" s="484" t="s">
        <v>210</v>
      </c>
      <c r="GE18" s="484" t="s">
        <v>211</v>
      </c>
      <c r="GF18" s="484"/>
      <c r="GG18" s="484" t="s">
        <v>210</v>
      </c>
      <c r="GH18" s="484" t="s">
        <v>211</v>
      </c>
      <c r="GI18" s="484"/>
      <c r="GJ18" s="484" t="s">
        <v>212</v>
      </c>
      <c r="GK18" s="485" t="s">
        <v>717</v>
      </c>
      <c r="GL18" s="484"/>
      <c r="GM18" s="484"/>
      <c r="GN18" s="484"/>
      <c r="GO18" s="485" t="s">
        <v>716</v>
      </c>
      <c r="GP18" s="485" t="s">
        <v>715</v>
      </c>
      <c r="GQ18" s="485" t="s">
        <v>714</v>
      </c>
      <c r="GR18" s="486" t="s">
        <v>713</v>
      </c>
    </row>
    <row r="19" spans="1:200" s="274" customFormat="1" ht="79.5" customHeight="1">
      <c r="A19" s="253" t="str">
        <f t="shared" si="41"/>
        <v>111學年度第一學期</v>
      </c>
      <c r="B19" s="253"/>
      <c r="C19" s="253"/>
      <c r="D19" s="254" t="s">
        <v>65</v>
      </c>
      <c r="E19" s="254"/>
      <c r="F19" s="254"/>
      <c r="G19" s="255"/>
      <c r="H19" s="254"/>
      <c r="I19" s="254"/>
      <c r="J19" s="254"/>
      <c r="K19" s="254"/>
      <c r="L19" s="254"/>
      <c r="M19" s="256"/>
      <c r="N19" s="257"/>
      <c r="O19" s="254"/>
      <c r="P19" s="254" t="s">
        <v>209</v>
      </c>
      <c r="Q19" s="254"/>
      <c r="R19" s="239">
        <f t="shared" si="29"/>
        <v>0</v>
      </c>
      <c r="S19" s="254" t="s">
        <v>208</v>
      </c>
      <c r="T19" s="254"/>
      <c r="U19" s="519" t="str">
        <f t="shared" si="30"/>
        <v/>
      </c>
      <c r="V19" s="519" t="str">
        <f t="shared" si="31"/>
        <v/>
      </c>
      <c r="W19" s="519" t="str">
        <f t="shared" si="32"/>
        <v/>
      </c>
      <c r="X19" s="519" t="str">
        <f t="shared" si="33"/>
        <v/>
      </c>
      <c r="Y19" s="519" t="str">
        <f t="shared" si="34"/>
        <v/>
      </c>
      <c r="Z19" s="519" t="str">
        <f t="shared" si="35"/>
        <v/>
      </c>
      <c r="AA19" s="519" t="str">
        <f t="shared" si="36"/>
        <v/>
      </c>
      <c r="AB19" s="519" t="str">
        <f t="shared" si="37"/>
        <v/>
      </c>
      <c r="AC19" s="519" t="str">
        <f t="shared" si="38"/>
        <v/>
      </c>
      <c r="AD19" s="519" t="str">
        <f t="shared" si="39"/>
        <v/>
      </c>
      <c r="AE19" s="255"/>
      <c r="AF19" s="258"/>
      <c r="AG19" s="259"/>
      <c r="AH19" s="260"/>
      <c r="AI19" s="261"/>
      <c r="AJ19" s="261"/>
      <c r="AK19" s="261"/>
      <c r="AL19" s="261"/>
      <c r="AM19" s="262"/>
      <c r="AN19" s="262"/>
      <c r="AO19" s="262"/>
      <c r="AP19" s="262"/>
      <c r="AQ19" s="262"/>
      <c r="AR19" s="262"/>
      <c r="AS19" s="262"/>
      <c r="AT19" s="253"/>
      <c r="AU19" s="263"/>
      <c r="AV19" s="263"/>
      <c r="AW19" s="263"/>
      <c r="AX19" s="254"/>
      <c r="AY19" s="254"/>
      <c r="AZ19" s="254"/>
      <c r="BA19" s="254"/>
      <c r="BB19" s="264"/>
      <c r="BC19" s="264"/>
      <c r="BD19" s="265"/>
      <c r="BE19" s="265"/>
      <c r="BF19" s="253"/>
      <c r="BG19" s="253"/>
      <c r="BH19" s="253"/>
      <c r="BI19" s="253"/>
      <c r="BJ19" s="253"/>
      <c r="BK19" s="253"/>
      <c r="BL19" s="266"/>
      <c r="BM19" s="266"/>
      <c r="BN19" s="266"/>
      <c r="BO19" s="266"/>
      <c r="BP19" s="266"/>
      <c r="BQ19" s="267"/>
      <c r="BR19" s="268"/>
      <c r="BS19" s="349"/>
      <c r="BT19" s="349"/>
      <c r="BU19" s="349"/>
      <c r="BV19" s="349"/>
      <c r="BW19" s="268" t="str">
        <f t="shared" si="4"/>
        <v/>
      </c>
      <c r="BX19" s="268" t="str">
        <f t="shared" si="5"/>
        <v/>
      </c>
      <c r="BY19" s="268" t="str">
        <f t="shared" si="6"/>
        <v/>
      </c>
      <c r="BZ19" s="253" t="str">
        <f t="shared" si="7"/>
        <v/>
      </c>
      <c r="CA19" s="253" t="str">
        <f t="shared" si="8"/>
        <v/>
      </c>
      <c r="CB19" s="253" t="str">
        <f t="shared" si="9"/>
        <v/>
      </c>
      <c r="CC19" s="253" t="str">
        <f t="shared" si="10"/>
        <v/>
      </c>
      <c r="CD19" s="253" t="str">
        <f t="shared" si="11"/>
        <v/>
      </c>
      <c r="CE19" s="253" t="str">
        <f t="shared" si="12"/>
        <v/>
      </c>
      <c r="CF19" s="253" t="str">
        <f t="shared" si="13"/>
        <v/>
      </c>
      <c r="CG19" s="253" t="str">
        <f t="shared" si="14"/>
        <v/>
      </c>
      <c r="CH19" s="268" t="str">
        <f t="shared" si="15"/>
        <v/>
      </c>
      <c r="CI19" s="269" t="str">
        <f t="shared" si="16"/>
        <v/>
      </c>
      <c r="CJ19" s="253" t="str">
        <f t="shared" si="17"/>
        <v/>
      </c>
      <c r="CK19" s="253" t="str">
        <f t="shared" si="18"/>
        <v/>
      </c>
      <c r="CL19" s="253" t="str">
        <f t="shared" si="19"/>
        <v/>
      </c>
      <c r="CM19" s="253"/>
      <c r="CN19" s="253"/>
      <c r="CO19" s="253"/>
      <c r="CP19" s="253"/>
      <c r="CQ19" s="253"/>
      <c r="CR19" s="253"/>
      <c r="CS19" s="253"/>
      <c r="CT19" s="253"/>
      <c r="CU19" s="253" t="str">
        <f t="shared" si="20"/>
        <v/>
      </c>
      <c r="CV19" s="253" t="str">
        <f t="shared" si="21"/>
        <v/>
      </c>
      <c r="CW19" s="253" t="str">
        <f t="shared" si="22"/>
        <v/>
      </c>
      <c r="CX19" s="253"/>
      <c r="CY19" s="253"/>
      <c r="CZ19" s="253"/>
      <c r="DA19" s="253"/>
      <c r="DB19" s="253"/>
      <c r="DC19" s="253"/>
      <c r="DD19" s="253"/>
      <c r="DE19" s="253"/>
      <c r="DF19" s="253"/>
      <c r="DG19" s="253"/>
      <c r="DH19" s="253"/>
      <c r="DI19" s="253"/>
      <c r="DJ19" s="253"/>
      <c r="DK19" s="253"/>
      <c r="DL19" s="253"/>
      <c r="DM19" s="253"/>
      <c r="DN19" s="253" t="s">
        <v>385</v>
      </c>
      <c r="DO19" s="253"/>
      <c r="DP19" s="253"/>
      <c r="DQ19" s="253"/>
      <c r="DR19" s="253"/>
      <c r="DS19" s="479"/>
      <c r="DT19" s="479"/>
      <c r="DU19" s="480"/>
      <c r="DV19" s="480"/>
      <c r="DW19" s="481"/>
      <c r="DX19" s="278">
        <f>'編號 No12.家庭成員'!X$4</f>
        <v>1</v>
      </c>
      <c r="DY19" s="271">
        <f>'編號 No12.家庭成員'!N$23</f>
        <v>0</v>
      </c>
      <c r="DZ19" s="271">
        <f>'編號 No12.家庭成員'!O$23</f>
        <v>0</v>
      </c>
      <c r="EA19" s="271">
        <f>'編號 No12.家庭成員'!P$23</f>
        <v>0</v>
      </c>
      <c r="EB19" s="271">
        <f>'編號 No12.家庭成員'!Q$23</f>
        <v>0</v>
      </c>
      <c r="EC19" s="271">
        <f>'編號 No12.家庭成員'!R$23</f>
        <v>0</v>
      </c>
      <c r="ED19" s="272">
        <f t="shared" si="23"/>
        <v>0</v>
      </c>
      <c r="EE19" s="272">
        <f t="shared" si="24"/>
        <v>0</v>
      </c>
      <c r="EF19" s="272">
        <f t="shared" si="25"/>
        <v>0</v>
      </c>
      <c r="EG19" s="273" t="str">
        <f t="shared" si="26"/>
        <v>身份空白</v>
      </c>
      <c r="EH19" s="273" t="str">
        <f t="shared" si="27"/>
        <v>身份空白</v>
      </c>
      <c r="EI19" s="273" t="str">
        <f t="shared" si="28"/>
        <v>身份空白</v>
      </c>
      <c r="EJ19" s="442">
        <v>0</v>
      </c>
      <c r="EK19" s="442"/>
      <c r="EL19" s="442"/>
      <c r="EM19" s="442"/>
      <c r="EN19" s="442"/>
      <c r="EO19" s="442"/>
      <c r="EP19" s="442"/>
      <c r="EQ19" s="442"/>
      <c r="ER19" s="442"/>
      <c r="ES19" s="442"/>
      <c r="ET19" s="442">
        <f t="shared" si="40"/>
        <v>0</v>
      </c>
      <c r="EU19" s="442"/>
      <c r="EV19" s="442"/>
      <c r="EW19" s="442"/>
      <c r="EX19" s="442"/>
      <c r="EY19" s="442"/>
      <c r="EZ19" s="442"/>
      <c r="FA19" s="442"/>
      <c r="FB19" s="442"/>
      <c r="FC19" s="442"/>
      <c r="FD19" s="442"/>
      <c r="FE19" s="442"/>
      <c r="FF19" s="442"/>
      <c r="FG19" s="442"/>
      <c r="FH19" s="442"/>
      <c r="FI19" s="442"/>
      <c r="FJ19" s="442"/>
      <c r="FK19" s="442"/>
      <c r="FL19" s="442"/>
      <c r="FM19" s="253"/>
      <c r="FN19" s="253"/>
      <c r="FO19" s="253"/>
      <c r="FP19" s="253"/>
      <c r="FQ19" s="253"/>
      <c r="FR19" s="253"/>
      <c r="FS19" s="253"/>
      <c r="FT19" s="253"/>
      <c r="FU19" s="253"/>
      <c r="FV19" s="253"/>
      <c r="FW19" s="253"/>
      <c r="FX19" s="253"/>
      <c r="FY19" s="253"/>
      <c r="FZ19" s="253"/>
      <c r="GA19" s="253"/>
      <c r="GB19" s="253"/>
      <c r="GC19" s="253"/>
      <c r="GD19" s="484" t="s">
        <v>210</v>
      </c>
      <c r="GE19" s="484" t="s">
        <v>211</v>
      </c>
      <c r="GF19" s="484"/>
      <c r="GG19" s="484" t="s">
        <v>210</v>
      </c>
      <c r="GH19" s="484" t="s">
        <v>211</v>
      </c>
      <c r="GI19" s="484"/>
      <c r="GJ19" s="484" t="s">
        <v>212</v>
      </c>
      <c r="GK19" s="485" t="s">
        <v>717</v>
      </c>
      <c r="GL19" s="484"/>
      <c r="GM19" s="484"/>
      <c r="GN19" s="484"/>
      <c r="GO19" s="485" t="s">
        <v>716</v>
      </c>
      <c r="GP19" s="485" t="s">
        <v>715</v>
      </c>
      <c r="GQ19" s="485" t="s">
        <v>714</v>
      </c>
      <c r="GR19" s="486" t="s">
        <v>713</v>
      </c>
    </row>
    <row r="20" spans="1:200" s="274" customFormat="1" ht="79.5" customHeight="1">
      <c r="A20" s="253" t="str">
        <f t="shared" si="41"/>
        <v>111學年度第一學期</v>
      </c>
      <c r="B20" s="253"/>
      <c r="C20" s="253"/>
      <c r="D20" s="254" t="s">
        <v>66</v>
      </c>
      <c r="E20" s="254"/>
      <c r="F20" s="254"/>
      <c r="G20" s="255"/>
      <c r="H20" s="254"/>
      <c r="I20" s="254"/>
      <c r="J20" s="254"/>
      <c r="K20" s="254"/>
      <c r="L20" s="254"/>
      <c r="M20" s="256"/>
      <c r="N20" s="257"/>
      <c r="O20" s="254"/>
      <c r="P20" s="254" t="s">
        <v>209</v>
      </c>
      <c r="Q20" s="254"/>
      <c r="R20" s="239">
        <f t="shared" si="29"/>
        <v>0</v>
      </c>
      <c r="S20" s="254" t="s">
        <v>208</v>
      </c>
      <c r="T20" s="254"/>
      <c r="U20" s="519" t="str">
        <f t="shared" si="30"/>
        <v/>
      </c>
      <c r="V20" s="519" t="str">
        <f t="shared" si="31"/>
        <v/>
      </c>
      <c r="W20" s="519" t="str">
        <f t="shared" si="32"/>
        <v/>
      </c>
      <c r="X20" s="519" t="str">
        <f t="shared" si="33"/>
        <v/>
      </c>
      <c r="Y20" s="519" t="str">
        <f t="shared" si="34"/>
        <v/>
      </c>
      <c r="Z20" s="519" t="str">
        <f t="shared" si="35"/>
        <v/>
      </c>
      <c r="AA20" s="519" t="str">
        <f t="shared" si="36"/>
        <v/>
      </c>
      <c r="AB20" s="519" t="str">
        <f t="shared" si="37"/>
        <v/>
      </c>
      <c r="AC20" s="519" t="str">
        <f t="shared" si="38"/>
        <v/>
      </c>
      <c r="AD20" s="519" t="str">
        <f t="shared" si="39"/>
        <v/>
      </c>
      <c r="AE20" s="255"/>
      <c r="AF20" s="258"/>
      <c r="AG20" s="259"/>
      <c r="AH20" s="260"/>
      <c r="AI20" s="261"/>
      <c r="AJ20" s="261"/>
      <c r="AK20" s="261"/>
      <c r="AL20" s="261"/>
      <c r="AM20" s="262"/>
      <c r="AN20" s="262"/>
      <c r="AO20" s="262"/>
      <c r="AP20" s="262"/>
      <c r="AQ20" s="262"/>
      <c r="AR20" s="262"/>
      <c r="AS20" s="262"/>
      <c r="AT20" s="253"/>
      <c r="AU20" s="263"/>
      <c r="AV20" s="263"/>
      <c r="AW20" s="263"/>
      <c r="AX20" s="254"/>
      <c r="AY20" s="254"/>
      <c r="AZ20" s="254"/>
      <c r="BA20" s="254"/>
      <c r="BB20" s="264"/>
      <c r="BC20" s="264"/>
      <c r="BD20" s="265"/>
      <c r="BE20" s="265"/>
      <c r="BF20" s="253"/>
      <c r="BG20" s="253"/>
      <c r="BH20" s="253"/>
      <c r="BI20" s="253"/>
      <c r="BJ20" s="253"/>
      <c r="BK20" s="253"/>
      <c r="BL20" s="266"/>
      <c r="BM20" s="266"/>
      <c r="BN20" s="266"/>
      <c r="BO20" s="266"/>
      <c r="BP20" s="266"/>
      <c r="BQ20" s="267"/>
      <c r="BR20" s="268"/>
      <c r="BS20" s="349"/>
      <c r="BT20" s="349"/>
      <c r="BU20" s="349"/>
      <c r="BV20" s="349"/>
      <c r="BW20" s="268" t="str">
        <f t="shared" si="4"/>
        <v/>
      </c>
      <c r="BX20" s="268" t="str">
        <f t="shared" si="5"/>
        <v/>
      </c>
      <c r="BY20" s="268" t="str">
        <f t="shared" si="6"/>
        <v/>
      </c>
      <c r="BZ20" s="253" t="str">
        <f t="shared" si="7"/>
        <v/>
      </c>
      <c r="CA20" s="253" t="str">
        <f t="shared" si="8"/>
        <v/>
      </c>
      <c r="CB20" s="253" t="str">
        <f t="shared" si="9"/>
        <v/>
      </c>
      <c r="CC20" s="253" t="str">
        <f t="shared" si="10"/>
        <v/>
      </c>
      <c r="CD20" s="253" t="str">
        <f t="shared" si="11"/>
        <v/>
      </c>
      <c r="CE20" s="253" t="str">
        <f t="shared" si="12"/>
        <v/>
      </c>
      <c r="CF20" s="253" t="str">
        <f t="shared" si="13"/>
        <v/>
      </c>
      <c r="CG20" s="253" t="str">
        <f t="shared" si="14"/>
        <v/>
      </c>
      <c r="CH20" s="268" t="str">
        <f t="shared" si="15"/>
        <v/>
      </c>
      <c r="CI20" s="269" t="str">
        <f t="shared" si="16"/>
        <v/>
      </c>
      <c r="CJ20" s="253" t="str">
        <f t="shared" si="17"/>
        <v/>
      </c>
      <c r="CK20" s="253" t="str">
        <f t="shared" si="18"/>
        <v/>
      </c>
      <c r="CL20" s="253" t="str">
        <f t="shared" si="19"/>
        <v/>
      </c>
      <c r="CM20" s="253"/>
      <c r="CN20" s="253"/>
      <c r="CO20" s="253"/>
      <c r="CP20" s="253"/>
      <c r="CQ20" s="253"/>
      <c r="CR20" s="253"/>
      <c r="CS20" s="253"/>
      <c r="CT20" s="253"/>
      <c r="CU20" s="253" t="str">
        <f t="shared" si="20"/>
        <v/>
      </c>
      <c r="CV20" s="253" t="str">
        <f t="shared" si="21"/>
        <v/>
      </c>
      <c r="CW20" s="253" t="str">
        <f t="shared" si="22"/>
        <v/>
      </c>
      <c r="CX20" s="253"/>
      <c r="CY20" s="253"/>
      <c r="CZ20" s="253"/>
      <c r="DA20" s="253"/>
      <c r="DB20" s="253"/>
      <c r="DC20" s="253"/>
      <c r="DD20" s="253"/>
      <c r="DE20" s="253"/>
      <c r="DF20" s="253"/>
      <c r="DG20" s="253"/>
      <c r="DH20" s="253"/>
      <c r="DI20" s="253"/>
      <c r="DJ20" s="253"/>
      <c r="DK20" s="253"/>
      <c r="DL20" s="253"/>
      <c r="DM20" s="253"/>
      <c r="DN20" s="253" t="s">
        <v>385</v>
      </c>
      <c r="DO20" s="253"/>
      <c r="DP20" s="253"/>
      <c r="DQ20" s="253"/>
      <c r="DR20" s="253"/>
      <c r="DS20" s="479"/>
      <c r="DT20" s="479"/>
      <c r="DU20" s="480"/>
      <c r="DV20" s="480"/>
      <c r="DW20" s="481"/>
      <c r="DX20" s="278">
        <f>'編號 No13.家庭成員'!X$4</f>
        <v>1</v>
      </c>
      <c r="DY20" s="271">
        <f>'編號 No13.家庭成員'!N$23</f>
        <v>0</v>
      </c>
      <c r="DZ20" s="271">
        <f>'編號 No13.家庭成員'!O$23</f>
        <v>0</v>
      </c>
      <c r="EA20" s="271">
        <f>'編號 No13.家庭成員'!P$23</f>
        <v>0</v>
      </c>
      <c r="EB20" s="271">
        <f>'編號 No13.家庭成員'!Q$23</f>
        <v>0</v>
      </c>
      <c r="EC20" s="271">
        <f>'編號 No13.家庭成員'!R$23</f>
        <v>0</v>
      </c>
      <c r="ED20" s="272">
        <f t="shared" si="23"/>
        <v>0</v>
      </c>
      <c r="EE20" s="272">
        <f t="shared" si="24"/>
        <v>0</v>
      </c>
      <c r="EF20" s="272">
        <f t="shared" si="25"/>
        <v>0</v>
      </c>
      <c r="EG20" s="273" t="str">
        <f t="shared" si="26"/>
        <v>身份空白</v>
      </c>
      <c r="EH20" s="273" t="str">
        <f t="shared" si="27"/>
        <v>身份空白</v>
      </c>
      <c r="EI20" s="273" t="str">
        <f t="shared" si="28"/>
        <v>身份空白</v>
      </c>
      <c r="EJ20" s="442">
        <v>0</v>
      </c>
      <c r="EK20" s="442"/>
      <c r="EL20" s="442"/>
      <c r="EM20" s="442"/>
      <c r="EN20" s="442"/>
      <c r="EO20" s="442"/>
      <c r="EP20" s="442"/>
      <c r="EQ20" s="442"/>
      <c r="ER20" s="442"/>
      <c r="ES20" s="442"/>
      <c r="ET20" s="442">
        <f t="shared" si="40"/>
        <v>0</v>
      </c>
      <c r="EU20" s="442"/>
      <c r="EV20" s="442"/>
      <c r="EW20" s="442"/>
      <c r="EX20" s="442"/>
      <c r="EY20" s="442"/>
      <c r="EZ20" s="442"/>
      <c r="FA20" s="442"/>
      <c r="FB20" s="442"/>
      <c r="FC20" s="442"/>
      <c r="FD20" s="442"/>
      <c r="FE20" s="442"/>
      <c r="FF20" s="442"/>
      <c r="FG20" s="442"/>
      <c r="FH20" s="442"/>
      <c r="FI20" s="442"/>
      <c r="FJ20" s="442"/>
      <c r="FK20" s="442"/>
      <c r="FL20" s="442"/>
      <c r="FM20" s="253"/>
      <c r="FN20" s="253"/>
      <c r="FO20" s="253"/>
      <c r="FP20" s="253"/>
      <c r="FQ20" s="253"/>
      <c r="FR20" s="253"/>
      <c r="FS20" s="253"/>
      <c r="FT20" s="253"/>
      <c r="FU20" s="253"/>
      <c r="FV20" s="253"/>
      <c r="FW20" s="253"/>
      <c r="FX20" s="253"/>
      <c r="FY20" s="253"/>
      <c r="FZ20" s="253"/>
      <c r="GA20" s="253"/>
      <c r="GB20" s="253"/>
      <c r="GC20" s="253"/>
      <c r="GD20" s="484" t="s">
        <v>210</v>
      </c>
      <c r="GE20" s="484" t="s">
        <v>211</v>
      </c>
      <c r="GF20" s="484"/>
      <c r="GG20" s="484" t="s">
        <v>210</v>
      </c>
      <c r="GH20" s="484" t="s">
        <v>211</v>
      </c>
      <c r="GI20" s="484"/>
      <c r="GJ20" s="484" t="s">
        <v>212</v>
      </c>
      <c r="GK20" s="485" t="s">
        <v>717</v>
      </c>
      <c r="GL20" s="484"/>
      <c r="GM20" s="484"/>
      <c r="GN20" s="484"/>
      <c r="GO20" s="485" t="s">
        <v>716</v>
      </c>
      <c r="GP20" s="485" t="s">
        <v>715</v>
      </c>
      <c r="GQ20" s="485" t="s">
        <v>714</v>
      </c>
      <c r="GR20" s="486" t="s">
        <v>713</v>
      </c>
    </row>
    <row r="21" spans="1:200" s="274" customFormat="1" ht="79.5" customHeight="1">
      <c r="A21" s="253" t="str">
        <f t="shared" si="41"/>
        <v>111學年度第一學期</v>
      </c>
      <c r="B21" s="253"/>
      <c r="C21" s="253"/>
      <c r="D21" s="254" t="s">
        <v>67</v>
      </c>
      <c r="E21" s="254"/>
      <c r="F21" s="254"/>
      <c r="G21" s="255"/>
      <c r="H21" s="254"/>
      <c r="I21" s="254"/>
      <c r="J21" s="254"/>
      <c r="K21" s="254"/>
      <c r="L21" s="254"/>
      <c r="M21" s="256"/>
      <c r="N21" s="257"/>
      <c r="O21" s="254"/>
      <c r="P21" s="254" t="s">
        <v>209</v>
      </c>
      <c r="Q21" s="254"/>
      <c r="R21" s="239">
        <f t="shared" si="29"/>
        <v>0</v>
      </c>
      <c r="S21" s="254" t="s">
        <v>208</v>
      </c>
      <c r="T21" s="254"/>
      <c r="U21" s="519" t="str">
        <f t="shared" si="30"/>
        <v/>
      </c>
      <c r="V21" s="519" t="str">
        <f t="shared" si="31"/>
        <v/>
      </c>
      <c r="W21" s="519" t="str">
        <f t="shared" si="32"/>
        <v/>
      </c>
      <c r="X21" s="519" t="str">
        <f t="shared" si="33"/>
        <v/>
      </c>
      <c r="Y21" s="519" t="str">
        <f t="shared" si="34"/>
        <v/>
      </c>
      <c r="Z21" s="519" t="str">
        <f t="shared" si="35"/>
        <v/>
      </c>
      <c r="AA21" s="519" t="str">
        <f t="shared" si="36"/>
        <v/>
      </c>
      <c r="AB21" s="519" t="str">
        <f t="shared" si="37"/>
        <v/>
      </c>
      <c r="AC21" s="519" t="str">
        <f t="shared" si="38"/>
        <v/>
      </c>
      <c r="AD21" s="519" t="str">
        <f t="shared" si="39"/>
        <v/>
      </c>
      <c r="AE21" s="255"/>
      <c r="AF21" s="258"/>
      <c r="AG21" s="259"/>
      <c r="AH21" s="260"/>
      <c r="AI21" s="261"/>
      <c r="AJ21" s="261"/>
      <c r="AK21" s="261"/>
      <c r="AL21" s="261"/>
      <c r="AM21" s="262"/>
      <c r="AN21" s="262"/>
      <c r="AO21" s="262"/>
      <c r="AP21" s="262"/>
      <c r="AQ21" s="262"/>
      <c r="AR21" s="262"/>
      <c r="AS21" s="262"/>
      <c r="AT21" s="253"/>
      <c r="AU21" s="263"/>
      <c r="AV21" s="263"/>
      <c r="AW21" s="263"/>
      <c r="AX21" s="254"/>
      <c r="AY21" s="254"/>
      <c r="AZ21" s="254"/>
      <c r="BA21" s="254"/>
      <c r="BB21" s="264"/>
      <c r="BC21" s="264"/>
      <c r="BD21" s="265"/>
      <c r="BE21" s="265"/>
      <c r="BF21" s="253"/>
      <c r="BG21" s="253"/>
      <c r="BH21" s="253"/>
      <c r="BI21" s="253"/>
      <c r="BJ21" s="253"/>
      <c r="BK21" s="253"/>
      <c r="BL21" s="266"/>
      <c r="BM21" s="266"/>
      <c r="BN21" s="266"/>
      <c r="BO21" s="266"/>
      <c r="BP21" s="266"/>
      <c r="BQ21" s="267"/>
      <c r="BR21" s="268"/>
      <c r="BS21" s="349"/>
      <c r="BT21" s="349"/>
      <c r="BU21" s="349"/>
      <c r="BV21" s="349"/>
      <c r="BW21" s="268" t="str">
        <f t="shared" si="4"/>
        <v/>
      </c>
      <c r="BX21" s="268" t="str">
        <f t="shared" si="5"/>
        <v/>
      </c>
      <c r="BY21" s="268" t="str">
        <f t="shared" si="6"/>
        <v/>
      </c>
      <c r="BZ21" s="253" t="str">
        <f t="shared" si="7"/>
        <v/>
      </c>
      <c r="CA21" s="253" t="str">
        <f t="shared" si="8"/>
        <v/>
      </c>
      <c r="CB21" s="253" t="str">
        <f t="shared" si="9"/>
        <v/>
      </c>
      <c r="CC21" s="253" t="str">
        <f t="shared" si="10"/>
        <v/>
      </c>
      <c r="CD21" s="253" t="str">
        <f t="shared" si="11"/>
        <v/>
      </c>
      <c r="CE21" s="253" t="str">
        <f t="shared" si="12"/>
        <v/>
      </c>
      <c r="CF21" s="253" t="str">
        <f t="shared" si="13"/>
        <v/>
      </c>
      <c r="CG21" s="253" t="str">
        <f t="shared" si="14"/>
        <v/>
      </c>
      <c r="CH21" s="268" t="str">
        <f t="shared" si="15"/>
        <v/>
      </c>
      <c r="CI21" s="269" t="str">
        <f t="shared" si="16"/>
        <v/>
      </c>
      <c r="CJ21" s="253" t="str">
        <f t="shared" si="17"/>
        <v/>
      </c>
      <c r="CK21" s="253" t="str">
        <f t="shared" si="18"/>
        <v/>
      </c>
      <c r="CL21" s="253" t="str">
        <f t="shared" si="19"/>
        <v/>
      </c>
      <c r="CM21" s="253"/>
      <c r="CN21" s="253"/>
      <c r="CO21" s="253"/>
      <c r="CP21" s="253"/>
      <c r="CQ21" s="253"/>
      <c r="CR21" s="253"/>
      <c r="CS21" s="253"/>
      <c r="CT21" s="253"/>
      <c r="CU21" s="253" t="str">
        <f t="shared" si="20"/>
        <v/>
      </c>
      <c r="CV21" s="253" t="str">
        <f t="shared" si="21"/>
        <v/>
      </c>
      <c r="CW21" s="253" t="str">
        <f t="shared" si="22"/>
        <v/>
      </c>
      <c r="CX21" s="253"/>
      <c r="CY21" s="253"/>
      <c r="CZ21" s="253"/>
      <c r="DA21" s="253"/>
      <c r="DB21" s="253"/>
      <c r="DC21" s="253"/>
      <c r="DD21" s="253"/>
      <c r="DE21" s="253"/>
      <c r="DF21" s="253"/>
      <c r="DG21" s="253"/>
      <c r="DH21" s="253"/>
      <c r="DI21" s="253"/>
      <c r="DJ21" s="253"/>
      <c r="DK21" s="253"/>
      <c r="DL21" s="253"/>
      <c r="DM21" s="253"/>
      <c r="DN21" s="253" t="s">
        <v>385</v>
      </c>
      <c r="DO21" s="253"/>
      <c r="DP21" s="253"/>
      <c r="DQ21" s="253"/>
      <c r="DR21" s="253"/>
      <c r="DS21" s="479"/>
      <c r="DT21" s="479"/>
      <c r="DU21" s="480"/>
      <c r="DV21" s="480"/>
      <c r="DW21" s="480"/>
      <c r="DX21" s="278">
        <f>'編號 No14.家庭成員'!X$4</f>
        <v>1</v>
      </c>
      <c r="DY21" s="271">
        <f>'編號 No14.家庭成員'!N$23</f>
        <v>0</v>
      </c>
      <c r="DZ21" s="271">
        <f>'編號 No14.家庭成員'!O$23</f>
        <v>0</v>
      </c>
      <c r="EA21" s="271">
        <f>'編號 No14.家庭成員'!P$23</f>
        <v>0</v>
      </c>
      <c r="EB21" s="271">
        <f>'編號 No14.家庭成員'!Q$23</f>
        <v>0</v>
      </c>
      <c r="EC21" s="271">
        <f>'編號 No14.家庭成員'!R$23</f>
        <v>0</v>
      </c>
      <c r="ED21" s="272">
        <f t="shared" si="23"/>
        <v>0</v>
      </c>
      <c r="EE21" s="272">
        <f t="shared" si="24"/>
        <v>0</v>
      </c>
      <c r="EF21" s="272">
        <f t="shared" si="25"/>
        <v>0</v>
      </c>
      <c r="EG21" s="273" t="str">
        <f t="shared" si="26"/>
        <v>身份空白</v>
      </c>
      <c r="EH21" s="273" t="str">
        <f t="shared" si="27"/>
        <v>身份空白</v>
      </c>
      <c r="EI21" s="273" t="str">
        <f t="shared" si="28"/>
        <v>身份空白</v>
      </c>
      <c r="EJ21" s="442">
        <v>0</v>
      </c>
      <c r="EK21" s="442"/>
      <c r="EL21" s="442"/>
      <c r="EM21" s="442"/>
      <c r="EN21" s="442"/>
      <c r="EO21" s="442"/>
      <c r="EP21" s="442"/>
      <c r="EQ21" s="442"/>
      <c r="ER21" s="442"/>
      <c r="ES21" s="442"/>
      <c r="ET21" s="442">
        <f t="shared" si="40"/>
        <v>0</v>
      </c>
      <c r="EU21" s="442"/>
      <c r="EV21" s="442"/>
      <c r="EW21" s="442"/>
      <c r="EX21" s="442"/>
      <c r="EY21" s="442"/>
      <c r="EZ21" s="442"/>
      <c r="FA21" s="442"/>
      <c r="FB21" s="442"/>
      <c r="FC21" s="442"/>
      <c r="FD21" s="442"/>
      <c r="FE21" s="442"/>
      <c r="FF21" s="442"/>
      <c r="FG21" s="442"/>
      <c r="FH21" s="442"/>
      <c r="FI21" s="442"/>
      <c r="FJ21" s="442"/>
      <c r="FK21" s="442"/>
      <c r="FL21" s="442"/>
      <c r="FM21" s="253"/>
      <c r="FN21" s="253"/>
      <c r="FO21" s="253"/>
      <c r="FP21" s="253"/>
      <c r="FQ21" s="253"/>
      <c r="FR21" s="253"/>
      <c r="FS21" s="253"/>
      <c r="FT21" s="253"/>
      <c r="FU21" s="253"/>
      <c r="FV21" s="253"/>
      <c r="FW21" s="253"/>
      <c r="FX21" s="253"/>
      <c r="FY21" s="253"/>
      <c r="FZ21" s="253"/>
      <c r="GA21" s="253"/>
      <c r="GB21" s="253"/>
      <c r="GC21" s="253"/>
      <c r="GD21" s="484" t="s">
        <v>210</v>
      </c>
      <c r="GE21" s="484" t="s">
        <v>211</v>
      </c>
      <c r="GF21" s="484"/>
      <c r="GG21" s="484" t="s">
        <v>210</v>
      </c>
      <c r="GH21" s="484" t="s">
        <v>211</v>
      </c>
      <c r="GI21" s="484"/>
      <c r="GJ21" s="484" t="s">
        <v>212</v>
      </c>
      <c r="GK21" s="485" t="s">
        <v>717</v>
      </c>
      <c r="GL21" s="484"/>
      <c r="GM21" s="484"/>
      <c r="GN21" s="484"/>
      <c r="GO21" s="485" t="s">
        <v>716</v>
      </c>
      <c r="GP21" s="485" t="s">
        <v>715</v>
      </c>
      <c r="GQ21" s="485" t="s">
        <v>714</v>
      </c>
      <c r="GR21" s="486" t="s">
        <v>713</v>
      </c>
    </row>
    <row r="22" spans="1:200" s="274" customFormat="1" ht="79.5" customHeight="1">
      <c r="A22" s="253" t="str">
        <f t="shared" si="41"/>
        <v>111學年度第一學期</v>
      </c>
      <c r="B22" s="253"/>
      <c r="C22" s="253"/>
      <c r="D22" s="254" t="s">
        <v>68</v>
      </c>
      <c r="E22" s="254"/>
      <c r="F22" s="254"/>
      <c r="G22" s="255"/>
      <c r="H22" s="254"/>
      <c r="I22" s="254"/>
      <c r="J22" s="254"/>
      <c r="K22" s="254"/>
      <c r="L22" s="254"/>
      <c r="M22" s="256"/>
      <c r="N22" s="257"/>
      <c r="O22" s="254"/>
      <c r="P22" s="254" t="s">
        <v>209</v>
      </c>
      <c r="Q22" s="254"/>
      <c r="R22" s="239">
        <f t="shared" si="29"/>
        <v>0</v>
      </c>
      <c r="S22" s="254" t="s">
        <v>208</v>
      </c>
      <c r="T22" s="254"/>
      <c r="U22" s="519" t="str">
        <f t="shared" si="30"/>
        <v/>
      </c>
      <c r="V22" s="519" t="str">
        <f t="shared" si="31"/>
        <v/>
      </c>
      <c r="W22" s="519" t="str">
        <f t="shared" si="32"/>
        <v/>
      </c>
      <c r="X22" s="519" t="str">
        <f t="shared" si="33"/>
        <v/>
      </c>
      <c r="Y22" s="519" t="str">
        <f t="shared" si="34"/>
        <v/>
      </c>
      <c r="Z22" s="519" t="str">
        <f t="shared" si="35"/>
        <v/>
      </c>
      <c r="AA22" s="519" t="str">
        <f t="shared" si="36"/>
        <v/>
      </c>
      <c r="AB22" s="519" t="str">
        <f t="shared" si="37"/>
        <v/>
      </c>
      <c r="AC22" s="519" t="str">
        <f t="shared" si="38"/>
        <v/>
      </c>
      <c r="AD22" s="519" t="str">
        <f t="shared" si="39"/>
        <v/>
      </c>
      <c r="AE22" s="255"/>
      <c r="AF22" s="258"/>
      <c r="AG22" s="259"/>
      <c r="AH22" s="260"/>
      <c r="AI22" s="261"/>
      <c r="AJ22" s="261"/>
      <c r="AK22" s="261"/>
      <c r="AL22" s="261"/>
      <c r="AM22" s="262"/>
      <c r="AN22" s="262"/>
      <c r="AO22" s="262"/>
      <c r="AP22" s="262"/>
      <c r="AQ22" s="262"/>
      <c r="AR22" s="262"/>
      <c r="AS22" s="262"/>
      <c r="AT22" s="253"/>
      <c r="AU22" s="263"/>
      <c r="AV22" s="263"/>
      <c r="AW22" s="263"/>
      <c r="AX22" s="254"/>
      <c r="AY22" s="254"/>
      <c r="AZ22" s="254"/>
      <c r="BA22" s="254"/>
      <c r="BB22" s="264"/>
      <c r="BC22" s="264"/>
      <c r="BD22" s="265"/>
      <c r="BE22" s="265"/>
      <c r="BF22" s="253"/>
      <c r="BG22" s="253"/>
      <c r="BH22" s="253"/>
      <c r="BI22" s="253"/>
      <c r="BJ22" s="253"/>
      <c r="BK22" s="253"/>
      <c r="BL22" s="266"/>
      <c r="BM22" s="266"/>
      <c r="BN22" s="266"/>
      <c r="BO22" s="266"/>
      <c r="BP22" s="266"/>
      <c r="BQ22" s="267"/>
      <c r="BR22" s="268"/>
      <c r="BS22" s="349"/>
      <c r="BT22" s="349"/>
      <c r="BU22" s="349"/>
      <c r="BV22" s="349"/>
      <c r="BW22" s="268" t="str">
        <f t="shared" si="4"/>
        <v/>
      </c>
      <c r="BX22" s="268" t="str">
        <f t="shared" si="5"/>
        <v/>
      </c>
      <c r="BY22" s="268" t="str">
        <f t="shared" si="6"/>
        <v/>
      </c>
      <c r="BZ22" s="253" t="str">
        <f t="shared" si="7"/>
        <v/>
      </c>
      <c r="CA22" s="253" t="str">
        <f t="shared" si="8"/>
        <v/>
      </c>
      <c r="CB22" s="253" t="str">
        <f t="shared" si="9"/>
        <v/>
      </c>
      <c r="CC22" s="253" t="str">
        <f t="shared" si="10"/>
        <v/>
      </c>
      <c r="CD22" s="253" t="str">
        <f t="shared" si="11"/>
        <v/>
      </c>
      <c r="CE22" s="253" t="str">
        <f t="shared" si="12"/>
        <v/>
      </c>
      <c r="CF22" s="253" t="str">
        <f t="shared" si="13"/>
        <v/>
      </c>
      <c r="CG22" s="253" t="str">
        <f t="shared" si="14"/>
        <v/>
      </c>
      <c r="CH22" s="268" t="str">
        <f t="shared" si="15"/>
        <v/>
      </c>
      <c r="CI22" s="269" t="str">
        <f t="shared" si="16"/>
        <v/>
      </c>
      <c r="CJ22" s="253" t="str">
        <f t="shared" si="17"/>
        <v/>
      </c>
      <c r="CK22" s="253" t="str">
        <f t="shared" si="18"/>
        <v/>
      </c>
      <c r="CL22" s="253" t="str">
        <f t="shared" si="19"/>
        <v/>
      </c>
      <c r="CM22" s="253"/>
      <c r="CN22" s="253"/>
      <c r="CO22" s="253"/>
      <c r="CP22" s="253"/>
      <c r="CQ22" s="253"/>
      <c r="CR22" s="253"/>
      <c r="CS22" s="253"/>
      <c r="CT22" s="253"/>
      <c r="CU22" s="253" t="str">
        <f t="shared" si="20"/>
        <v/>
      </c>
      <c r="CV22" s="253" t="str">
        <f t="shared" si="21"/>
        <v/>
      </c>
      <c r="CW22" s="253" t="str">
        <f t="shared" si="22"/>
        <v/>
      </c>
      <c r="CX22" s="253"/>
      <c r="CY22" s="253"/>
      <c r="CZ22" s="253"/>
      <c r="DA22" s="253"/>
      <c r="DB22" s="253"/>
      <c r="DC22" s="253"/>
      <c r="DD22" s="253"/>
      <c r="DE22" s="253"/>
      <c r="DF22" s="253"/>
      <c r="DG22" s="253"/>
      <c r="DH22" s="253"/>
      <c r="DI22" s="253"/>
      <c r="DJ22" s="253"/>
      <c r="DK22" s="253"/>
      <c r="DL22" s="253"/>
      <c r="DM22" s="253"/>
      <c r="DN22" s="253" t="s">
        <v>385</v>
      </c>
      <c r="DO22" s="253"/>
      <c r="DP22" s="253"/>
      <c r="DQ22" s="253"/>
      <c r="DR22" s="253"/>
      <c r="DS22" s="479"/>
      <c r="DT22" s="479"/>
      <c r="DU22" s="480"/>
      <c r="DV22" s="480"/>
      <c r="DW22" s="481"/>
      <c r="DX22" s="278">
        <f>'編號 No15.家庭成員'!X$4</f>
        <v>1</v>
      </c>
      <c r="DY22" s="271">
        <f>'編號 No15.家庭成員'!N$23</f>
        <v>0</v>
      </c>
      <c r="DZ22" s="271">
        <f>'編號 No15.家庭成員'!O$23</f>
        <v>0</v>
      </c>
      <c r="EA22" s="271">
        <f>'編號 No15.家庭成員'!P$23</f>
        <v>0</v>
      </c>
      <c r="EB22" s="271">
        <f>'編號 No15.家庭成員'!Q$23</f>
        <v>0</v>
      </c>
      <c r="EC22" s="271">
        <f>'編號 No15.家庭成員'!R$23</f>
        <v>0</v>
      </c>
      <c r="ED22" s="272">
        <f t="shared" si="23"/>
        <v>0</v>
      </c>
      <c r="EE22" s="272">
        <f t="shared" si="24"/>
        <v>0</v>
      </c>
      <c r="EF22" s="272">
        <f t="shared" si="25"/>
        <v>0</v>
      </c>
      <c r="EG22" s="273" t="str">
        <f t="shared" si="26"/>
        <v>身份空白</v>
      </c>
      <c r="EH22" s="273" t="str">
        <f t="shared" si="27"/>
        <v>身份空白</v>
      </c>
      <c r="EI22" s="273" t="str">
        <f t="shared" si="28"/>
        <v>身份空白</v>
      </c>
      <c r="EJ22" s="442">
        <v>0</v>
      </c>
      <c r="EK22" s="442"/>
      <c r="EL22" s="442"/>
      <c r="EM22" s="442"/>
      <c r="EN22" s="442"/>
      <c r="EO22" s="442"/>
      <c r="EP22" s="442"/>
      <c r="EQ22" s="442"/>
      <c r="ER22" s="442"/>
      <c r="ES22" s="442"/>
      <c r="ET22" s="442">
        <f t="shared" si="40"/>
        <v>0</v>
      </c>
      <c r="EU22" s="442"/>
      <c r="EV22" s="442"/>
      <c r="EW22" s="442"/>
      <c r="EX22" s="442"/>
      <c r="EY22" s="442"/>
      <c r="EZ22" s="442"/>
      <c r="FA22" s="442"/>
      <c r="FB22" s="442"/>
      <c r="FC22" s="442"/>
      <c r="FD22" s="442"/>
      <c r="FE22" s="442"/>
      <c r="FF22" s="442"/>
      <c r="FG22" s="442"/>
      <c r="FH22" s="442"/>
      <c r="FI22" s="442"/>
      <c r="FJ22" s="442"/>
      <c r="FK22" s="442"/>
      <c r="FL22" s="442"/>
      <c r="FM22" s="253"/>
      <c r="FN22" s="253"/>
      <c r="FO22" s="253"/>
      <c r="FP22" s="253"/>
      <c r="FQ22" s="253"/>
      <c r="FR22" s="253"/>
      <c r="FS22" s="253"/>
      <c r="FT22" s="253"/>
      <c r="FU22" s="253"/>
      <c r="FV22" s="253"/>
      <c r="FW22" s="253"/>
      <c r="FX22" s="253"/>
      <c r="FY22" s="253"/>
      <c r="FZ22" s="253"/>
      <c r="GA22" s="253"/>
      <c r="GB22" s="253"/>
      <c r="GC22" s="253"/>
      <c r="GD22" s="484" t="s">
        <v>210</v>
      </c>
      <c r="GE22" s="484" t="s">
        <v>211</v>
      </c>
      <c r="GF22" s="484"/>
      <c r="GG22" s="484" t="s">
        <v>210</v>
      </c>
      <c r="GH22" s="484" t="s">
        <v>211</v>
      </c>
      <c r="GI22" s="484"/>
      <c r="GJ22" s="484" t="s">
        <v>212</v>
      </c>
      <c r="GK22" s="485" t="s">
        <v>717</v>
      </c>
      <c r="GL22" s="484"/>
      <c r="GM22" s="484"/>
      <c r="GN22" s="484"/>
      <c r="GO22" s="485" t="s">
        <v>716</v>
      </c>
      <c r="GP22" s="485" t="s">
        <v>715</v>
      </c>
      <c r="GQ22" s="485" t="s">
        <v>714</v>
      </c>
      <c r="GR22" s="486" t="s">
        <v>713</v>
      </c>
    </row>
    <row r="23" spans="1:200" s="274" customFormat="1" ht="79.5" customHeight="1">
      <c r="A23" s="253" t="str">
        <f t="shared" si="41"/>
        <v>111學年度第一學期</v>
      </c>
      <c r="B23" s="253"/>
      <c r="C23" s="253"/>
      <c r="D23" s="254" t="s">
        <v>69</v>
      </c>
      <c r="E23" s="254"/>
      <c r="F23" s="254"/>
      <c r="G23" s="255"/>
      <c r="H23" s="254"/>
      <c r="I23" s="254"/>
      <c r="J23" s="254"/>
      <c r="K23" s="254"/>
      <c r="L23" s="254"/>
      <c r="M23" s="256"/>
      <c r="N23" s="257"/>
      <c r="O23" s="254"/>
      <c r="P23" s="254" t="s">
        <v>209</v>
      </c>
      <c r="Q23" s="254"/>
      <c r="R23" s="239">
        <f t="shared" si="29"/>
        <v>0</v>
      </c>
      <c r="S23" s="254" t="s">
        <v>208</v>
      </c>
      <c r="T23" s="254"/>
      <c r="U23" s="519" t="str">
        <f t="shared" si="30"/>
        <v/>
      </c>
      <c r="V23" s="519" t="str">
        <f t="shared" si="31"/>
        <v/>
      </c>
      <c r="W23" s="519" t="str">
        <f t="shared" si="32"/>
        <v/>
      </c>
      <c r="X23" s="519" t="str">
        <f t="shared" si="33"/>
        <v/>
      </c>
      <c r="Y23" s="519" t="str">
        <f t="shared" si="34"/>
        <v/>
      </c>
      <c r="Z23" s="519" t="str">
        <f t="shared" si="35"/>
        <v/>
      </c>
      <c r="AA23" s="519" t="str">
        <f t="shared" si="36"/>
        <v/>
      </c>
      <c r="AB23" s="519" t="str">
        <f t="shared" si="37"/>
        <v/>
      </c>
      <c r="AC23" s="519" t="str">
        <f t="shared" si="38"/>
        <v/>
      </c>
      <c r="AD23" s="519" t="str">
        <f t="shared" si="39"/>
        <v/>
      </c>
      <c r="AE23" s="255"/>
      <c r="AF23" s="258"/>
      <c r="AG23" s="259"/>
      <c r="AH23" s="260"/>
      <c r="AI23" s="261"/>
      <c r="AJ23" s="261"/>
      <c r="AK23" s="261"/>
      <c r="AL23" s="261"/>
      <c r="AM23" s="262"/>
      <c r="AN23" s="262"/>
      <c r="AO23" s="262"/>
      <c r="AP23" s="262"/>
      <c r="AQ23" s="262"/>
      <c r="AR23" s="262"/>
      <c r="AS23" s="262"/>
      <c r="AT23" s="253"/>
      <c r="AU23" s="263"/>
      <c r="AV23" s="263"/>
      <c r="AW23" s="263"/>
      <c r="AX23" s="254"/>
      <c r="AY23" s="254"/>
      <c r="AZ23" s="254"/>
      <c r="BA23" s="254"/>
      <c r="BB23" s="264"/>
      <c r="BC23" s="264"/>
      <c r="BD23" s="265"/>
      <c r="BE23" s="265"/>
      <c r="BF23" s="253"/>
      <c r="BG23" s="253"/>
      <c r="BH23" s="253"/>
      <c r="BI23" s="253"/>
      <c r="BJ23" s="253"/>
      <c r="BK23" s="253"/>
      <c r="BL23" s="266"/>
      <c r="BM23" s="266"/>
      <c r="BN23" s="266"/>
      <c r="BO23" s="266"/>
      <c r="BP23" s="266"/>
      <c r="BQ23" s="267"/>
      <c r="BR23" s="268"/>
      <c r="BS23" s="349"/>
      <c r="BT23" s="349"/>
      <c r="BU23" s="349"/>
      <c r="BV23" s="349"/>
      <c r="BW23" s="268" t="str">
        <f t="shared" si="4"/>
        <v/>
      </c>
      <c r="BX23" s="268" t="str">
        <f t="shared" si="5"/>
        <v/>
      </c>
      <c r="BY23" s="268" t="str">
        <f t="shared" si="6"/>
        <v/>
      </c>
      <c r="BZ23" s="253" t="str">
        <f t="shared" si="7"/>
        <v/>
      </c>
      <c r="CA23" s="253" t="str">
        <f t="shared" si="8"/>
        <v/>
      </c>
      <c r="CB23" s="253" t="str">
        <f t="shared" si="9"/>
        <v/>
      </c>
      <c r="CC23" s="253" t="str">
        <f t="shared" si="10"/>
        <v/>
      </c>
      <c r="CD23" s="253" t="str">
        <f t="shared" si="11"/>
        <v/>
      </c>
      <c r="CE23" s="253" t="str">
        <f t="shared" si="12"/>
        <v/>
      </c>
      <c r="CF23" s="253" t="str">
        <f t="shared" si="13"/>
        <v/>
      </c>
      <c r="CG23" s="253" t="str">
        <f t="shared" si="14"/>
        <v/>
      </c>
      <c r="CH23" s="268" t="str">
        <f t="shared" si="15"/>
        <v/>
      </c>
      <c r="CI23" s="269" t="str">
        <f t="shared" si="16"/>
        <v/>
      </c>
      <c r="CJ23" s="253" t="str">
        <f t="shared" si="17"/>
        <v/>
      </c>
      <c r="CK23" s="253" t="str">
        <f t="shared" si="18"/>
        <v/>
      </c>
      <c r="CL23" s="253" t="str">
        <f t="shared" si="19"/>
        <v/>
      </c>
      <c r="CM23" s="253"/>
      <c r="CN23" s="253"/>
      <c r="CO23" s="253"/>
      <c r="CP23" s="253"/>
      <c r="CQ23" s="253"/>
      <c r="CR23" s="253"/>
      <c r="CS23" s="253"/>
      <c r="CT23" s="253"/>
      <c r="CU23" s="253" t="str">
        <f t="shared" si="20"/>
        <v/>
      </c>
      <c r="CV23" s="253" t="str">
        <f t="shared" si="21"/>
        <v/>
      </c>
      <c r="CW23" s="253" t="str">
        <f t="shared" si="22"/>
        <v/>
      </c>
      <c r="CX23" s="253"/>
      <c r="CY23" s="253"/>
      <c r="CZ23" s="253"/>
      <c r="DA23" s="253"/>
      <c r="DB23" s="253"/>
      <c r="DC23" s="253"/>
      <c r="DD23" s="253"/>
      <c r="DE23" s="253"/>
      <c r="DF23" s="253"/>
      <c r="DG23" s="253"/>
      <c r="DH23" s="253"/>
      <c r="DI23" s="253"/>
      <c r="DJ23" s="253"/>
      <c r="DK23" s="253"/>
      <c r="DL23" s="253"/>
      <c r="DM23" s="253"/>
      <c r="DN23" s="253" t="s">
        <v>385</v>
      </c>
      <c r="DO23" s="253"/>
      <c r="DP23" s="253"/>
      <c r="DQ23" s="253"/>
      <c r="DR23" s="253"/>
      <c r="DS23" s="479"/>
      <c r="DT23" s="479"/>
      <c r="DU23" s="480"/>
      <c r="DV23" s="480"/>
      <c r="DW23" s="481"/>
      <c r="DX23" s="278">
        <f>'編號 No16.家庭成員'!X$4</f>
        <v>1</v>
      </c>
      <c r="DY23" s="271">
        <f>'編號 No16.家庭成員'!N$23</f>
        <v>0</v>
      </c>
      <c r="DZ23" s="271">
        <f>'編號 No16.家庭成員'!O$23</f>
        <v>0</v>
      </c>
      <c r="EA23" s="271">
        <f>'編號 No16.家庭成員'!P$23</f>
        <v>0</v>
      </c>
      <c r="EB23" s="271">
        <f>'編號 No16.家庭成員'!Q$23</f>
        <v>0</v>
      </c>
      <c r="EC23" s="271">
        <f>'編號 No16.家庭成員'!R$23</f>
        <v>0</v>
      </c>
      <c r="ED23" s="272">
        <f t="shared" si="23"/>
        <v>0</v>
      </c>
      <c r="EE23" s="272">
        <f t="shared" si="24"/>
        <v>0</v>
      </c>
      <c r="EF23" s="272">
        <f t="shared" si="25"/>
        <v>0</v>
      </c>
      <c r="EG23" s="273" t="str">
        <f t="shared" si="26"/>
        <v>身份空白</v>
      </c>
      <c r="EH23" s="273" t="str">
        <f t="shared" si="27"/>
        <v>身份空白</v>
      </c>
      <c r="EI23" s="273" t="str">
        <f t="shared" si="28"/>
        <v>身份空白</v>
      </c>
      <c r="EJ23" s="442">
        <v>0</v>
      </c>
      <c r="EK23" s="442"/>
      <c r="EL23" s="442"/>
      <c r="EM23" s="442"/>
      <c r="EN23" s="442"/>
      <c r="EO23" s="442"/>
      <c r="EP23" s="442"/>
      <c r="EQ23" s="442"/>
      <c r="ER23" s="442"/>
      <c r="ES23" s="442"/>
      <c r="ET23" s="442">
        <f t="shared" si="40"/>
        <v>0</v>
      </c>
      <c r="EU23" s="442"/>
      <c r="EV23" s="442"/>
      <c r="EW23" s="442"/>
      <c r="EX23" s="442"/>
      <c r="EY23" s="442"/>
      <c r="EZ23" s="442"/>
      <c r="FA23" s="442"/>
      <c r="FB23" s="442"/>
      <c r="FC23" s="442"/>
      <c r="FD23" s="442"/>
      <c r="FE23" s="442"/>
      <c r="FF23" s="442"/>
      <c r="FG23" s="442"/>
      <c r="FH23" s="442"/>
      <c r="FI23" s="442"/>
      <c r="FJ23" s="442"/>
      <c r="FK23" s="442"/>
      <c r="FL23" s="442"/>
      <c r="FM23" s="253"/>
      <c r="FN23" s="253"/>
      <c r="FO23" s="253"/>
      <c r="FP23" s="253"/>
      <c r="FQ23" s="253"/>
      <c r="FR23" s="253"/>
      <c r="FS23" s="253"/>
      <c r="FT23" s="253"/>
      <c r="FU23" s="253"/>
      <c r="FV23" s="253"/>
      <c r="FW23" s="253"/>
      <c r="FX23" s="253"/>
      <c r="FY23" s="253"/>
      <c r="FZ23" s="253"/>
      <c r="GA23" s="253"/>
      <c r="GB23" s="253"/>
      <c r="GC23" s="253"/>
      <c r="GD23" s="484" t="s">
        <v>210</v>
      </c>
      <c r="GE23" s="484" t="s">
        <v>211</v>
      </c>
      <c r="GF23" s="484"/>
      <c r="GG23" s="484" t="s">
        <v>210</v>
      </c>
      <c r="GH23" s="484" t="s">
        <v>211</v>
      </c>
      <c r="GI23" s="484"/>
      <c r="GJ23" s="484" t="s">
        <v>212</v>
      </c>
      <c r="GK23" s="485" t="s">
        <v>717</v>
      </c>
      <c r="GL23" s="484"/>
      <c r="GM23" s="484"/>
      <c r="GN23" s="484"/>
      <c r="GO23" s="485" t="s">
        <v>716</v>
      </c>
      <c r="GP23" s="485" t="s">
        <v>715</v>
      </c>
      <c r="GQ23" s="485" t="s">
        <v>714</v>
      </c>
      <c r="GR23" s="486" t="s">
        <v>713</v>
      </c>
    </row>
    <row r="24" spans="1:200" s="274" customFormat="1" ht="79.5" customHeight="1">
      <c r="A24" s="253" t="str">
        <f t="shared" si="41"/>
        <v>111學年度第一學期</v>
      </c>
      <c r="B24" s="253"/>
      <c r="C24" s="253"/>
      <c r="D24" s="254" t="s">
        <v>70</v>
      </c>
      <c r="E24" s="254"/>
      <c r="F24" s="254"/>
      <c r="G24" s="255"/>
      <c r="H24" s="254"/>
      <c r="I24" s="254"/>
      <c r="J24" s="254"/>
      <c r="K24" s="254"/>
      <c r="L24" s="254"/>
      <c r="M24" s="256"/>
      <c r="N24" s="257"/>
      <c r="O24" s="254"/>
      <c r="P24" s="254" t="s">
        <v>209</v>
      </c>
      <c r="Q24" s="254"/>
      <c r="R24" s="239">
        <f t="shared" si="29"/>
        <v>0</v>
      </c>
      <c r="S24" s="254" t="s">
        <v>208</v>
      </c>
      <c r="T24" s="254"/>
      <c r="U24" s="519" t="str">
        <f t="shared" si="30"/>
        <v/>
      </c>
      <c r="V24" s="519" t="str">
        <f t="shared" si="31"/>
        <v/>
      </c>
      <c r="W24" s="519" t="str">
        <f t="shared" si="32"/>
        <v/>
      </c>
      <c r="X24" s="519" t="str">
        <f t="shared" si="33"/>
        <v/>
      </c>
      <c r="Y24" s="519" t="str">
        <f t="shared" si="34"/>
        <v/>
      </c>
      <c r="Z24" s="519" t="str">
        <f t="shared" si="35"/>
        <v/>
      </c>
      <c r="AA24" s="519" t="str">
        <f t="shared" si="36"/>
        <v/>
      </c>
      <c r="AB24" s="519" t="str">
        <f t="shared" si="37"/>
        <v/>
      </c>
      <c r="AC24" s="519" t="str">
        <f t="shared" si="38"/>
        <v/>
      </c>
      <c r="AD24" s="519" t="str">
        <f t="shared" si="39"/>
        <v/>
      </c>
      <c r="AE24" s="255"/>
      <c r="AF24" s="258"/>
      <c r="AG24" s="259"/>
      <c r="AH24" s="260"/>
      <c r="AI24" s="254"/>
      <c r="AJ24" s="254"/>
      <c r="AK24" s="254"/>
      <c r="AL24" s="254"/>
      <c r="AM24" s="254"/>
      <c r="AN24" s="262"/>
      <c r="AO24" s="262"/>
      <c r="AP24" s="254"/>
      <c r="AQ24" s="254"/>
      <c r="AR24" s="254"/>
      <c r="AS24" s="254"/>
      <c r="AT24" s="253"/>
      <c r="AU24" s="263"/>
      <c r="AV24" s="263"/>
      <c r="AW24" s="263"/>
      <c r="AX24" s="254"/>
      <c r="AY24" s="276"/>
      <c r="AZ24" s="276"/>
      <c r="BA24" s="276"/>
      <c r="BB24" s="264"/>
      <c r="BC24" s="264"/>
      <c r="BD24" s="277"/>
      <c r="BE24" s="277"/>
      <c r="BF24" s="253"/>
      <c r="BG24" s="253"/>
      <c r="BH24" s="253"/>
      <c r="BI24" s="253"/>
      <c r="BJ24" s="253"/>
      <c r="BK24" s="253"/>
      <c r="BL24" s="266"/>
      <c r="BM24" s="266"/>
      <c r="BN24" s="266"/>
      <c r="BO24" s="266"/>
      <c r="BP24" s="266"/>
      <c r="BQ24" s="267"/>
      <c r="BR24" s="268"/>
      <c r="BS24" s="349"/>
      <c r="BT24" s="349"/>
      <c r="BU24" s="349"/>
      <c r="BV24" s="349"/>
      <c r="BW24" s="268" t="str">
        <f t="shared" si="4"/>
        <v/>
      </c>
      <c r="BX24" s="268" t="str">
        <f t="shared" si="5"/>
        <v/>
      </c>
      <c r="BY24" s="268" t="str">
        <f t="shared" si="6"/>
        <v/>
      </c>
      <c r="BZ24" s="253" t="str">
        <f t="shared" si="7"/>
        <v/>
      </c>
      <c r="CA24" s="253" t="str">
        <f t="shared" si="8"/>
        <v/>
      </c>
      <c r="CB24" s="253" t="str">
        <f t="shared" si="9"/>
        <v/>
      </c>
      <c r="CC24" s="253" t="str">
        <f t="shared" si="10"/>
        <v/>
      </c>
      <c r="CD24" s="253" t="str">
        <f t="shared" si="11"/>
        <v/>
      </c>
      <c r="CE24" s="253" t="str">
        <f t="shared" si="12"/>
        <v/>
      </c>
      <c r="CF24" s="253" t="str">
        <f t="shared" si="13"/>
        <v/>
      </c>
      <c r="CG24" s="253" t="str">
        <f t="shared" si="14"/>
        <v/>
      </c>
      <c r="CH24" s="268" t="str">
        <f t="shared" si="15"/>
        <v/>
      </c>
      <c r="CI24" s="269" t="str">
        <f t="shared" si="16"/>
        <v/>
      </c>
      <c r="CJ24" s="253" t="str">
        <f t="shared" si="17"/>
        <v/>
      </c>
      <c r="CK24" s="253" t="str">
        <f t="shared" si="18"/>
        <v/>
      </c>
      <c r="CL24" s="253" t="str">
        <f t="shared" si="19"/>
        <v/>
      </c>
      <c r="CM24" s="253"/>
      <c r="CN24" s="253"/>
      <c r="CO24" s="253"/>
      <c r="CP24" s="253"/>
      <c r="CQ24" s="253"/>
      <c r="CR24" s="253"/>
      <c r="CS24" s="253"/>
      <c r="CT24" s="253"/>
      <c r="CU24" s="253" t="str">
        <f t="shared" si="20"/>
        <v/>
      </c>
      <c r="CV24" s="253" t="str">
        <f t="shared" si="21"/>
        <v/>
      </c>
      <c r="CW24" s="253" t="str">
        <f t="shared" si="22"/>
        <v/>
      </c>
      <c r="CX24" s="253"/>
      <c r="CY24" s="253"/>
      <c r="CZ24" s="253"/>
      <c r="DA24" s="253"/>
      <c r="DB24" s="253"/>
      <c r="DC24" s="253"/>
      <c r="DD24" s="253"/>
      <c r="DE24" s="253"/>
      <c r="DF24" s="253"/>
      <c r="DG24" s="253"/>
      <c r="DH24" s="253"/>
      <c r="DI24" s="253"/>
      <c r="DJ24" s="253"/>
      <c r="DK24" s="253"/>
      <c r="DL24" s="253"/>
      <c r="DM24" s="253"/>
      <c r="DN24" s="253" t="s">
        <v>385</v>
      </c>
      <c r="DO24" s="253"/>
      <c r="DP24" s="253"/>
      <c r="DQ24" s="253"/>
      <c r="DR24" s="253"/>
      <c r="DS24" s="479"/>
      <c r="DT24" s="479"/>
      <c r="DU24" s="480"/>
      <c r="DV24" s="480"/>
      <c r="DW24" s="481"/>
      <c r="DX24" s="278">
        <f>'編號 No17.家庭成員 '!X$4</f>
        <v>1</v>
      </c>
      <c r="DY24" s="271">
        <f>'編號 No17.家庭成員 '!N$23</f>
        <v>0</v>
      </c>
      <c r="DZ24" s="271">
        <f>'編號 No17.家庭成員 '!O$23</f>
        <v>0</v>
      </c>
      <c r="EA24" s="271">
        <f>'編號 No17.家庭成員 '!P$23</f>
        <v>0</v>
      </c>
      <c r="EB24" s="271">
        <f>'編號 No17.家庭成員 '!Q$23</f>
        <v>0</v>
      </c>
      <c r="EC24" s="271">
        <f>'編號 No17.家庭成員 '!R$23</f>
        <v>0</v>
      </c>
      <c r="ED24" s="272">
        <f t="shared" si="23"/>
        <v>0</v>
      </c>
      <c r="EE24" s="272">
        <f t="shared" si="24"/>
        <v>0</v>
      </c>
      <c r="EF24" s="272">
        <f t="shared" si="25"/>
        <v>0</v>
      </c>
      <c r="EG24" s="273" t="str">
        <f t="shared" si="26"/>
        <v>身份空白</v>
      </c>
      <c r="EH24" s="273" t="str">
        <f t="shared" si="27"/>
        <v>身份空白</v>
      </c>
      <c r="EI24" s="273" t="str">
        <f t="shared" si="28"/>
        <v>身份空白</v>
      </c>
      <c r="EJ24" s="442">
        <v>0</v>
      </c>
      <c r="EK24" s="442"/>
      <c r="EL24" s="442"/>
      <c r="EM24" s="442"/>
      <c r="EN24" s="442"/>
      <c r="EO24" s="442"/>
      <c r="EP24" s="442"/>
      <c r="EQ24" s="442"/>
      <c r="ER24" s="442"/>
      <c r="ES24" s="442"/>
      <c r="ET24" s="442">
        <f t="shared" si="40"/>
        <v>0</v>
      </c>
      <c r="EU24" s="442"/>
      <c r="EV24" s="442"/>
      <c r="EW24" s="442"/>
      <c r="EX24" s="442"/>
      <c r="EY24" s="442"/>
      <c r="EZ24" s="442"/>
      <c r="FA24" s="442"/>
      <c r="FB24" s="442"/>
      <c r="FC24" s="442"/>
      <c r="FD24" s="442"/>
      <c r="FE24" s="442"/>
      <c r="FF24" s="442"/>
      <c r="FG24" s="442"/>
      <c r="FH24" s="442"/>
      <c r="FI24" s="442"/>
      <c r="FJ24" s="442"/>
      <c r="FK24" s="442"/>
      <c r="FL24" s="442"/>
      <c r="FM24" s="253"/>
      <c r="FN24" s="253"/>
      <c r="FO24" s="253"/>
      <c r="FP24" s="253"/>
      <c r="FQ24" s="253"/>
      <c r="FR24" s="253"/>
      <c r="FS24" s="253"/>
      <c r="FT24" s="253"/>
      <c r="FU24" s="253"/>
      <c r="FV24" s="253"/>
      <c r="FW24" s="253"/>
      <c r="FX24" s="253"/>
      <c r="FY24" s="253"/>
      <c r="FZ24" s="253"/>
      <c r="GA24" s="253"/>
      <c r="GB24" s="253"/>
      <c r="GC24" s="253"/>
      <c r="GD24" s="484" t="s">
        <v>210</v>
      </c>
      <c r="GE24" s="484" t="s">
        <v>211</v>
      </c>
      <c r="GF24" s="484"/>
      <c r="GG24" s="484" t="s">
        <v>210</v>
      </c>
      <c r="GH24" s="484" t="s">
        <v>211</v>
      </c>
      <c r="GI24" s="484"/>
      <c r="GJ24" s="484" t="s">
        <v>212</v>
      </c>
      <c r="GK24" s="485" t="s">
        <v>717</v>
      </c>
      <c r="GL24" s="484"/>
      <c r="GM24" s="484"/>
      <c r="GN24" s="484"/>
      <c r="GO24" s="485" t="s">
        <v>716</v>
      </c>
      <c r="GP24" s="485" t="s">
        <v>715</v>
      </c>
      <c r="GQ24" s="485" t="s">
        <v>714</v>
      </c>
      <c r="GR24" s="486" t="s">
        <v>713</v>
      </c>
    </row>
    <row r="25" spans="1:200" s="274" customFormat="1" ht="79.5" customHeight="1">
      <c r="A25" s="253" t="str">
        <f t="shared" si="41"/>
        <v>111學年度第一學期</v>
      </c>
      <c r="B25" s="253"/>
      <c r="C25" s="253"/>
      <c r="D25" s="254" t="s">
        <v>71</v>
      </c>
      <c r="E25" s="254"/>
      <c r="F25" s="254"/>
      <c r="G25" s="255"/>
      <c r="H25" s="254"/>
      <c r="I25" s="254"/>
      <c r="J25" s="254"/>
      <c r="K25" s="254"/>
      <c r="L25" s="254"/>
      <c r="M25" s="256"/>
      <c r="N25" s="257"/>
      <c r="O25" s="254"/>
      <c r="P25" s="254" t="s">
        <v>209</v>
      </c>
      <c r="Q25" s="254"/>
      <c r="R25" s="239">
        <f t="shared" si="29"/>
        <v>0</v>
      </c>
      <c r="S25" s="254" t="s">
        <v>208</v>
      </c>
      <c r="T25" s="254"/>
      <c r="U25" s="519" t="str">
        <f t="shared" si="30"/>
        <v/>
      </c>
      <c r="V25" s="519" t="str">
        <f t="shared" si="31"/>
        <v/>
      </c>
      <c r="W25" s="519" t="str">
        <f t="shared" si="32"/>
        <v/>
      </c>
      <c r="X25" s="519" t="str">
        <f t="shared" si="33"/>
        <v/>
      </c>
      <c r="Y25" s="519" t="str">
        <f t="shared" si="34"/>
        <v/>
      </c>
      <c r="Z25" s="519" t="str">
        <f t="shared" si="35"/>
        <v/>
      </c>
      <c r="AA25" s="519" t="str">
        <f t="shared" si="36"/>
        <v/>
      </c>
      <c r="AB25" s="519" t="str">
        <f t="shared" si="37"/>
        <v/>
      </c>
      <c r="AC25" s="519" t="str">
        <f t="shared" si="38"/>
        <v/>
      </c>
      <c r="AD25" s="519" t="str">
        <f t="shared" si="39"/>
        <v/>
      </c>
      <c r="AE25" s="255"/>
      <c r="AF25" s="258"/>
      <c r="AG25" s="259"/>
      <c r="AH25" s="260"/>
      <c r="AI25" s="254"/>
      <c r="AJ25" s="254"/>
      <c r="AK25" s="254"/>
      <c r="AL25" s="254"/>
      <c r="AM25" s="254"/>
      <c r="AN25" s="262"/>
      <c r="AO25" s="262"/>
      <c r="AP25" s="254"/>
      <c r="AQ25" s="254"/>
      <c r="AR25" s="254"/>
      <c r="AS25" s="254"/>
      <c r="AT25" s="253"/>
      <c r="AU25" s="263"/>
      <c r="AV25" s="263"/>
      <c r="AW25" s="263"/>
      <c r="AX25" s="254"/>
      <c r="AY25" s="276"/>
      <c r="AZ25" s="276"/>
      <c r="BA25" s="276"/>
      <c r="BB25" s="264"/>
      <c r="BC25" s="264"/>
      <c r="BD25" s="277"/>
      <c r="BE25" s="277"/>
      <c r="BF25" s="253"/>
      <c r="BG25" s="253"/>
      <c r="BH25" s="253"/>
      <c r="BI25" s="253"/>
      <c r="BJ25" s="253"/>
      <c r="BK25" s="253"/>
      <c r="BL25" s="266"/>
      <c r="BM25" s="266"/>
      <c r="BN25" s="266"/>
      <c r="BO25" s="266"/>
      <c r="BP25" s="266"/>
      <c r="BQ25" s="267"/>
      <c r="BR25" s="268"/>
      <c r="BS25" s="349"/>
      <c r="BT25" s="349"/>
      <c r="BU25" s="349"/>
      <c r="BV25" s="349"/>
      <c r="BW25" s="268" t="str">
        <f t="shared" si="4"/>
        <v/>
      </c>
      <c r="BX25" s="268" t="str">
        <f t="shared" si="5"/>
        <v/>
      </c>
      <c r="BY25" s="268" t="str">
        <f t="shared" si="6"/>
        <v/>
      </c>
      <c r="BZ25" s="253" t="str">
        <f t="shared" si="7"/>
        <v/>
      </c>
      <c r="CA25" s="253" t="str">
        <f t="shared" si="8"/>
        <v/>
      </c>
      <c r="CB25" s="253" t="str">
        <f t="shared" si="9"/>
        <v/>
      </c>
      <c r="CC25" s="253" t="str">
        <f t="shared" si="10"/>
        <v/>
      </c>
      <c r="CD25" s="253" t="str">
        <f t="shared" si="11"/>
        <v/>
      </c>
      <c r="CE25" s="253" t="str">
        <f t="shared" si="12"/>
        <v/>
      </c>
      <c r="CF25" s="253" t="str">
        <f t="shared" si="13"/>
        <v/>
      </c>
      <c r="CG25" s="253" t="str">
        <f t="shared" si="14"/>
        <v/>
      </c>
      <c r="CH25" s="268" t="str">
        <f t="shared" si="15"/>
        <v/>
      </c>
      <c r="CI25" s="269" t="str">
        <f t="shared" si="16"/>
        <v/>
      </c>
      <c r="CJ25" s="253" t="str">
        <f t="shared" si="17"/>
        <v/>
      </c>
      <c r="CK25" s="253" t="str">
        <f t="shared" si="18"/>
        <v/>
      </c>
      <c r="CL25" s="253" t="str">
        <f t="shared" si="19"/>
        <v/>
      </c>
      <c r="CM25" s="253"/>
      <c r="CN25" s="253"/>
      <c r="CO25" s="253"/>
      <c r="CP25" s="253"/>
      <c r="CQ25" s="253"/>
      <c r="CR25" s="253"/>
      <c r="CS25" s="253"/>
      <c r="CT25" s="253"/>
      <c r="CU25" s="253" t="str">
        <f t="shared" si="20"/>
        <v/>
      </c>
      <c r="CV25" s="253" t="str">
        <f t="shared" si="21"/>
        <v/>
      </c>
      <c r="CW25" s="253" t="str">
        <f t="shared" si="22"/>
        <v/>
      </c>
      <c r="CX25" s="253"/>
      <c r="CY25" s="253"/>
      <c r="CZ25" s="253"/>
      <c r="DA25" s="253"/>
      <c r="DB25" s="253"/>
      <c r="DC25" s="253"/>
      <c r="DD25" s="253"/>
      <c r="DE25" s="253"/>
      <c r="DF25" s="253"/>
      <c r="DG25" s="253"/>
      <c r="DH25" s="253"/>
      <c r="DI25" s="253"/>
      <c r="DJ25" s="253"/>
      <c r="DK25" s="253"/>
      <c r="DL25" s="253"/>
      <c r="DM25" s="253"/>
      <c r="DN25" s="253" t="s">
        <v>385</v>
      </c>
      <c r="DO25" s="253"/>
      <c r="DP25" s="253"/>
      <c r="DQ25" s="253"/>
      <c r="DR25" s="253"/>
      <c r="DS25" s="479"/>
      <c r="DT25" s="479"/>
      <c r="DU25" s="480"/>
      <c r="DV25" s="480"/>
      <c r="DW25" s="481"/>
      <c r="DX25" s="278">
        <f>'編號 No18.家庭成員 '!X$4</f>
        <v>1</v>
      </c>
      <c r="DY25" s="271">
        <f>'編號 No18.家庭成員 '!N$23</f>
        <v>0</v>
      </c>
      <c r="DZ25" s="271">
        <f>'編號 No18.家庭成員 '!O$23</f>
        <v>0</v>
      </c>
      <c r="EA25" s="271">
        <f>'編號 No18.家庭成員 '!P$23</f>
        <v>0</v>
      </c>
      <c r="EB25" s="271">
        <f>'編號 No18.家庭成員 '!Q$23</f>
        <v>0</v>
      </c>
      <c r="EC25" s="271">
        <f>'編號 No18.家庭成員 '!R$23</f>
        <v>0</v>
      </c>
      <c r="ED25" s="272">
        <f t="shared" si="23"/>
        <v>0</v>
      </c>
      <c r="EE25" s="272">
        <f t="shared" si="24"/>
        <v>0</v>
      </c>
      <c r="EF25" s="272">
        <f t="shared" si="25"/>
        <v>0</v>
      </c>
      <c r="EG25" s="273" t="str">
        <f t="shared" si="26"/>
        <v>身份空白</v>
      </c>
      <c r="EH25" s="273" t="str">
        <f t="shared" si="27"/>
        <v>身份空白</v>
      </c>
      <c r="EI25" s="273" t="str">
        <f t="shared" si="28"/>
        <v>身份空白</v>
      </c>
      <c r="EJ25" s="442">
        <v>0</v>
      </c>
      <c r="EK25" s="442"/>
      <c r="EL25" s="442"/>
      <c r="EM25" s="442"/>
      <c r="EN25" s="442"/>
      <c r="EO25" s="442"/>
      <c r="EP25" s="442"/>
      <c r="EQ25" s="442"/>
      <c r="ER25" s="442"/>
      <c r="ES25" s="442"/>
      <c r="ET25" s="442">
        <f t="shared" si="40"/>
        <v>0</v>
      </c>
      <c r="EU25" s="442"/>
      <c r="EV25" s="442"/>
      <c r="EW25" s="442"/>
      <c r="EX25" s="442"/>
      <c r="EY25" s="442"/>
      <c r="EZ25" s="442"/>
      <c r="FA25" s="442"/>
      <c r="FB25" s="442"/>
      <c r="FC25" s="442"/>
      <c r="FD25" s="442"/>
      <c r="FE25" s="442"/>
      <c r="FF25" s="442"/>
      <c r="FG25" s="442"/>
      <c r="FH25" s="442"/>
      <c r="FI25" s="442"/>
      <c r="FJ25" s="442"/>
      <c r="FK25" s="442"/>
      <c r="FL25" s="442"/>
      <c r="FM25" s="253"/>
      <c r="FN25" s="253"/>
      <c r="FO25" s="253"/>
      <c r="FP25" s="253"/>
      <c r="FQ25" s="253"/>
      <c r="FR25" s="253"/>
      <c r="FS25" s="253"/>
      <c r="FT25" s="253"/>
      <c r="FU25" s="253"/>
      <c r="FV25" s="253"/>
      <c r="FW25" s="253"/>
      <c r="FX25" s="253"/>
      <c r="FY25" s="253"/>
      <c r="FZ25" s="253"/>
      <c r="GA25" s="253"/>
      <c r="GB25" s="253"/>
      <c r="GC25" s="253"/>
      <c r="GD25" s="484" t="s">
        <v>210</v>
      </c>
      <c r="GE25" s="484" t="s">
        <v>211</v>
      </c>
      <c r="GF25" s="484"/>
      <c r="GG25" s="484" t="s">
        <v>210</v>
      </c>
      <c r="GH25" s="484" t="s">
        <v>211</v>
      </c>
      <c r="GI25" s="484"/>
      <c r="GJ25" s="484" t="s">
        <v>212</v>
      </c>
      <c r="GK25" s="485" t="s">
        <v>717</v>
      </c>
      <c r="GL25" s="484"/>
      <c r="GM25" s="484"/>
      <c r="GN25" s="484"/>
      <c r="GO25" s="485" t="s">
        <v>716</v>
      </c>
      <c r="GP25" s="485" t="s">
        <v>715</v>
      </c>
      <c r="GQ25" s="485" t="s">
        <v>714</v>
      </c>
      <c r="GR25" s="486" t="s">
        <v>713</v>
      </c>
    </row>
    <row r="26" spans="1:200" s="274" customFormat="1" ht="79.5" customHeight="1">
      <c r="A26" s="253" t="str">
        <f t="shared" si="41"/>
        <v>111學年度第一學期</v>
      </c>
      <c r="B26" s="253"/>
      <c r="C26" s="253"/>
      <c r="D26" s="254" t="s">
        <v>72</v>
      </c>
      <c r="E26" s="254"/>
      <c r="F26" s="254"/>
      <c r="G26" s="255"/>
      <c r="H26" s="254"/>
      <c r="I26" s="254"/>
      <c r="J26" s="254"/>
      <c r="K26" s="254"/>
      <c r="L26" s="254"/>
      <c r="M26" s="256"/>
      <c r="N26" s="257"/>
      <c r="O26" s="254"/>
      <c r="P26" s="254" t="s">
        <v>209</v>
      </c>
      <c r="Q26" s="254"/>
      <c r="R26" s="239">
        <f t="shared" si="29"/>
        <v>0</v>
      </c>
      <c r="S26" s="254" t="s">
        <v>208</v>
      </c>
      <c r="T26" s="254"/>
      <c r="U26" s="519" t="str">
        <f t="shared" si="30"/>
        <v/>
      </c>
      <c r="V26" s="519" t="str">
        <f t="shared" si="31"/>
        <v/>
      </c>
      <c r="W26" s="519" t="str">
        <f t="shared" si="32"/>
        <v/>
      </c>
      <c r="X26" s="519" t="str">
        <f t="shared" si="33"/>
        <v/>
      </c>
      <c r="Y26" s="519" t="str">
        <f t="shared" si="34"/>
        <v/>
      </c>
      <c r="Z26" s="519" t="str">
        <f t="shared" si="35"/>
        <v/>
      </c>
      <c r="AA26" s="519" t="str">
        <f t="shared" si="36"/>
        <v/>
      </c>
      <c r="AB26" s="519" t="str">
        <f t="shared" si="37"/>
        <v/>
      </c>
      <c r="AC26" s="519" t="str">
        <f t="shared" si="38"/>
        <v/>
      </c>
      <c r="AD26" s="519" t="str">
        <f t="shared" si="39"/>
        <v/>
      </c>
      <c r="AE26" s="255"/>
      <c r="AF26" s="258"/>
      <c r="AG26" s="259"/>
      <c r="AH26" s="260"/>
      <c r="AI26" s="254"/>
      <c r="AJ26" s="254"/>
      <c r="AK26" s="254"/>
      <c r="AL26" s="254"/>
      <c r="AM26" s="254"/>
      <c r="AN26" s="262"/>
      <c r="AO26" s="262"/>
      <c r="AP26" s="254"/>
      <c r="AQ26" s="254"/>
      <c r="AR26" s="254"/>
      <c r="AS26" s="254"/>
      <c r="AT26" s="253"/>
      <c r="AU26" s="263"/>
      <c r="AV26" s="263"/>
      <c r="AW26" s="263"/>
      <c r="AX26" s="254"/>
      <c r="AY26" s="254"/>
      <c r="AZ26" s="254"/>
      <c r="BA26" s="254"/>
      <c r="BB26" s="264"/>
      <c r="BC26" s="264"/>
      <c r="BD26" s="277"/>
      <c r="BE26" s="277"/>
      <c r="BF26" s="253"/>
      <c r="BG26" s="253"/>
      <c r="BH26" s="253"/>
      <c r="BI26" s="253"/>
      <c r="BJ26" s="253"/>
      <c r="BK26" s="253"/>
      <c r="BL26" s="266"/>
      <c r="BM26" s="266"/>
      <c r="BN26" s="266"/>
      <c r="BO26" s="266"/>
      <c r="BP26" s="266"/>
      <c r="BQ26" s="267"/>
      <c r="BR26" s="268"/>
      <c r="BS26" s="349"/>
      <c r="BT26" s="349"/>
      <c r="BU26" s="349"/>
      <c r="BV26" s="349"/>
      <c r="BW26" s="268" t="str">
        <f t="shared" si="4"/>
        <v/>
      </c>
      <c r="BX26" s="268" t="str">
        <f t="shared" si="5"/>
        <v/>
      </c>
      <c r="BY26" s="268" t="str">
        <f t="shared" si="6"/>
        <v/>
      </c>
      <c r="BZ26" s="253" t="str">
        <f t="shared" si="7"/>
        <v/>
      </c>
      <c r="CA26" s="253" t="str">
        <f t="shared" si="8"/>
        <v/>
      </c>
      <c r="CB26" s="253" t="str">
        <f t="shared" si="9"/>
        <v/>
      </c>
      <c r="CC26" s="253" t="str">
        <f t="shared" si="10"/>
        <v/>
      </c>
      <c r="CD26" s="253" t="str">
        <f t="shared" si="11"/>
        <v/>
      </c>
      <c r="CE26" s="253" t="str">
        <f t="shared" si="12"/>
        <v/>
      </c>
      <c r="CF26" s="253" t="str">
        <f t="shared" si="13"/>
        <v/>
      </c>
      <c r="CG26" s="253" t="str">
        <f t="shared" si="14"/>
        <v/>
      </c>
      <c r="CH26" s="268" t="str">
        <f t="shared" si="15"/>
        <v/>
      </c>
      <c r="CI26" s="269" t="str">
        <f t="shared" si="16"/>
        <v/>
      </c>
      <c r="CJ26" s="253" t="str">
        <f t="shared" si="17"/>
        <v/>
      </c>
      <c r="CK26" s="253" t="str">
        <f t="shared" si="18"/>
        <v/>
      </c>
      <c r="CL26" s="253" t="str">
        <f t="shared" si="19"/>
        <v/>
      </c>
      <c r="CM26" s="253"/>
      <c r="CN26" s="253"/>
      <c r="CO26" s="253"/>
      <c r="CP26" s="253"/>
      <c r="CQ26" s="253"/>
      <c r="CR26" s="253"/>
      <c r="CS26" s="253"/>
      <c r="CT26" s="253"/>
      <c r="CU26" s="253" t="str">
        <f t="shared" si="20"/>
        <v/>
      </c>
      <c r="CV26" s="253" t="str">
        <f t="shared" si="21"/>
        <v/>
      </c>
      <c r="CW26" s="253" t="str">
        <f t="shared" si="22"/>
        <v/>
      </c>
      <c r="CX26" s="253"/>
      <c r="CY26" s="253"/>
      <c r="CZ26" s="253"/>
      <c r="DA26" s="253"/>
      <c r="DB26" s="253"/>
      <c r="DC26" s="253"/>
      <c r="DD26" s="253"/>
      <c r="DE26" s="253"/>
      <c r="DF26" s="253"/>
      <c r="DG26" s="253"/>
      <c r="DH26" s="253"/>
      <c r="DI26" s="253"/>
      <c r="DJ26" s="253"/>
      <c r="DK26" s="253"/>
      <c r="DL26" s="253"/>
      <c r="DM26" s="253"/>
      <c r="DN26" s="253" t="s">
        <v>385</v>
      </c>
      <c r="DO26" s="253"/>
      <c r="DP26" s="253"/>
      <c r="DQ26" s="253"/>
      <c r="DR26" s="253"/>
      <c r="DS26" s="479"/>
      <c r="DT26" s="479"/>
      <c r="DU26" s="480"/>
      <c r="DV26" s="480"/>
      <c r="DW26" s="481"/>
      <c r="DX26" s="278">
        <f>'編號 No19.家庭成員 '!X$4</f>
        <v>1</v>
      </c>
      <c r="DY26" s="271">
        <f>'編號 No19.家庭成員 '!N$23</f>
        <v>0</v>
      </c>
      <c r="DZ26" s="271">
        <f>'編號 No19.家庭成員 '!O$23</f>
        <v>0</v>
      </c>
      <c r="EA26" s="271">
        <f>'編號 No19.家庭成員 '!P$23</f>
        <v>0</v>
      </c>
      <c r="EB26" s="271">
        <f>'編號 No19.家庭成員 '!Q$23</f>
        <v>0</v>
      </c>
      <c r="EC26" s="271">
        <f>'編號 No19.家庭成員 '!R$23</f>
        <v>0</v>
      </c>
      <c r="ED26" s="272">
        <f t="shared" si="23"/>
        <v>0</v>
      </c>
      <c r="EE26" s="272">
        <f t="shared" si="24"/>
        <v>0</v>
      </c>
      <c r="EF26" s="272">
        <f t="shared" si="25"/>
        <v>0</v>
      </c>
      <c r="EG26" s="273" t="str">
        <f t="shared" si="26"/>
        <v>身份空白</v>
      </c>
      <c r="EH26" s="273" t="str">
        <f t="shared" si="27"/>
        <v>身份空白</v>
      </c>
      <c r="EI26" s="273" t="str">
        <f t="shared" si="28"/>
        <v>身份空白</v>
      </c>
      <c r="EJ26" s="442">
        <v>0</v>
      </c>
      <c r="EK26" s="442"/>
      <c r="EL26" s="442"/>
      <c r="EM26" s="442"/>
      <c r="EN26" s="442"/>
      <c r="EO26" s="442"/>
      <c r="EP26" s="442"/>
      <c r="EQ26" s="442"/>
      <c r="ER26" s="442"/>
      <c r="ES26" s="442"/>
      <c r="ET26" s="442">
        <f t="shared" si="40"/>
        <v>0</v>
      </c>
      <c r="EU26" s="442"/>
      <c r="EV26" s="442"/>
      <c r="EW26" s="442"/>
      <c r="EX26" s="442"/>
      <c r="EY26" s="442"/>
      <c r="EZ26" s="442"/>
      <c r="FA26" s="442"/>
      <c r="FB26" s="442"/>
      <c r="FC26" s="442"/>
      <c r="FD26" s="442"/>
      <c r="FE26" s="442"/>
      <c r="FF26" s="442"/>
      <c r="FG26" s="442"/>
      <c r="FH26" s="442"/>
      <c r="FI26" s="442"/>
      <c r="FJ26" s="442"/>
      <c r="FK26" s="442"/>
      <c r="FL26" s="442"/>
      <c r="FM26" s="253"/>
      <c r="FN26" s="253"/>
      <c r="FO26" s="253"/>
      <c r="FP26" s="253"/>
      <c r="FQ26" s="253"/>
      <c r="FR26" s="253"/>
      <c r="FS26" s="253"/>
      <c r="FT26" s="253"/>
      <c r="FU26" s="253"/>
      <c r="FV26" s="253"/>
      <c r="FW26" s="253"/>
      <c r="FX26" s="253"/>
      <c r="FY26" s="253"/>
      <c r="FZ26" s="253"/>
      <c r="GA26" s="253"/>
      <c r="GB26" s="253"/>
      <c r="GC26" s="253"/>
      <c r="GD26" s="484" t="s">
        <v>210</v>
      </c>
      <c r="GE26" s="484" t="s">
        <v>211</v>
      </c>
      <c r="GF26" s="484"/>
      <c r="GG26" s="484" t="s">
        <v>210</v>
      </c>
      <c r="GH26" s="484" t="s">
        <v>211</v>
      </c>
      <c r="GI26" s="484"/>
      <c r="GJ26" s="484" t="s">
        <v>212</v>
      </c>
      <c r="GK26" s="485" t="s">
        <v>717</v>
      </c>
      <c r="GL26" s="484"/>
      <c r="GM26" s="484"/>
      <c r="GN26" s="484"/>
      <c r="GO26" s="485" t="s">
        <v>716</v>
      </c>
      <c r="GP26" s="485" t="s">
        <v>715</v>
      </c>
      <c r="GQ26" s="485" t="s">
        <v>714</v>
      </c>
      <c r="GR26" s="486" t="s">
        <v>713</v>
      </c>
    </row>
    <row r="27" spans="1:200" s="274" customFormat="1" ht="79.5" customHeight="1">
      <c r="A27" s="253" t="str">
        <f t="shared" si="41"/>
        <v>111學年度第一學期</v>
      </c>
      <c r="B27" s="253"/>
      <c r="C27" s="253"/>
      <c r="D27" s="254" t="s">
        <v>73</v>
      </c>
      <c r="E27" s="254"/>
      <c r="F27" s="254"/>
      <c r="G27" s="255"/>
      <c r="H27" s="254"/>
      <c r="I27" s="254"/>
      <c r="J27" s="254"/>
      <c r="K27" s="254"/>
      <c r="L27" s="254"/>
      <c r="M27" s="256"/>
      <c r="N27" s="257"/>
      <c r="O27" s="254"/>
      <c r="P27" s="254" t="s">
        <v>209</v>
      </c>
      <c r="Q27" s="254"/>
      <c r="R27" s="239">
        <f t="shared" si="29"/>
        <v>0</v>
      </c>
      <c r="S27" s="254" t="s">
        <v>208</v>
      </c>
      <c r="T27" s="254"/>
      <c r="U27" s="519" t="str">
        <f t="shared" si="30"/>
        <v/>
      </c>
      <c r="V27" s="519" t="str">
        <f t="shared" si="31"/>
        <v/>
      </c>
      <c r="W27" s="519" t="str">
        <f t="shared" si="32"/>
        <v/>
      </c>
      <c r="X27" s="519" t="str">
        <f t="shared" si="33"/>
        <v/>
      </c>
      <c r="Y27" s="519" t="str">
        <f t="shared" si="34"/>
        <v/>
      </c>
      <c r="Z27" s="519" t="str">
        <f t="shared" si="35"/>
        <v/>
      </c>
      <c r="AA27" s="519" t="str">
        <f t="shared" si="36"/>
        <v/>
      </c>
      <c r="AB27" s="519" t="str">
        <f t="shared" si="37"/>
        <v/>
      </c>
      <c r="AC27" s="519" t="str">
        <f t="shared" si="38"/>
        <v/>
      </c>
      <c r="AD27" s="519" t="str">
        <f t="shared" si="39"/>
        <v/>
      </c>
      <c r="AE27" s="255"/>
      <c r="AF27" s="258"/>
      <c r="AG27" s="259"/>
      <c r="AH27" s="260"/>
      <c r="AI27" s="254"/>
      <c r="AJ27" s="254"/>
      <c r="AK27" s="254"/>
      <c r="AL27" s="254"/>
      <c r="AM27" s="254"/>
      <c r="AN27" s="262"/>
      <c r="AO27" s="262"/>
      <c r="AP27" s="254"/>
      <c r="AQ27" s="254"/>
      <c r="AR27" s="254"/>
      <c r="AS27" s="254"/>
      <c r="AT27" s="253"/>
      <c r="AU27" s="263"/>
      <c r="AV27" s="263"/>
      <c r="AW27" s="263"/>
      <c r="AX27" s="254"/>
      <c r="AY27" s="254"/>
      <c r="AZ27" s="254"/>
      <c r="BA27" s="254"/>
      <c r="BB27" s="264"/>
      <c r="BC27" s="264"/>
      <c r="BD27" s="277"/>
      <c r="BE27" s="277"/>
      <c r="BF27" s="253"/>
      <c r="BG27" s="253"/>
      <c r="BH27" s="253"/>
      <c r="BI27" s="253"/>
      <c r="BJ27" s="253"/>
      <c r="BK27" s="253"/>
      <c r="BL27" s="266"/>
      <c r="BM27" s="266"/>
      <c r="BN27" s="266"/>
      <c r="BO27" s="266"/>
      <c r="BP27" s="266"/>
      <c r="BQ27" s="267"/>
      <c r="BR27" s="268"/>
      <c r="BS27" s="349"/>
      <c r="BT27" s="349"/>
      <c r="BU27" s="349"/>
      <c r="BV27" s="349"/>
      <c r="BW27" s="268" t="str">
        <f t="shared" si="4"/>
        <v/>
      </c>
      <c r="BX27" s="268" t="str">
        <f t="shared" si="5"/>
        <v/>
      </c>
      <c r="BY27" s="268" t="str">
        <f t="shared" si="6"/>
        <v/>
      </c>
      <c r="BZ27" s="253" t="str">
        <f t="shared" si="7"/>
        <v/>
      </c>
      <c r="CA27" s="253" t="str">
        <f t="shared" si="8"/>
        <v/>
      </c>
      <c r="CB27" s="253" t="str">
        <f t="shared" si="9"/>
        <v/>
      </c>
      <c r="CC27" s="253" t="str">
        <f t="shared" si="10"/>
        <v/>
      </c>
      <c r="CD27" s="253" t="str">
        <f t="shared" si="11"/>
        <v/>
      </c>
      <c r="CE27" s="253" t="str">
        <f t="shared" si="12"/>
        <v/>
      </c>
      <c r="CF27" s="253" t="str">
        <f t="shared" si="13"/>
        <v/>
      </c>
      <c r="CG27" s="253" t="str">
        <f t="shared" si="14"/>
        <v/>
      </c>
      <c r="CH27" s="268" t="str">
        <f t="shared" si="15"/>
        <v/>
      </c>
      <c r="CI27" s="269" t="str">
        <f t="shared" si="16"/>
        <v/>
      </c>
      <c r="CJ27" s="253" t="str">
        <f t="shared" si="17"/>
        <v/>
      </c>
      <c r="CK27" s="253" t="str">
        <f t="shared" si="18"/>
        <v/>
      </c>
      <c r="CL27" s="253" t="str">
        <f t="shared" si="19"/>
        <v/>
      </c>
      <c r="CM27" s="253"/>
      <c r="CN27" s="253"/>
      <c r="CO27" s="253"/>
      <c r="CP27" s="253"/>
      <c r="CQ27" s="253"/>
      <c r="CR27" s="253"/>
      <c r="CS27" s="253"/>
      <c r="CT27" s="253"/>
      <c r="CU27" s="253" t="str">
        <f t="shared" si="20"/>
        <v/>
      </c>
      <c r="CV27" s="253" t="str">
        <f t="shared" si="21"/>
        <v/>
      </c>
      <c r="CW27" s="253" t="str">
        <f t="shared" si="22"/>
        <v/>
      </c>
      <c r="CX27" s="253"/>
      <c r="CY27" s="253"/>
      <c r="CZ27" s="253"/>
      <c r="DA27" s="253"/>
      <c r="DB27" s="253"/>
      <c r="DC27" s="253"/>
      <c r="DD27" s="253"/>
      <c r="DE27" s="253"/>
      <c r="DF27" s="253"/>
      <c r="DG27" s="253"/>
      <c r="DH27" s="253"/>
      <c r="DI27" s="253"/>
      <c r="DJ27" s="253"/>
      <c r="DK27" s="253"/>
      <c r="DL27" s="253"/>
      <c r="DM27" s="253"/>
      <c r="DN27" s="253" t="s">
        <v>385</v>
      </c>
      <c r="DO27" s="253"/>
      <c r="DP27" s="253"/>
      <c r="DQ27" s="253"/>
      <c r="DR27" s="253"/>
      <c r="DS27" s="479"/>
      <c r="DT27" s="479"/>
      <c r="DU27" s="480"/>
      <c r="DV27" s="480"/>
      <c r="DW27" s="481"/>
      <c r="DX27" s="278">
        <f>'編號 No20.家庭成員'!X$4</f>
        <v>1</v>
      </c>
      <c r="DY27" s="271">
        <f>'編號 No20.家庭成員'!N$23</f>
        <v>0</v>
      </c>
      <c r="DZ27" s="271">
        <f>'編號 No20.家庭成員'!O$23</f>
        <v>0</v>
      </c>
      <c r="EA27" s="271">
        <f>'編號 No20.家庭成員'!P$23</f>
        <v>0</v>
      </c>
      <c r="EB27" s="271">
        <f>'編號 No20.家庭成員'!Q$23</f>
        <v>0</v>
      </c>
      <c r="EC27" s="271">
        <f>'編號 No20.家庭成員'!R$23</f>
        <v>0</v>
      </c>
      <c r="ED27" s="272">
        <f t="shared" si="23"/>
        <v>0</v>
      </c>
      <c r="EE27" s="272">
        <f t="shared" si="24"/>
        <v>0</v>
      </c>
      <c r="EF27" s="272">
        <f t="shared" si="25"/>
        <v>0</v>
      </c>
      <c r="EG27" s="273" t="str">
        <f t="shared" si="26"/>
        <v>身份空白</v>
      </c>
      <c r="EH27" s="273" t="str">
        <f t="shared" si="27"/>
        <v>身份空白</v>
      </c>
      <c r="EI27" s="273" t="str">
        <f t="shared" si="28"/>
        <v>身份空白</v>
      </c>
      <c r="EJ27" s="442">
        <v>0</v>
      </c>
      <c r="EK27" s="442"/>
      <c r="EL27" s="442"/>
      <c r="EM27" s="442"/>
      <c r="EN27" s="442"/>
      <c r="EO27" s="442"/>
      <c r="EP27" s="442"/>
      <c r="EQ27" s="442"/>
      <c r="ER27" s="442"/>
      <c r="ES27" s="442"/>
      <c r="ET27" s="442">
        <f t="shared" si="40"/>
        <v>0</v>
      </c>
      <c r="EU27" s="442"/>
      <c r="EV27" s="442"/>
      <c r="EW27" s="442"/>
      <c r="EX27" s="442"/>
      <c r="EY27" s="442"/>
      <c r="EZ27" s="442"/>
      <c r="FA27" s="442"/>
      <c r="FB27" s="442"/>
      <c r="FC27" s="442"/>
      <c r="FD27" s="442"/>
      <c r="FE27" s="442"/>
      <c r="FF27" s="442"/>
      <c r="FG27" s="442"/>
      <c r="FH27" s="442"/>
      <c r="FI27" s="442"/>
      <c r="FJ27" s="442"/>
      <c r="FK27" s="442"/>
      <c r="FL27" s="442"/>
      <c r="FM27" s="253"/>
      <c r="FN27" s="253"/>
      <c r="FO27" s="253"/>
      <c r="FP27" s="253"/>
      <c r="FQ27" s="253"/>
      <c r="FR27" s="253"/>
      <c r="FS27" s="253"/>
      <c r="FT27" s="253"/>
      <c r="FU27" s="253"/>
      <c r="FV27" s="253"/>
      <c r="FW27" s="253"/>
      <c r="FX27" s="253"/>
      <c r="FY27" s="253"/>
      <c r="FZ27" s="253"/>
      <c r="GA27" s="253"/>
      <c r="GB27" s="253"/>
      <c r="GC27" s="253"/>
      <c r="GD27" s="484" t="s">
        <v>210</v>
      </c>
      <c r="GE27" s="484" t="s">
        <v>211</v>
      </c>
      <c r="GF27" s="484"/>
      <c r="GG27" s="484" t="s">
        <v>210</v>
      </c>
      <c r="GH27" s="484" t="s">
        <v>211</v>
      </c>
      <c r="GI27" s="484"/>
      <c r="GJ27" s="484" t="s">
        <v>212</v>
      </c>
      <c r="GK27" s="485" t="s">
        <v>717</v>
      </c>
      <c r="GL27" s="484"/>
      <c r="GM27" s="484"/>
      <c r="GN27" s="484"/>
      <c r="GO27" s="485" t="s">
        <v>716</v>
      </c>
      <c r="GP27" s="485" t="s">
        <v>715</v>
      </c>
      <c r="GQ27" s="485" t="s">
        <v>714</v>
      </c>
      <c r="GR27" s="486" t="s">
        <v>713</v>
      </c>
    </row>
    <row r="28" spans="1:200" s="274" customFormat="1" ht="79.5" customHeight="1">
      <c r="A28" s="253" t="str">
        <f t="shared" si="41"/>
        <v>111學年度第一學期</v>
      </c>
      <c r="B28" s="253"/>
      <c r="C28" s="253"/>
      <c r="D28" s="254" t="s">
        <v>74</v>
      </c>
      <c r="E28" s="254"/>
      <c r="F28" s="254"/>
      <c r="G28" s="255"/>
      <c r="H28" s="254"/>
      <c r="I28" s="254"/>
      <c r="J28" s="254"/>
      <c r="K28" s="254"/>
      <c r="L28" s="254"/>
      <c r="M28" s="256"/>
      <c r="N28" s="257"/>
      <c r="O28" s="254"/>
      <c r="P28" s="254" t="s">
        <v>209</v>
      </c>
      <c r="Q28" s="254"/>
      <c r="R28" s="239">
        <f t="shared" si="29"/>
        <v>0</v>
      </c>
      <c r="S28" s="254" t="s">
        <v>208</v>
      </c>
      <c r="T28" s="254"/>
      <c r="U28" s="519" t="str">
        <f t="shared" si="30"/>
        <v/>
      </c>
      <c r="V28" s="519" t="str">
        <f t="shared" si="31"/>
        <v/>
      </c>
      <c r="W28" s="519" t="str">
        <f t="shared" si="32"/>
        <v/>
      </c>
      <c r="X28" s="519" t="str">
        <f t="shared" si="33"/>
        <v/>
      </c>
      <c r="Y28" s="519" t="str">
        <f t="shared" si="34"/>
        <v/>
      </c>
      <c r="Z28" s="519" t="str">
        <f t="shared" si="35"/>
        <v/>
      </c>
      <c r="AA28" s="519" t="str">
        <f t="shared" si="36"/>
        <v/>
      </c>
      <c r="AB28" s="519" t="str">
        <f t="shared" si="37"/>
        <v/>
      </c>
      <c r="AC28" s="519" t="str">
        <f t="shared" si="38"/>
        <v/>
      </c>
      <c r="AD28" s="519" t="str">
        <f t="shared" si="39"/>
        <v/>
      </c>
      <c r="AE28" s="255"/>
      <c r="AF28" s="258"/>
      <c r="AG28" s="259"/>
      <c r="AH28" s="260"/>
      <c r="AI28" s="261"/>
      <c r="AJ28" s="261"/>
      <c r="AK28" s="261"/>
      <c r="AL28" s="261"/>
      <c r="AM28" s="262"/>
      <c r="AN28" s="262"/>
      <c r="AO28" s="262"/>
      <c r="AP28" s="262"/>
      <c r="AQ28" s="262"/>
      <c r="AR28" s="262"/>
      <c r="AS28" s="262"/>
      <c r="AT28" s="253"/>
      <c r="AU28" s="263"/>
      <c r="AV28" s="263"/>
      <c r="AW28" s="263"/>
      <c r="AX28" s="254"/>
      <c r="AY28" s="254"/>
      <c r="AZ28" s="254"/>
      <c r="BA28" s="254"/>
      <c r="BB28" s="264"/>
      <c r="BC28" s="264"/>
      <c r="BD28" s="279"/>
      <c r="BE28" s="279"/>
      <c r="BF28" s="253"/>
      <c r="BG28" s="253"/>
      <c r="BH28" s="253"/>
      <c r="BI28" s="253"/>
      <c r="BJ28" s="253"/>
      <c r="BK28" s="253"/>
      <c r="BL28" s="266"/>
      <c r="BM28" s="266"/>
      <c r="BN28" s="266"/>
      <c r="BO28" s="266"/>
      <c r="BP28" s="266"/>
      <c r="BQ28" s="267"/>
      <c r="BR28" s="268"/>
      <c r="BS28" s="349"/>
      <c r="BT28" s="349"/>
      <c r="BU28" s="349"/>
      <c r="BV28" s="349"/>
      <c r="BW28" s="268" t="str">
        <f t="shared" si="4"/>
        <v/>
      </c>
      <c r="BX28" s="268" t="str">
        <f t="shared" si="5"/>
        <v/>
      </c>
      <c r="BY28" s="268" t="str">
        <f t="shared" si="6"/>
        <v/>
      </c>
      <c r="BZ28" s="253" t="str">
        <f t="shared" si="7"/>
        <v/>
      </c>
      <c r="CA28" s="253" t="str">
        <f t="shared" si="8"/>
        <v/>
      </c>
      <c r="CB28" s="253" t="str">
        <f t="shared" si="9"/>
        <v/>
      </c>
      <c r="CC28" s="253" t="str">
        <f t="shared" si="10"/>
        <v/>
      </c>
      <c r="CD28" s="253" t="str">
        <f t="shared" si="11"/>
        <v/>
      </c>
      <c r="CE28" s="253" t="str">
        <f t="shared" si="12"/>
        <v/>
      </c>
      <c r="CF28" s="253" t="str">
        <f t="shared" si="13"/>
        <v/>
      </c>
      <c r="CG28" s="253" t="str">
        <f t="shared" si="14"/>
        <v/>
      </c>
      <c r="CH28" s="268" t="str">
        <f t="shared" si="15"/>
        <v/>
      </c>
      <c r="CI28" s="269" t="str">
        <f t="shared" si="16"/>
        <v/>
      </c>
      <c r="CJ28" s="253" t="str">
        <f t="shared" si="17"/>
        <v/>
      </c>
      <c r="CK28" s="253" t="str">
        <f t="shared" si="18"/>
        <v/>
      </c>
      <c r="CL28" s="253" t="str">
        <f t="shared" si="19"/>
        <v/>
      </c>
      <c r="CM28" s="253"/>
      <c r="CN28" s="253"/>
      <c r="CO28" s="253"/>
      <c r="CP28" s="253"/>
      <c r="CQ28" s="253"/>
      <c r="CR28" s="253"/>
      <c r="CS28" s="253"/>
      <c r="CT28" s="253"/>
      <c r="CU28" s="253" t="str">
        <f t="shared" si="20"/>
        <v/>
      </c>
      <c r="CV28" s="253" t="str">
        <f t="shared" si="21"/>
        <v/>
      </c>
      <c r="CW28" s="253" t="str">
        <f t="shared" si="22"/>
        <v/>
      </c>
      <c r="CX28" s="253"/>
      <c r="CY28" s="253"/>
      <c r="CZ28" s="253"/>
      <c r="DA28" s="253"/>
      <c r="DB28" s="253"/>
      <c r="DC28" s="253"/>
      <c r="DD28" s="253"/>
      <c r="DE28" s="253"/>
      <c r="DF28" s="253"/>
      <c r="DG28" s="253"/>
      <c r="DH28" s="253"/>
      <c r="DI28" s="253"/>
      <c r="DJ28" s="253"/>
      <c r="DK28" s="253"/>
      <c r="DL28" s="253"/>
      <c r="DM28" s="253"/>
      <c r="DN28" s="253" t="s">
        <v>385</v>
      </c>
      <c r="DO28" s="253"/>
      <c r="DP28" s="253"/>
      <c r="DQ28" s="253"/>
      <c r="DR28" s="253"/>
      <c r="DS28" s="479"/>
      <c r="DT28" s="479"/>
      <c r="DU28" s="480"/>
      <c r="DV28" s="480"/>
      <c r="DW28" s="481"/>
      <c r="DX28" s="278">
        <f>'編號 No21.家庭成員'!X$4</f>
        <v>1</v>
      </c>
      <c r="DY28" s="271">
        <f>'編號 No21.家庭成員'!N$23</f>
        <v>0</v>
      </c>
      <c r="DZ28" s="271">
        <f>'編號 No21.家庭成員'!O$23</f>
        <v>0</v>
      </c>
      <c r="EA28" s="271">
        <f>'編號 No21.家庭成員'!P$23</f>
        <v>0</v>
      </c>
      <c r="EB28" s="271">
        <f>'編號 No21.家庭成員'!Q$23</f>
        <v>0</v>
      </c>
      <c r="EC28" s="271">
        <f>'編號 No21.家庭成員'!R$23</f>
        <v>0</v>
      </c>
      <c r="ED28" s="272">
        <f t="shared" si="23"/>
        <v>0</v>
      </c>
      <c r="EE28" s="272">
        <f t="shared" si="24"/>
        <v>0</v>
      </c>
      <c r="EF28" s="272">
        <f t="shared" si="25"/>
        <v>0</v>
      </c>
      <c r="EG28" s="273" t="str">
        <f t="shared" si="26"/>
        <v>身份空白</v>
      </c>
      <c r="EH28" s="273" t="str">
        <f t="shared" si="27"/>
        <v>身份空白</v>
      </c>
      <c r="EI28" s="273" t="str">
        <f t="shared" si="28"/>
        <v>身份空白</v>
      </c>
      <c r="EJ28" s="442">
        <v>0</v>
      </c>
      <c r="EK28" s="442"/>
      <c r="EL28" s="442"/>
      <c r="EM28" s="442"/>
      <c r="EN28" s="442"/>
      <c r="EO28" s="442"/>
      <c r="EP28" s="442"/>
      <c r="EQ28" s="442"/>
      <c r="ER28" s="442"/>
      <c r="ES28" s="442"/>
      <c r="ET28" s="442">
        <f t="shared" si="40"/>
        <v>0</v>
      </c>
      <c r="EU28" s="442"/>
      <c r="EV28" s="442"/>
      <c r="EW28" s="442"/>
      <c r="EX28" s="442"/>
      <c r="EY28" s="442"/>
      <c r="EZ28" s="442"/>
      <c r="FA28" s="442"/>
      <c r="FB28" s="442"/>
      <c r="FC28" s="442"/>
      <c r="FD28" s="442"/>
      <c r="FE28" s="442"/>
      <c r="FF28" s="442"/>
      <c r="FG28" s="442"/>
      <c r="FH28" s="442"/>
      <c r="FI28" s="442"/>
      <c r="FJ28" s="442"/>
      <c r="FK28" s="442"/>
      <c r="FL28" s="442"/>
      <c r="FM28" s="253"/>
      <c r="FN28" s="253"/>
      <c r="FO28" s="253"/>
      <c r="FP28" s="253"/>
      <c r="FQ28" s="253"/>
      <c r="FR28" s="253"/>
      <c r="FS28" s="253"/>
      <c r="FT28" s="253"/>
      <c r="FU28" s="253"/>
      <c r="FV28" s="253"/>
      <c r="FW28" s="253"/>
      <c r="FX28" s="253"/>
      <c r="FY28" s="253"/>
      <c r="FZ28" s="253"/>
      <c r="GA28" s="253"/>
      <c r="GB28" s="253"/>
      <c r="GC28" s="253"/>
      <c r="GD28" s="484" t="s">
        <v>210</v>
      </c>
      <c r="GE28" s="484" t="s">
        <v>211</v>
      </c>
      <c r="GF28" s="484"/>
      <c r="GG28" s="484" t="s">
        <v>210</v>
      </c>
      <c r="GH28" s="484" t="s">
        <v>211</v>
      </c>
      <c r="GI28" s="484"/>
      <c r="GJ28" s="484" t="s">
        <v>212</v>
      </c>
      <c r="GK28" s="485" t="s">
        <v>717</v>
      </c>
      <c r="GL28" s="484"/>
      <c r="GM28" s="484"/>
      <c r="GN28" s="484"/>
      <c r="GO28" s="485" t="s">
        <v>716</v>
      </c>
      <c r="GP28" s="485" t="s">
        <v>715</v>
      </c>
      <c r="GQ28" s="485" t="s">
        <v>714</v>
      </c>
      <c r="GR28" s="486" t="s">
        <v>713</v>
      </c>
    </row>
    <row r="29" spans="1:200" s="274" customFormat="1" ht="79.5" customHeight="1">
      <c r="A29" s="253" t="str">
        <f t="shared" si="41"/>
        <v>111學年度第一學期</v>
      </c>
      <c r="B29" s="253"/>
      <c r="C29" s="253"/>
      <c r="D29" s="254" t="s">
        <v>75</v>
      </c>
      <c r="E29" s="254"/>
      <c r="F29" s="254"/>
      <c r="G29" s="255"/>
      <c r="H29" s="254"/>
      <c r="I29" s="254"/>
      <c r="J29" s="254"/>
      <c r="K29" s="254"/>
      <c r="L29" s="254"/>
      <c r="M29" s="256"/>
      <c r="N29" s="257"/>
      <c r="O29" s="254"/>
      <c r="P29" s="254" t="s">
        <v>209</v>
      </c>
      <c r="Q29" s="254"/>
      <c r="R29" s="239">
        <f t="shared" si="29"/>
        <v>0</v>
      </c>
      <c r="S29" s="254" t="s">
        <v>208</v>
      </c>
      <c r="T29" s="254"/>
      <c r="U29" s="519" t="str">
        <f t="shared" si="30"/>
        <v/>
      </c>
      <c r="V29" s="519" t="str">
        <f t="shared" si="31"/>
        <v/>
      </c>
      <c r="W29" s="519" t="str">
        <f t="shared" si="32"/>
        <v/>
      </c>
      <c r="X29" s="519" t="str">
        <f t="shared" si="33"/>
        <v/>
      </c>
      <c r="Y29" s="519" t="str">
        <f t="shared" si="34"/>
        <v/>
      </c>
      <c r="Z29" s="519" t="str">
        <f t="shared" si="35"/>
        <v/>
      </c>
      <c r="AA29" s="519" t="str">
        <f t="shared" si="36"/>
        <v/>
      </c>
      <c r="AB29" s="519" t="str">
        <f t="shared" si="37"/>
        <v/>
      </c>
      <c r="AC29" s="519" t="str">
        <f t="shared" si="38"/>
        <v/>
      </c>
      <c r="AD29" s="519" t="str">
        <f t="shared" si="39"/>
        <v/>
      </c>
      <c r="AE29" s="255"/>
      <c r="AF29" s="258"/>
      <c r="AG29" s="259"/>
      <c r="AH29" s="260"/>
      <c r="AI29" s="261"/>
      <c r="AJ29" s="261"/>
      <c r="AK29" s="261"/>
      <c r="AL29" s="261"/>
      <c r="AM29" s="262"/>
      <c r="AN29" s="262"/>
      <c r="AO29" s="262"/>
      <c r="AP29" s="262"/>
      <c r="AQ29" s="262"/>
      <c r="AR29" s="262"/>
      <c r="AS29" s="262"/>
      <c r="AT29" s="253"/>
      <c r="AU29" s="263"/>
      <c r="AV29" s="263"/>
      <c r="AW29" s="263"/>
      <c r="AX29" s="254"/>
      <c r="AY29" s="254"/>
      <c r="AZ29" s="254"/>
      <c r="BA29" s="254"/>
      <c r="BB29" s="264"/>
      <c r="BC29" s="264"/>
      <c r="BD29" s="265"/>
      <c r="BE29" s="265"/>
      <c r="BF29" s="253"/>
      <c r="BG29" s="253"/>
      <c r="BH29" s="253"/>
      <c r="BI29" s="253"/>
      <c r="BJ29" s="253"/>
      <c r="BK29" s="253"/>
      <c r="BL29" s="266"/>
      <c r="BM29" s="266"/>
      <c r="BN29" s="266"/>
      <c r="BO29" s="266"/>
      <c r="BP29" s="266"/>
      <c r="BQ29" s="267"/>
      <c r="BR29" s="268"/>
      <c r="BS29" s="349"/>
      <c r="BT29" s="349"/>
      <c r="BU29" s="349"/>
      <c r="BV29" s="349"/>
      <c r="BW29" s="268" t="str">
        <f t="shared" si="4"/>
        <v/>
      </c>
      <c r="BX29" s="268" t="str">
        <f t="shared" si="5"/>
        <v/>
      </c>
      <c r="BY29" s="268" t="str">
        <f t="shared" si="6"/>
        <v/>
      </c>
      <c r="BZ29" s="253" t="str">
        <f t="shared" si="7"/>
        <v/>
      </c>
      <c r="CA29" s="253" t="str">
        <f t="shared" si="8"/>
        <v/>
      </c>
      <c r="CB29" s="253" t="str">
        <f t="shared" si="9"/>
        <v/>
      </c>
      <c r="CC29" s="253" t="str">
        <f t="shared" si="10"/>
        <v/>
      </c>
      <c r="CD29" s="253" t="str">
        <f t="shared" si="11"/>
        <v/>
      </c>
      <c r="CE29" s="253" t="str">
        <f t="shared" si="12"/>
        <v/>
      </c>
      <c r="CF29" s="253" t="str">
        <f t="shared" si="13"/>
        <v/>
      </c>
      <c r="CG29" s="253" t="str">
        <f t="shared" si="14"/>
        <v/>
      </c>
      <c r="CH29" s="268" t="str">
        <f t="shared" si="15"/>
        <v/>
      </c>
      <c r="CI29" s="269" t="str">
        <f t="shared" si="16"/>
        <v/>
      </c>
      <c r="CJ29" s="253" t="str">
        <f t="shared" si="17"/>
        <v/>
      </c>
      <c r="CK29" s="253" t="str">
        <f t="shared" si="18"/>
        <v/>
      </c>
      <c r="CL29" s="253" t="str">
        <f t="shared" si="19"/>
        <v/>
      </c>
      <c r="CM29" s="253"/>
      <c r="CN29" s="253"/>
      <c r="CO29" s="253"/>
      <c r="CP29" s="253"/>
      <c r="CQ29" s="253"/>
      <c r="CR29" s="253"/>
      <c r="CS29" s="253"/>
      <c r="CT29" s="253"/>
      <c r="CU29" s="253" t="str">
        <f t="shared" si="20"/>
        <v/>
      </c>
      <c r="CV29" s="253" t="str">
        <f t="shared" si="21"/>
        <v/>
      </c>
      <c r="CW29" s="253" t="str">
        <f t="shared" si="22"/>
        <v/>
      </c>
      <c r="CX29" s="253"/>
      <c r="CY29" s="253"/>
      <c r="CZ29" s="253"/>
      <c r="DA29" s="253"/>
      <c r="DB29" s="253"/>
      <c r="DC29" s="253"/>
      <c r="DD29" s="253"/>
      <c r="DE29" s="253"/>
      <c r="DF29" s="253"/>
      <c r="DG29" s="253"/>
      <c r="DH29" s="253"/>
      <c r="DI29" s="253"/>
      <c r="DJ29" s="253"/>
      <c r="DK29" s="253"/>
      <c r="DL29" s="253"/>
      <c r="DM29" s="253"/>
      <c r="DN29" s="253" t="s">
        <v>385</v>
      </c>
      <c r="DO29" s="253"/>
      <c r="DP29" s="253"/>
      <c r="DQ29" s="253"/>
      <c r="DR29" s="253"/>
      <c r="DS29" s="479"/>
      <c r="DT29" s="479"/>
      <c r="DU29" s="480"/>
      <c r="DV29" s="480"/>
      <c r="DW29" s="481"/>
      <c r="DX29" s="278">
        <f>'編號 No22.家庭成員'!X$4</f>
        <v>1</v>
      </c>
      <c r="DY29" s="271">
        <f>'編號 No22.家庭成員'!N$23</f>
        <v>0</v>
      </c>
      <c r="DZ29" s="271">
        <f>'編號 No22.家庭成員'!O$23</f>
        <v>0</v>
      </c>
      <c r="EA29" s="271">
        <f>'編號 No22.家庭成員'!P$23</f>
        <v>0</v>
      </c>
      <c r="EB29" s="271">
        <f>'編號 No22.家庭成員'!Q$23</f>
        <v>0</v>
      </c>
      <c r="EC29" s="271">
        <f>'編號 No22.家庭成員'!R$23</f>
        <v>0</v>
      </c>
      <c r="ED29" s="272">
        <f t="shared" si="23"/>
        <v>0</v>
      </c>
      <c r="EE29" s="272">
        <f t="shared" si="24"/>
        <v>0</v>
      </c>
      <c r="EF29" s="272">
        <f t="shared" si="25"/>
        <v>0</v>
      </c>
      <c r="EG29" s="273" t="str">
        <f t="shared" si="26"/>
        <v>身份空白</v>
      </c>
      <c r="EH29" s="273" t="str">
        <f t="shared" si="27"/>
        <v>身份空白</v>
      </c>
      <c r="EI29" s="273" t="str">
        <f t="shared" si="28"/>
        <v>身份空白</v>
      </c>
      <c r="EJ29" s="442">
        <v>0</v>
      </c>
      <c r="EK29" s="442"/>
      <c r="EL29" s="442"/>
      <c r="EM29" s="442"/>
      <c r="EN29" s="442"/>
      <c r="EO29" s="442"/>
      <c r="EP29" s="442"/>
      <c r="EQ29" s="442"/>
      <c r="ER29" s="442"/>
      <c r="ES29" s="442"/>
      <c r="ET29" s="442">
        <f t="shared" si="40"/>
        <v>0</v>
      </c>
      <c r="EU29" s="442"/>
      <c r="EV29" s="442"/>
      <c r="EW29" s="442"/>
      <c r="EX29" s="442"/>
      <c r="EY29" s="442"/>
      <c r="EZ29" s="442"/>
      <c r="FA29" s="442"/>
      <c r="FB29" s="442"/>
      <c r="FC29" s="442"/>
      <c r="FD29" s="442"/>
      <c r="FE29" s="442"/>
      <c r="FF29" s="442"/>
      <c r="FG29" s="442"/>
      <c r="FH29" s="442"/>
      <c r="FI29" s="442"/>
      <c r="FJ29" s="442"/>
      <c r="FK29" s="442"/>
      <c r="FL29" s="442"/>
      <c r="FM29" s="253"/>
      <c r="FN29" s="253"/>
      <c r="FO29" s="253"/>
      <c r="FP29" s="253"/>
      <c r="FQ29" s="253"/>
      <c r="FR29" s="253"/>
      <c r="FS29" s="253"/>
      <c r="FT29" s="253"/>
      <c r="FU29" s="253"/>
      <c r="FV29" s="253"/>
      <c r="FW29" s="253"/>
      <c r="FX29" s="253"/>
      <c r="FY29" s="253"/>
      <c r="FZ29" s="253"/>
      <c r="GA29" s="253"/>
      <c r="GB29" s="253"/>
      <c r="GC29" s="253"/>
      <c r="GD29" s="484" t="s">
        <v>210</v>
      </c>
      <c r="GE29" s="484" t="s">
        <v>211</v>
      </c>
      <c r="GF29" s="484"/>
      <c r="GG29" s="484" t="s">
        <v>210</v>
      </c>
      <c r="GH29" s="484" t="s">
        <v>211</v>
      </c>
      <c r="GI29" s="484"/>
      <c r="GJ29" s="484" t="s">
        <v>212</v>
      </c>
      <c r="GK29" s="485" t="s">
        <v>717</v>
      </c>
      <c r="GL29" s="484"/>
      <c r="GM29" s="484"/>
      <c r="GN29" s="484"/>
      <c r="GO29" s="485" t="s">
        <v>716</v>
      </c>
      <c r="GP29" s="485" t="s">
        <v>715</v>
      </c>
      <c r="GQ29" s="485" t="s">
        <v>714</v>
      </c>
      <c r="GR29" s="486" t="s">
        <v>713</v>
      </c>
    </row>
    <row r="30" spans="1:200" s="274" customFormat="1" ht="79.5" customHeight="1">
      <c r="A30" s="253" t="str">
        <f t="shared" si="41"/>
        <v>111學年度第一學期</v>
      </c>
      <c r="B30" s="253"/>
      <c r="C30" s="253"/>
      <c r="D30" s="254" t="s">
        <v>76</v>
      </c>
      <c r="E30" s="254"/>
      <c r="F30" s="254"/>
      <c r="G30" s="255"/>
      <c r="H30" s="254"/>
      <c r="I30" s="254"/>
      <c r="J30" s="254"/>
      <c r="K30" s="254"/>
      <c r="L30" s="254"/>
      <c r="M30" s="256"/>
      <c r="N30" s="257"/>
      <c r="O30" s="254"/>
      <c r="P30" s="254" t="s">
        <v>209</v>
      </c>
      <c r="Q30" s="254"/>
      <c r="R30" s="239">
        <f t="shared" si="29"/>
        <v>0</v>
      </c>
      <c r="S30" s="254" t="s">
        <v>208</v>
      </c>
      <c r="T30" s="254"/>
      <c r="U30" s="519" t="str">
        <f t="shared" si="30"/>
        <v/>
      </c>
      <c r="V30" s="519" t="str">
        <f t="shared" si="31"/>
        <v/>
      </c>
      <c r="W30" s="519" t="str">
        <f t="shared" si="32"/>
        <v/>
      </c>
      <c r="X30" s="519" t="str">
        <f t="shared" si="33"/>
        <v/>
      </c>
      <c r="Y30" s="519" t="str">
        <f t="shared" si="34"/>
        <v/>
      </c>
      <c r="Z30" s="519" t="str">
        <f t="shared" si="35"/>
        <v/>
      </c>
      <c r="AA30" s="519" t="str">
        <f t="shared" si="36"/>
        <v/>
      </c>
      <c r="AB30" s="519" t="str">
        <f t="shared" si="37"/>
        <v/>
      </c>
      <c r="AC30" s="519" t="str">
        <f t="shared" si="38"/>
        <v/>
      </c>
      <c r="AD30" s="519" t="str">
        <f t="shared" si="39"/>
        <v/>
      </c>
      <c r="AE30" s="255"/>
      <c r="AF30" s="258"/>
      <c r="AG30" s="259"/>
      <c r="AH30" s="260"/>
      <c r="AI30" s="261"/>
      <c r="AJ30" s="261"/>
      <c r="AK30" s="261"/>
      <c r="AL30" s="261"/>
      <c r="AM30" s="262"/>
      <c r="AN30" s="262"/>
      <c r="AO30" s="262"/>
      <c r="AP30" s="262"/>
      <c r="AQ30" s="262"/>
      <c r="AR30" s="262"/>
      <c r="AS30" s="262"/>
      <c r="AT30" s="253"/>
      <c r="AU30" s="263"/>
      <c r="AV30" s="263"/>
      <c r="AW30" s="263"/>
      <c r="AX30" s="254"/>
      <c r="AY30" s="254"/>
      <c r="AZ30" s="254"/>
      <c r="BA30" s="254"/>
      <c r="BB30" s="264"/>
      <c r="BC30" s="264"/>
      <c r="BD30" s="265"/>
      <c r="BE30" s="265"/>
      <c r="BF30" s="253"/>
      <c r="BG30" s="253"/>
      <c r="BH30" s="253"/>
      <c r="BI30" s="253"/>
      <c r="BJ30" s="253"/>
      <c r="BK30" s="253"/>
      <c r="BL30" s="266"/>
      <c r="BM30" s="266"/>
      <c r="BN30" s="266"/>
      <c r="BO30" s="266"/>
      <c r="BP30" s="266"/>
      <c r="BQ30" s="267"/>
      <c r="BR30" s="268"/>
      <c r="BS30" s="349"/>
      <c r="BT30" s="349"/>
      <c r="BU30" s="349"/>
      <c r="BV30" s="349"/>
      <c r="BW30" s="268" t="str">
        <f t="shared" si="4"/>
        <v/>
      </c>
      <c r="BX30" s="268" t="str">
        <f t="shared" si="5"/>
        <v/>
      </c>
      <c r="BY30" s="268" t="str">
        <f t="shared" si="6"/>
        <v/>
      </c>
      <c r="BZ30" s="253" t="str">
        <f t="shared" si="7"/>
        <v/>
      </c>
      <c r="CA30" s="253" t="str">
        <f t="shared" si="8"/>
        <v/>
      </c>
      <c r="CB30" s="253" t="str">
        <f t="shared" si="9"/>
        <v/>
      </c>
      <c r="CC30" s="253" t="str">
        <f t="shared" si="10"/>
        <v/>
      </c>
      <c r="CD30" s="253" t="str">
        <f t="shared" si="11"/>
        <v/>
      </c>
      <c r="CE30" s="253" t="str">
        <f t="shared" si="12"/>
        <v/>
      </c>
      <c r="CF30" s="253" t="str">
        <f t="shared" si="13"/>
        <v/>
      </c>
      <c r="CG30" s="253" t="str">
        <f t="shared" si="14"/>
        <v/>
      </c>
      <c r="CH30" s="268" t="str">
        <f t="shared" si="15"/>
        <v/>
      </c>
      <c r="CI30" s="269" t="str">
        <f t="shared" si="16"/>
        <v/>
      </c>
      <c r="CJ30" s="253" t="str">
        <f t="shared" si="17"/>
        <v/>
      </c>
      <c r="CK30" s="253" t="str">
        <f t="shared" si="18"/>
        <v/>
      </c>
      <c r="CL30" s="253" t="str">
        <f t="shared" si="19"/>
        <v/>
      </c>
      <c r="CM30" s="253"/>
      <c r="CN30" s="253"/>
      <c r="CO30" s="253"/>
      <c r="CP30" s="253"/>
      <c r="CQ30" s="253"/>
      <c r="CR30" s="253"/>
      <c r="CS30" s="253"/>
      <c r="CT30" s="253"/>
      <c r="CU30" s="253" t="str">
        <f t="shared" si="20"/>
        <v/>
      </c>
      <c r="CV30" s="253" t="str">
        <f t="shared" si="21"/>
        <v/>
      </c>
      <c r="CW30" s="253" t="str">
        <f t="shared" si="22"/>
        <v/>
      </c>
      <c r="CX30" s="253"/>
      <c r="CY30" s="253"/>
      <c r="CZ30" s="253"/>
      <c r="DA30" s="253"/>
      <c r="DB30" s="253"/>
      <c r="DC30" s="253"/>
      <c r="DD30" s="253"/>
      <c r="DE30" s="253"/>
      <c r="DF30" s="253"/>
      <c r="DG30" s="253"/>
      <c r="DH30" s="253"/>
      <c r="DI30" s="253"/>
      <c r="DJ30" s="253"/>
      <c r="DK30" s="253"/>
      <c r="DL30" s="253"/>
      <c r="DM30" s="253"/>
      <c r="DN30" s="253" t="s">
        <v>385</v>
      </c>
      <c r="DO30" s="253"/>
      <c r="DP30" s="253"/>
      <c r="DQ30" s="253"/>
      <c r="DR30" s="253"/>
      <c r="DS30" s="479"/>
      <c r="DT30" s="479"/>
      <c r="DU30" s="480"/>
      <c r="DV30" s="480"/>
      <c r="DW30" s="481"/>
      <c r="DX30" s="278">
        <f>'編號 No23.家庭成員'!X$4</f>
        <v>1</v>
      </c>
      <c r="DY30" s="271">
        <f>'編號 No23.家庭成員'!N$23</f>
        <v>0</v>
      </c>
      <c r="DZ30" s="271">
        <f>'編號 No23.家庭成員'!O$23</f>
        <v>0</v>
      </c>
      <c r="EA30" s="271">
        <f>'編號 No23.家庭成員'!P$23</f>
        <v>0</v>
      </c>
      <c r="EB30" s="271">
        <f>'編號 No23.家庭成員'!Q$23</f>
        <v>0</v>
      </c>
      <c r="EC30" s="271">
        <f>'編號 No23.家庭成員'!R$23</f>
        <v>0</v>
      </c>
      <c r="ED30" s="272">
        <f t="shared" si="23"/>
        <v>0</v>
      </c>
      <c r="EE30" s="272">
        <f t="shared" si="24"/>
        <v>0</v>
      </c>
      <c r="EF30" s="272">
        <f t="shared" si="25"/>
        <v>0</v>
      </c>
      <c r="EG30" s="273" t="str">
        <f t="shared" si="26"/>
        <v>身份空白</v>
      </c>
      <c r="EH30" s="273" t="str">
        <f t="shared" si="27"/>
        <v>身份空白</v>
      </c>
      <c r="EI30" s="273" t="str">
        <f t="shared" si="28"/>
        <v>身份空白</v>
      </c>
      <c r="EJ30" s="442">
        <v>0</v>
      </c>
      <c r="EK30" s="442"/>
      <c r="EL30" s="442"/>
      <c r="EM30" s="442"/>
      <c r="EN30" s="442"/>
      <c r="EO30" s="442"/>
      <c r="EP30" s="442"/>
      <c r="EQ30" s="442"/>
      <c r="ER30" s="442"/>
      <c r="ES30" s="442"/>
      <c r="ET30" s="442">
        <f t="shared" si="40"/>
        <v>0</v>
      </c>
      <c r="EU30" s="442"/>
      <c r="EV30" s="442"/>
      <c r="EW30" s="442"/>
      <c r="EX30" s="442"/>
      <c r="EY30" s="442"/>
      <c r="EZ30" s="442"/>
      <c r="FA30" s="442"/>
      <c r="FB30" s="442"/>
      <c r="FC30" s="442"/>
      <c r="FD30" s="442"/>
      <c r="FE30" s="442"/>
      <c r="FF30" s="442"/>
      <c r="FG30" s="442"/>
      <c r="FH30" s="442"/>
      <c r="FI30" s="442"/>
      <c r="FJ30" s="442"/>
      <c r="FK30" s="442"/>
      <c r="FL30" s="442"/>
      <c r="FM30" s="253"/>
      <c r="FN30" s="253"/>
      <c r="FO30" s="253"/>
      <c r="FP30" s="253"/>
      <c r="FQ30" s="253"/>
      <c r="FR30" s="253"/>
      <c r="FS30" s="253"/>
      <c r="FT30" s="253"/>
      <c r="FU30" s="253"/>
      <c r="FV30" s="253"/>
      <c r="FW30" s="253"/>
      <c r="FX30" s="253"/>
      <c r="FY30" s="253"/>
      <c r="FZ30" s="253"/>
      <c r="GA30" s="253"/>
      <c r="GB30" s="253"/>
      <c r="GC30" s="253"/>
      <c r="GD30" s="484" t="s">
        <v>210</v>
      </c>
      <c r="GE30" s="484" t="s">
        <v>211</v>
      </c>
      <c r="GF30" s="484"/>
      <c r="GG30" s="484" t="s">
        <v>210</v>
      </c>
      <c r="GH30" s="484" t="s">
        <v>211</v>
      </c>
      <c r="GI30" s="484"/>
      <c r="GJ30" s="484" t="s">
        <v>212</v>
      </c>
      <c r="GK30" s="485" t="s">
        <v>717</v>
      </c>
      <c r="GL30" s="484"/>
      <c r="GM30" s="484"/>
      <c r="GN30" s="484"/>
      <c r="GO30" s="485" t="s">
        <v>716</v>
      </c>
      <c r="GP30" s="485" t="s">
        <v>715</v>
      </c>
      <c r="GQ30" s="485" t="s">
        <v>714</v>
      </c>
      <c r="GR30" s="486" t="s">
        <v>713</v>
      </c>
    </row>
    <row r="31" spans="1:200" s="274" customFormat="1" ht="79.5" customHeight="1">
      <c r="A31" s="253" t="str">
        <f t="shared" si="41"/>
        <v>111學年度第一學期</v>
      </c>
      <c r="B31" s="253"/>
      <c r="C31" s="253"/>
      <c r="D31" s="254" t="s">
        <v>77</v>
      </c>
      <c r="E31" s="254"/>
      <c r="F31" s="254"/>
      <c r="G31" s="255"/>
      <c r="H31" s="254"/>
      <c r="I31" s="254"/>
      <c r="J31" s="254"/>
      <c r="K31" s="254"/>
      <c r="L31" s="254"/>
      <c r="M31" s="256"/>
      <c r="N31" s="257"/>
      <c r="O31" s="254"/>
      <c r="P31" s="254" t="s">
        <v>209</v>
      </c>
      <c r="Q31" s="254"/>
      <c r="R31" s="239">
        <f t="shared" si="29"/>
        <v>0</v>
      </c>
      <c r="S31" s="254" t="s">
        <v>208</v>
      </c>
      <c r="T31" s="254"/>
      <c r="U31" s="519" t="str">
        <f t="shared" si="30"/>
        <v/>
      </c>
      <c r="V31" s="519" t="str">
        <f t="shared" si="31"/>
        <v/>
      </c>
      <c r="W31" s="519" t="str">
        <f t="shared" si="32"/>
        <v/>
      </c>
      <c r="X31" s="519" t="str">
        <f t="shared" si="33"/>
        <v/>
      </c>
      <c r="Y31" s="519" t="str">
        <f t="shared" si="34"/>
        <v/>
      </c>
      <c r="Z31" s="519" t="str">
        <f t="shared" si="35"/>
        <v/>
      </c>
      <c r="AA31" s="519" t="str">
        <f t="shared" si="36"/>
        <v/>
      </c>
      <c r="AB31" s="519" t="str">
        <f t="shared" si="37"/>
        <v/>
      </c>
      <c r="AC31" s="519" t="str">
        <f t="shared" si="38"/>
        <v/>
      </c>
      <c r="AD31" s="519" t="str">
        <f t="shared" si="39"/>
        <v/>
      </c>
      <c r="AE31" s="255"/>
      <c r="AF31" s="258"/>
      <c r="AG31" s="259"/>
      <c r="AH31" s="260"/>
      <c r="AI31" s="261"/>
      <c r="AJ31" s="261"/>
      <c r="AK31" s="261"/>
      <c r="AL31" s="261"/>
      <c r="AM31" s="262"/>
      <c r="AN31" s="262"/>
      <c r="AO31" s="262"/>
      <c r="AP31" s="262"/>
      <c r="AQ31" s="262"/>
      <c r="AR31" s="262"/>
      <c r="AS31" s="262"/>
      <c r="AT31" s="253"/>
      <c r="AU31" s="263"/>
      <c r="AV31" s="263"/>
      <c r="AW31" s="263"/>
      <c r="AX31" s="254"/>
      <c r="AY31" s="254"/>
      <c r="AZ31" s="254"/>
      <c r="BA31" s="254"/>
      <c r="BB31" s="264"/>
      <c r="BC31" s="264"/>
      <c r="BD31" s="265"/>
      <c r="BE31" s="265"/>
      <c r="BF31" s="253"/>
      <c r="BG31" s="253"/>
      <c r="BH31" s="253"/>
      <c r="BI31" s="253"/>
      <c r="BJ31" s="253"/>
      <c r="BK31" s="253"/>
      <c r="BL31" s="266"/>
      <c r="BM31" s="266"/>
      <c r="BN31" s="266"/>
      <c r="BO31" s="266"/>
      <c r="BP31" s="266"/>
      <c r="BQ31" s="267"/>
      <c r="BR31" s="268"/>
      <c r="BS31" s="349"/>
      <c r="BT31" s="349"/>
      <c r="BU31" s="349"/>
      <c r="BV31" s="349"/>
      <c r="BW31" s="268" t="str">
        <f t="shared" si="4"/>
        <v/>
      </c>
      <c r="BX31" s="268" t="str">
        <f t="shared" si="5"/>
        <v/>
      </c>
      <c r="BY31" s="268" t="str">
        <f t="shared" si="6"/>
        <v/>
      </c>
      <c r="BZ31" s="253" t="str">
        <f t="shared" si="7"/>
        <v/>
      </c>
      <c r="CA31" s="253" t="str">
        <f t="shared" si="8"/>
        <v/>
      </c>
      <c r="CB31" s="253" t="str">
        <f t="shared" si="9"/>
        <v/>
      </c>
      <c r="CC31" s="253" t="str">
        <f t="shared" si="10"/>
        <v/>
      </c>
      <c r="CD31" s="253" t="str">
        <f t="shared" si="11"/>
        <v/>
      </c>
      <c r="CE31" s="253" t="str">
        <f t="shared" si="12"/>
        <v/>
      </c>
      <c r="CF31" s="253" t="str">
        <f t="shared" si="13"/>
        <v/>
      </c>
      <c r="CG31" s="253" t="str">
        <f t="shared" si="14"/>
        <v/>
      </c>
      <c r="CH31" s="268" t="str">
        <f t="shared" si="15"/>
        <v/>
      </c>
      <c r="CI31" s="269" t="str">
        <f t="shared" si="16"/>
        <v/>
      </c>
      <c r="CJ31" s="253" t="str">
        <f t="shared" si="17"/>
        <v/>
      </c>
      <c r="CK31" s="253" t="str">
        <f t="shared" si="18"/>
        <v/>
      </c>
      <c r="CL31" s="253" t="str">
        <f t="shared" si="19"/>
        <v/>
      </c>
      <c r="CM31" s="253"/>
      <c r="CN31" s="253"/>
      <c r="CO31" s="253"/>
      <c r="CP31" s="253"/>
      <c r="CQ31" s="253"/>
      <c r="CR31" s="253"/>
      <c r="CS31" s="253"/>
      <c r="CT31" s="253"/>
      <c r="CU31" s="253" t="str">
        <f t="shared" si="20"/>
        <v/>
      </c>
      <c r="CV31" s="253" t="str">
        <f t="shared" si="21"/>
        <v/>
      </c>
      <c r="CW31" s="253" t="str">
        <f t="shared" si="22"/>
        <v/>
      </c>
      <c r="CX31" s="253"/>
      <c r="CY31" s="253"/>
      <c r="CZ31" s="253"/>
      <c r="DA31" s="253"/>
      <c r="DB31" s="253"/>
      <c r="DC31" s="253"/>
      <c r="DD31" s="253"/>
      <c r="DE31" s="253"/>
      <c r="DF31" s="253"/>
      <c r="DG31" s="253"/>
      <c r="DH31" s="253"/>
      <c r="DI31" s="253"/>
      <c r="DJ31" s="253"/>
      <c r="DK31" s="253"/>
      <c r="DL31" s="253"/>
      <c r="DM31" s="253"/>
      <c r="DN31" s="253" t="s">
        <v>385</v>
      </c>
      <c r="DO31" s="253"/>
      <c r="DP31" s="253"/>
      <c r="DQ31" s="253"/>
      <c r="DR31" s="253"/>
      <c r="DS31" s="479"/>
      <c r="DT31" s="479"/>
      <c r="DU31" s="480"/>
      <c r="DV31" s="480"/>
      <c r="DW31" s="480"/>
      <c r="DX31" s="278">
        <f>'編號 No24.家庭成員'!X$4</f>
        <v>1</v>
      </c>
      <c r="DY31" s="271">
        <f>'編號 No24.家庭成員'!N$23</f>
        <v>0</v>
      </c>
      <c r="DZ31" s="271">
        <f>'編號 No24.家庭成員'!O$23</f>
        <v>0</v>
      </c>
      <c r="EA31" s="271">
        <f>'編號 No24.家庭成員'!P$23</f>
        <v>0</v>
      </c>
      <c r="EB31" s="271">
        <f>'編號 No24.家庭成員'!Q$23</f>
        <v>0</v>
      </c>
      <c r="EC31" s="271">
        <f>'編號 No24.家庭成員'!R$23</f>
        <v>0</v>
      </c>
      <c r="ED31" s="272">
        <f t="shared" si="23"/>
        <v>0</v>
      </c>
      <c r="EE31" s="272">
        <f t="shared" si="24"/>
        <v>0</v>
      </c>
      <c r="EF31" s="272">
        <f t="shared" si="25"/>
        <v>0</v>
      </c>
      <c r="EG31" s="273" t="str">
        <f t="shared" si="26"/>
        <v>身份空白</v>
      </c>
      <c r="EH31" s="273" t="str">
        <f t="shared" si="27"/>
        <v>身份空白</v>
      </c>
      <c r="EI31" s="273" t="str">
        <f t="shared" si="28"/>
        <v>身份空白</v>
      </c>
      <c r="EJ31" s="442">
        <v>0</v>
      </c>
      <c r="EK31" s="442"/>
      <c r="EL31" s="442"/>
      <c r="EM31" s="442"/>
      <c r="EN31" s="442"/>
      <c r="EO31" s="442"/>
      <c r="EP31" s="442"/>
      <c r="EQ31" s="442"/>
      <c r="ER31" s="442"/>
      <c r="ES31" s="442"/>
      <c r="ET31" s="442">
        <f t="shared" si="40"/>
        <v>0</v>
      </c>
      <c r="EU31" s="442"/>
      <c r="EV31" s="442"/>
      <c r="EW31" s="442"/>
      <c r="EX31" s="442"/>
      <c r="EY31" s="442"/>
      <c r="EZ31" s="442"/>
      <c r="FA31" s="442"/>
      <c r="FB31" s="442"/>
      <c r="FC31" s="442"/>
      <c r="FD31" s="442"/>
      <c r="FE31" s="442"/>
      <c r="FF31" s="442"/>
      <c r="FG31" s="442"/>
      <c r="FH31" s="442"/>
      <c r="FI31" s="442"/>
      <c r="FJ31" s="442"/>
      <c r="FK31" s="442"/>
      <c r="FL31" s="442"/>
      <c r="FM31" s="253"/>
      <c r="FN31" s="253"/>
      <c r="FO31" s="253"/>
      <c r="FP31" s="253"/>
      <c r="FQ31" s="253"/>
      <c r="FR31" s="253"/>
      <c r="FS31" s="253"/>
      <c r="FT31" s="253"/>
      <c r="FU31" s="253"/>
      <c r="FV31" s="253"/>
      <c r="FW31" s="253"/>
      <c r="FX31" s="253"/>
      <c r="FY31" s="253"/>
      <c r="FZ31" s="253"/>
      <c r="GA31" s="253"/>
      <c r="GB31" s="253"/>
      <c r="GC31" s="253"/>
      <c r="GD31" s="484" t="s">
        <v>210</v>
      </c>
      <c r="GE31" s="484" t="s">
        <v>211</v>
      </c>
      <c r="GF31" s="484"/>
      <c r="GG31" s="484" t="s">
        <v>210</v>
      </c>
      <c r="GH31" s="484" t="s">
        <v>211</v>
      </c>
      <c r="GI31" s="484"/>
      <c r="GJ31" s="484" t="s">
        <v>212</v>
      </c>
      <c r="GK31" s="485" t="s">
        <v>717</v>
      </c>
      <c r="GL31" s="484"/>
      <c r="GM31" s="484"/>
      <c r="GN31" s="484"/>
      <c r="GO31" s="485" t="s">
        <v>716</v>
      </c>
      <c r="GP31" s="485" t="s">
        <v>715</v>
      </c>
      <c r="GQ31" s="485" t="s">
        <v>714</v>
      </c>
      <c r="GR31" s="486" t="s">
        <v>713</v>
      </c>
    </row>
    <row r="32" spans="1:200" s="274" customFormat="1" ht="79.5" customHeight="1">
      <c r="A32" s="253" t="str">
        <f t="shared" si="41"/>
        <v>111學年度第一學期</v>
      </c>
      <c r="B32" s="253"/>
      <c r="C32" s="253"/>
      <c r="D32" s="254" t="s">
        <v>78</v>
      </c>
      <c r="E32" s="254"/>
      <c r="F32" s="254"/>
      <c r="G32" s="255"/>
      <c r="H32" s="254"/>
      <c r="I32" s="254"/>
      <c r="J32" s="254"/>
      <c r="K32" s="254"/>
      <c r="L32" s="254"/>
      <c r="M32" s="256"/>
      <c r="N32" s="257"/>
      <c r="O32" s="254"/>
      <c r="P32" s="254" t="s">
        <v>209</v>
      </c>
      <c r="Q32" s="254"/>
      <c r="R32" s="239">
        <f t="shared" si="29"/>
        <v>0</v>
      </c>
      <c r="S32" s="254" t="s">
        <v>208</v>
      </c>
      <c r="T32" s="254"/>
      <c r="U32" s="519" t="str">
        <f t="shared" si="30"/>
        <v/>
      </c>
      <c r="V32" s="519" t="str">
        <f t="shared" si="31"/>
        <v/>
      </c>
      <c r="W32" s="519" t="str">
        <f t="shared" si="32"/>
        <v/>
      </c>
      <c r="X32" s="519" t="str">
        <f t="shared" si="33"/>
        <v/>
      </c>
      <c r="Y32" s="519" t="str">
        <f t="shared" si="34"/>
        <v/>
      </c>
      <c r="Z32" s="519" t="str">
        <f t="shared" si="35"/>
        <v/>
      </c>
      <c r="AA32" s="519" t="str">
        <f t="shared" si="36"/>
        <v/>
      </c>
      <c r="AB32" s="519" t="str">
        <f t="shared" si="37"/>
        <v/>
      </c>
      <c r="AC32" s="519" t="str">
        <f t="shared" si="38"/>
        <v/>
      </c>
      <c r="AD32" s="519" t="str">
        <f t="shared" si="39"/>
        <v/>
      </c>
      <c r="AE32" s="255"/>
      <c r="AF32" s="258"/>
      <c r="AG32" s="259"/>
      <c r="AH32" s="260"/>
      <c r="AI32" s="261"/>
      <c r="AJ32" s="261"/>
      <c r="AK32" s="261"/>
      <c r="AL32" s="261"/>
      <c r="AM32" s="262"/>
      <c r="AN32" s="262"/>
      <c r="AO32" s="262"/>
      <c r="AP32" s="262"/>
      <c r="AQ32" s="262"/>
      <c r="AR32" s="262"/>
      <c r="AS32" s="262"/>
      <c r="AT32" s="253"/>
      <c r="AU32" s="263"/>
      <c r="AV32" s="263"/>
      <c r="AW32" s="263"/>
      <c r="AX32" s="254"/>
      <c r="AY32" s="254"/>
      <c r="AZ32" s="254"/>
      <c r="BA32" s="254"/>
      <c r="BB32" s="264"/>
      <c r="BC32" s="264"/>
      <c r="BD32" s="265"/>
      <c r="BE32" s="265"/>
      <c r="BF32" s="253"/>
      <c r="BG32" s="253"/>
      <c r="BH32" s="253"/>
      <c r="BI32" s="253"/>
      <c r="BJ32" s="253"/>
      <c r="BK32" s="253"/>
      <c r="BL32" s="266"/>
      <c r="BM32" s="266"/>
      <c r="BN32" s="266"/>
      <c r="BO32" s="266"/>
      <c r="BP32" s="266"/>
      <c r="BQ32" s="267"/>
      <c r="BR32" s="268"/>
      <c r="BS32" s="349"/>
      <c r="BT32" s="349"/>
      <c r="BU32" s="349"/>
      <c r="BV32" s="349"/>
      <c r="BW32" s="268" t="str">
        <f t="shared" si="4"/>
        <v/>
      </c>
      <c r="BX32" s="268" t="str">
        <f t="shared" si="5"/>
        <v/>
      </c>
      <c r="BY32" s="268" t="str">
        <f t="shared" si="6"/>
        <v/>
      </c>
      <c r="BZ32" s="253" t="str">
        <f t="shared" si="7"/>
        <v/>
      </c>
      <c r="CA32" s="253" t="str">
        <f t="shared" si="8"/>
        <v/>
      </c>
      <c r="CB32" s="253" t="str">
        <f t="shared" si="9"/>
        <v/>
      </c>
      <c r="CC32" s="253" t="str">
        <f t="shared" si="10"/>
        <v/>
      </c>
      <c r="CD32" s="253" t="str">
        <f t="shared" si="11"/>
        <v/>
      </c>
      <c r="CE32" s="253" t="str">
        <f t="shared" si="12"/>
        <v/>
      </c>
      <c r="CF32" s="253" t="str">
        <f t="shared" si="13"/>
        <v/>
      </c>
      <c r="CG32" s="253" t="str">
        <f t="shared" si="14"/>
        <v/>
      </c>
      <c r="CH32" s="268" t="str">
        <f t="shared" si="15"/>
        <v/>
      </c>
      <c r="CI32" s="269" t="str">
        <f t="shared" si="16"/>
        <v/>
      </c>
      <c r="CJ32" s="253" t="str">
        <f t="shared" si="17"/>
        <v/>
      </c>
      <c r="CK32" s="253" t="str">
        <f t="shared" si="18"/>
        <v/>
      </c>
      <c r="CL32" s="253" t="str">
        <f t="shared" si="19"/>
        <v/>
      </c>
      <c r="CM32" s="253"/>
      <c r="CN32" s="253"/>
      <c r="CO32" s="253"/>
      <c r="CP32" s="253"/>
      <c r="CQ32" s="253"/>
      <c r="CR32" s="253"/>
      <c r="CS32" s="253"/>
      <c r="CT32" s="253"/>
      <c r="CU32" s="253" t="str">
        <f t="shared" si="20"/>
        <v/>
      </c>
      <c r="CV32" s="253" t="str">
        <f t="shared" si="21"/>
        <v/>
      </c>
      <c r="CW32" s="253" t="str">
        <f t="shared" si="22"/>
        <v/>
      </c>
      <c r="CX32" s="253"/>
      <c r="CY32" s="253"/>
      <c r="CZ32" s="253"/>
      <c r="DA32" s="253"/>
      <c r="DB32" s="253"/>
      <c r="DC32" s="253"/>
      <c r="DD32" s="253"/>
      <c r="DE32" s="253"/>
      <c r="DF32" s="253"/>
      <c r="DG32" s="253"/>
      <c r="DH32" s="253"/>
      <c r="DI32" s="253"/>
      <c r="DJ32" s="253"/>
      <c r="DK32" s="253"/>
      <c r="DL32" s="253"/>
      <c r="DM32" s="253"/>
      <c r="DN32" s="253" t="s">
        <v>385</v>
      </c>
      <c r="DO32" s="253"/>
      <c r="DP32" s="253"/>
      <c r="DQ32" s="253"/>
      <c r="DR32" s="253"/>
      <c r="DS32" s="479"/>
      <c r="DT32" s="479"/>
      <c r="DU32" s="480"/>
      <c r="DV32" s="480"/>
      <c r="DW32" s="481"/>
      <c r="DX32" s="278">
        <f>'編號 No25.家庭成員'!X$4</f>
        <v>1</v>
      </c>
      <c r="DY32" s="271">
        <f>'編號 No25.家庭成員'!N$23</f>
        <v>0</v>
      </c>
      <c r="DZ32" s="271">
        <f>'編號 No25.家庭成員'!O$23</f>
        <v>0</v>
      </c>
      <c r="EA32" s="271">
        <f>'編號 No25.家庭成員'!P$23</f>
        <v>0</v>
      </c>
      <c r="EB32" s="271">
        <f>'編號 No25.家庭成員'!Q$23</f>
        <v>0</v>
      </c>
      <c r="EC32" s="271">
        <f>'編號 No25.家庭成員'!R$23</f>
        <v>0</v>
      </c>
      <c r="ED32" s="272">
        <f t="shared" si="23"/>
        <v>0</v>
      </c>
      <c r="EE32" s="272">
        <f t="shared" si="24"/>
        <v>0</v>
      </c>
      <c r="EF32" s="272">
        <f t="shared" si="25"/>
        <v>0</v>
      </c>
      <c r="EG32" s="273" t="str">
        <f t="shared" si="26"/>
        <v>身份空白</v>
      </c>
      <c r="EH32" s="273" t="str">
        <f t="shared" si="27"/>
        <v>身份空白</v>
      </c>
      <c r="EI32" s="273" t="str">
        <f t="shared" si="28"/>
        <v>身份空白</v>
      </c>
      <c r="EJ32" s="442">
        <v>0</v>
      </c>
      <c r="EK32" s="442"/>
      <c r="EL32" s="442"/>
      <c r="EM32" s="442"/>
      <c r="EN32" s="442"/>
      <c r="EO32" s="442"/>
      <c r="EP32" s="442"/>
      <c r="EQ32" s="442"/>
      <c r="ER32" s="442"/>
      <c r="ES32" s="442"/>
      <c r="ET32" s="442">
        <f t="shared" si="40"/>
        <v>0</v>
      </c>
      <c r="EU32" s="442"/>
      <c r="EV32" s="442"/>
      <c r="EW32" s="442"/>
      <c r="EX32" s="442"/>
      <c r="EY32" s="442"/>
      <c r="EZ32" s="442"/>
      <c r="FA32" s="442"/>
      <c r="FB32" s="442"/>
      <c r="FC32" s="442"/>
      <c r="FD32" s="442"/>
      <c r="FE32" s="442"/>
      <c r="FF32" s="442"/>
      <c r="FG32" s="442"/>
      <c r="FH32" s="442"/>
      <c r="FI32" s="442"/>
      <c r="FJ32" s="442"/>
      <c r="FK32" s="442"/>
      <c r="FL32" s="442"/>
      <c r="FM32" s="253"/>
      <c r="FN32" s="253"/>
      <c r="FO32" s="253"/>
      <c r="FP32" s="253"/>
      <c r="FQ32" s="253"/>
      <c r="FR32" s="253"/>
      <c r="FS32" s="253"/>
      <c r="FT32" s="253"/>
      <c r="FU32" s="253"/>
      <c r="FV32" s="253"/>
      <c r="FW32" s="253"/>
      <c r="FX32" s="253"/>
      <c r="FY32" s="253"/>
      <c r="FZ32" s="253"/>
      <c r="GA32" s="253"/>
      <c r="GB32" s="253"/>
      <c r="GC32" s="253"/>
      <c r="GD32" s="484" t="s">
        <v>210</v>
      </c>
      <c r="GE32" s="484" t="s">
        <v>211</v>
      </c>
      <c r="GF32" s="484"/>
      <c r="GG32" s="484" t="s">
        <v>210</v>
      </c>
      <c r="GH32" s="484" t="s">
        <v>211</v>
      </c>
      <c r="GI32" s="484"/>
      <c r="GJ32" s="484" t="s">
        <v>212</v>
      </c>
      <c r="GK32" s="485" t="s">
        <v>717</v>
      </c>
      <c r="GL32" s="484"/>
      <c r="GM32" s="484"/>
      <c r="GN32" s="484"/>
      <c r="GO32" s="485" t="s">
        <v>716</v>
      </c>
      <c r="GP32" s="485" t="s">
        <v>715</v>
      </c>
      <c r="GQ32" s="485" t="s">
        <v>714</v>
      </c>
      <c r="GR32" s="486" t="s">
        <v>713</v>
      </c>
    </row>
    <row r="33" spans="1:200" s="274" customFormat="1" ht="79.5" customHeight="1">
      <c r="A33" s="253" t="str">
        <f t="shared" si="41"/>
        <v>111學年度第一學期</v>
      </c>
      <c r="B33" s="253"/>
      <c r="C33" s="253"/>
      <c r="D33" s="254" t="s">
        <v>79</v>
      </c>
      <c r="E33" s="254"/>
      <c r="F33" s="254"/>
      <c r="G33" s="255"/>
      <c r="H33" s="254"/>
      <c r="I33" s="254"/>
      <c r="J33" s="254"/>
      <c r="K33" s="254"/>
      <c r="L33" s="254"/>
      <c r="M33" s="256"/>
      <c r="N33" s="257"/>
      <c r="O33" s="254"/>
      <c r="P33" s="254" t="s">
        <v>209</v>
      </c>
      <c r="Q33" s="254"/>
      <c r="R33" s="239">
        <f t="shared" si="29"/>
        <v>0</v>
      </c>
      <c r="S33" s="254" t="s">
        <v>208</v>
      </c>
      <c r="T33" s="254"/>
      <c r="U33" s="519" t="str">
        <f t="shared" si="30"/>
        <v/>
      </c>
      <c r="V33" s="519" t="str">
        <f t="shared" si="31"/>
        <v/>
      </c>
      <c r="W33" s="519" t="str">
        <f t="shared" si="32"/>
        <v/>
      </c>
      <c r="X33" s="519" t="str">
        <f t="shared" si="33"/>
        <v/>
      </c>
      <c r="Y33" s="519" t="str">
        <f t="shared" si="34"/>
        <v/>
      </c>
      <c r="Z33" s="519" t="str">
        <f t="shared" si="35"/>
        <v/>
      </c>
      <c r="AA33" s="519" t="str">
        <f t="shared" si="36"/>
        <v/>
      </c>
      <c r="AB33" s="519" t="str">
        <f t="shared" si="37"/>
        <v/>
      </c>
      <c r="AC33" s="519" t="str">
        <f t="shared" si="38"/>
        <v/>
      </c>
      <c r="AD33" s="519" t="str">
        <f t="shared" si="39"/>
        <v/>
      </c>
      <c r="AE33" s="255"/>
      <c r="AF33" s="258"/>
      <c r="AG33" s="259"/>
      <c r="AH33" s="260"/>
      <c r="AI33" s="261"/>
      <c r="AJ33" s="261"/>
      <c r="AK33" s="261"/>
      <c r="AL33" s="261"/>
      <c r="AM33" s="262"/>
      <c r="AN33" s="262"/>
      <c r="AO33" s="262"/>
      <c r="AP33" s="262"/>
      <c r="AQ33" s="262"/>
      <c r="AR33" s="262"/>
      <c r="AS33" s="262"/>
      <c r="AT33" s="253"/>
      <c r="AU33" s="263"/>
      <c r="AV33" s="263"/>
      <c r="AW33" s="263"/>
      <c r="AX33" s="254"/>
      <c r="AY33" s="254"/>
      <c r="AZ33" s="254"/>
      <c r="BA33" s="254"/>
      <c r="BB33" s="264"/>
      <c r="BC33" s="264"/>
      <c r="BD33" s="265"/>
      <c r="BE33" s="265"/>
      <c r="BF33" s="253"/>
      <c r="BG33" s="253"/>
      <c r="BH33" s="253"/>
      <c r="BI33" s="253"/>
      <c r="BJ33" s="253"/>
      <c r="BK33" s="253"/>
      <c r="BL33" s="266"/>
      <c r="BM33" s="266"/>
      <c r="BN33" s="266"/>
      <c r="BO33" s="266"/>
      <c r="BP33" s="266"/>
      <c r="BQ33" s="267"/>
      <c r="BR33" s="268"/>
      <c r="BS33" s="349"/>
      <c r="BT33" s="349"/>
      <c r="BU33" s="349"/>
      <c r="BV33" s="349"/>
      <c r="BW33" s="268" t="str">
        <f t="shared" si="4"/>
        <v/>
      </c>
      <c r="BX33" s="268" t="str">
        <f t="shared" si="5"/>
        <v/>
      </c>
      <c r="BY33" s="268" t="str">
        <f t="shared" si="6"/>
        <v/>
      </c>
      <c r="BZ33" s="253" t="str">
        <f t="shared" si="7"/>
        <v/>
      </c>
      <c r="CA33" s="253" t="str">
        <f t="shared" si="8"/>
        <v/>
      </c>
      <c r="CB33" s="253" t="str">
        <f t="shared" si="9"/>
        <v/>
      </c>
      <c r="CC33" s="253" t="str">
        <f t="shared" si="10"/>
        <v/>
      </c>
      <c r="CD33" s="253" t="str">
        <f t="shared" si="11"/>
        <v/>
      </c>
      <c r="CE33" s="253" t="str">
        <f t="shared" si="12"/>
        <v/>
      </c>
      <c r="CF33" s="253" t="str">
        <f t="shared" si="13"/>
        <v/>
      </c>
      <c r="CG33" s="253" t="str">
        <f t="shared" si="14"/>
        <v/>
      </c>
      <c r="CH33" s="268" t="str">
        <f t="shared" si="15"/>
        <v/>
      </c>
      <c r="CI33" s="269" t="str">
        <f t="shared" si="16"/>
        <v/>
      </c>
      <c r="CJ33" s="253" t="str">
        <f t="shared" si="17"/>
        <v/>
      </c>
      <c r="CK33" s="253" t="str">
        <f t="shared" si="18"/>
        <v/>
      </c>
      <c r="CL33" s="253" t="str">
        <f t="shared" si="19"/>
        <v/>
      </c>
      <c r="CM33" s="253"/>
      <c r="CN33" s="253"/>
      <c r="CO33" s="253"/>
      <c r="CP33" s="253"/>
      <c r="CQ33" s="253"/>
      <c r="CR33" s="253"/>
      <c r="CS33" s="253"/>
      <c r="CT33" s="253"/>
      <c r="CU33" s="253" t="str">
        <f t="shared" si="20"/>
        <v/>
      </c>
      <c r="CV33" s="253" t="str">
        <f t="shared" si="21"/>
        <v/>
      </c>
      <c r="CW33" s="253" t="str">
        <f t="shared" si="22"/>
        <v/>
      </c>
      <c r="CX33" s="253"/>
      <c r="CY33" s="253"/>
      <c r="CZ33" s="253"/>
      <c r="DA33" s="253"/>
      <c r="DB33" s="253"/>
      <c r="DC33" s="253"/>
      <c r="DD33" s="253"/>
      <c r="DE33" s="253"/>
      <c r="DF33" s="253"/>
      <c r="DG33" s="253"/>
      <c r="DH33" s="253"/>
      <c r="DI33" s="253"/>
      <c r="DJ33" s="253"/>
      <c r="DK33" s="253"/>
      <c r="DL33" s="253"/>
      <c r="DM33" s="253"/>
      <c r="DN33" s="253" t="s">
        <v>385</v>
      </c>
      <c r="DO33" s="253"/>
      <c r="DP33" s="253"/>
      <c r="DQ33" s="253"/>
      <c r="DR33" s="253"/>
      <c r="DS33" s="479"/>
      <c r="DT33" s="479"/>
      <c r="DU33" s="480"/>
      <c r="DV33" s="480"/>
      <c r="DW33" s="481"/>
      <c r="DX33" s="278">
        <f>'編號 No26.家庭成員'!X$4</f>
        <v>1</v>
      </c>
      <c r="DY33" s="271">
        <f>'編號 No26.家庭成員'!N$23</f>
        <v>0</v>
      </c>
      <c r="DZ33" s="271">
        <f>'編號 No26.家庭成員'!O$23</f>
        <v>0</v>
      </c>
      <c r="EA33" s="271">
        <f>'編號 No26.家庭成員'!P$23</f>
        <v>0</v>
      </c>
      <c r="EB33" s="271">
        <f>'編號 No26.家庭成員'!Q$23</f>
        <v>0</v>
      </c>
      <c r="EC33" s="271">
        <f>'編號 No26.家庭成員'!R$23</f>
        <v>0</v>
      </c>
      <c r="ED33" s="272">
        <f t="shared" si="23"/>
        <v>0</v>
      </c>
      <c r="EE33" s="272">
        <f t="shared" si="24"/>
        <v>0</v>
      </c>
      <c r="EF33" s="272">
        <f t="shared" si="25"/>
        <v>0</v>
      </c>
      <c r="EG33" s="273" t="str">
        <f t="shared" si="26"/>
        <v>身份空白</v>
      </c>
      <c r="EH33" s="273" t="str">
        <f t="shared" si="27"/>
        <v>身份空白</v>
      </c>
      <c r="EI33" s="273" t="str">
        <f t="shared" si="28"/>
        <v>身份空白</v>
      </c>
      <c r="EJ33" s="442">
        <v>0</v>
      </c>
      <c r="EK33" s="442"/>
      <c r="EL33" s="442"/>
      <c r="EM33" s="442"/>
      <c r="EN33" s="442"/>
      <c r="EO33" s="442"/>
      <c r="EP33" s="442"/>
      <c r="EQ33" s="442"/>
      <c r="ER33" s="442"/>
      <c r="ES33" s="442"/>
      <c r="ET33" s="442">
        <f t="shared" si="40"/>
        <v>0</v>
      </c>
      <c r="EU33" s="442"/>
      <c r="EV33" s="442"/>
      <c r="EW33" s="442"/>
      <c r="EX33" s="442"/>
      <c r="EY33" s="442"/>
      <c r="EZ33" s="442"/>
      <c r="FA33" s="442"/>
      <c r="FB33" s="442"/>
      <c r="FC33" s="442"/>
      <c r="FD33" s="442"/>
      <c r="FE33" s="442"/>
      <c r="FF33" s="442"/>
      <c r="FG33" s="442"/>
      <c r="FH33" s="442"/>
      <c r="FI33" s="442"/>
      <c r="FJ33" s="442"/>
      <c r="FK33" s="442"/>
      <c r="FL33" s="442"/>
      <c r="FM33" s="253"/>
      <c r="FN33" s="253"/>
      <c r="FO33" s="253"/>
      <c r="FP33" s="253"/>
      <c r="FQ33" s="253"/>
      <c r="FR33" s="253"/>
      <c r="FS33" s="253"/>
      <c r="FT33" s="253"/>
      <c r="FU33" s="253"/>
      <c r="FV33" s="253"/>
      <c r="FW33" s="253"/>
      <c r="FX33" s="253"/>
      <c r="FY33" s="253"/>
      <c r="FZ33" s="253"/>
      <c r="GA33" s="253"/>
      <c r="GB33" s="253"/>
      <c r="GC33" s="253"/>
      <c r="GD33" s="484" t="s">
        <v>210</v>
      </c>
      <c r="GE33" s="484" t="s">
        <v>211</v>
      </c>
      <c r="GF33" s="484"/>
      <c r="GG33" s="484" t="s">
        <v>210</v>
      </c>
      <c r="GH33" s="484" t="s">
        <v>211</v>
      </c>
      <c r="GI33" s="484"/>
      <c r="GJ33" s="484" t="s">
        <v>212</v>
      </c>
      <c r="GK33" s="485" t="s">
        <v>717</v>
      </c>
      <c r="GL33" s="484"/>
      <c r="GM33" s="484"/>
      <c r="GN33" s="484"/>
      <c r="GO33" s="485" t="s">
        <v>716</v>
      </c>
      <c r="GP33" s="485" t="s">
        <v>715</v>
      </c>
      <c r="GQ33" s="485" t="s">
        <v>714</v>
      </c>
      <c r="GR33" s="486" t="s">
        <v>713</v>
      </c>
    </row>
    <row r="34" spans="1:200" s="274" customFormat="1" ht="79.5" customHeight="1">
      <c r="A34" s="253" t="str">
        <f t="shared" si="41"/>
        <v>111學年度第一學期</v>
      </c>
      <c r="B34" s="253"/>
      <c r="C34" s="253"/>
      <c r="D34" s="254" t="s">
        <v>80</v>
      </c>
      <c r="E34" s="254"/>
      <c r="F34" s="254"/>
      <c r="G34" s="255"/>
      <c r="H34" s="254"/>
      <c r="I34" s="254"/>
      <c r="J34" s="254"/>
      <c r="K34" s="254"/>
      <c r="L34" s="254"/>
      <c r="M34" s="256"/>
      <c r="N34" s="257"/>
      <c r="O34" s="254"/>
      <c r="P34" s="254" t="s">
        <v>209</v>
      </c>
      <c r="Q34" s="254"/>
      <c r="R34" s="239">
        <f t="shared" si="29"/>
        <v>0</v>
      </c>
      <c r="S34" s="254" t="s">
        <v>208</v>
      </c>
      <c r="T34" s="254"/>
      <c r="U34" s="519" t="str">
        <f t="shared" si="30"/>
        <v/>
      </c>
      <c r="V34" s="519" t="str">
        <f t="shared" si="31"/>
        <v/>
      </c>
      <c r="W34" s="519" t="str">
        <f t="shared" si="32"/>
        <v/>
      </c>
      <c r="X34" s="519" t="str">
        <f t="shared" si="33"/>
        <v/>
      </c>
      <c r="Y34" s="519" t="str">
        <f t="shared" si="34"/>
        <v/>
      </c>
      <c r="Z34" s="519" t="str">
        <f t="shared" si="35"/>
        <v/>
      </c>
      <c r="AA34" s="519" t="str">
        <f t="shared" si="36"/>
        <v/>
      </c>
      <c r="AB34" s="519" t="str">
        <f t="shared" si="37"/>
        <v/>
      </c>
      <c r="AC34" s="519" t="str">
        <f t="shared" si="38"/>
        <v/>
      </c>
      <c r="AD34" s="519" t="str">
        <f t="shared" si="39"/>
        <v/>
      </c>
      <c r="AE34" s="255"/>
      <c r="AF34" s="258"/>
      <c r="AG34" s="259"/>
      <c r="AH34" s="260"/>
      <c r="AI34" s="254"/>
      <c r="AJ34" s="254"/>
      <c r="AK34" s="254"/>
      <c r="AL34" s="254"/>
      <c r="AM34" s="254"/>
      <c r="AN34" s="262"/>
      <c r="AO34" s="262"/>
      <c r="AP34" s="254"/>
      <c r="AQ34" s="254"/>
      <c r="AR34" s="254"/>
      <c r="AS34" s="254"/>
      <c r="AT34" s="253"/>
      <c r="AU34" s="263"/>
      <c r="AV34" s="263"/>
      <c r="AW34" s="263"/>
      <c r="AX34" s="254"/>
      <c r="AY34" s="276"/>
      <c r="AZ34" s="276"/>
      <c r="BA34" s="276"/>
      <c r="BB34" s="264"/>
      <c r="BC34" s="264"/>
      <c r="BD34" s="277"/>
      <c r="BE34" s="277"/>
      <c r="BF34" s="253"/>
      <c r="BG34" s="253"/>
      <c r="BH34" s="253"/>
      <c r="BI34" s="253"/>
      <c r="BJ34" s="253"/>
      <c r="BK34" s="253"/>
      <c r="BL34" s="266"/>
      <c r="BM34" s="266"/>
      <c r="BN34" s="266"/>
      <c r="BO34" s="266"/>
      <c r="BP34" s="266"/>
      <c r="BQ34" s="267"/>
      <c r="BR34" s="268"/>
      <c r="BS34" s="349"/>
      <c r="BT34" s="349"/>
      <c r="BU34" s="349"/>
      <c r="BV34" s="349"/>
      <c r="BW34" s="268" t="str">
        <f t="shared" si="4"/>
        <v/>
      </c>
      <c r="BX34" s="268" t="str">
        <f t="shared" si="5"/>
        <v/>
      </c>
      <c r="BY34" s="268" t="str">
        <f t="shared" si="6"/>
        <v/>
      </c>
      <c r="BZ34" s="253" t="str">
        <f t="shared" si="7"/>
        <v/>
      </c>
      <c r="CA34" s="253" t="str">
        <f t="shared" si="8"/>
        <v/>
      </c>
      <c r="CB34" s="253" t="str">
        <f t="shared" si="9"/>
        <v/>
      </c>
      <c r="CC34" s="253" t="str">
        <f t="shared" si="10"/>
        <v/>
      </c>
      <c r="CD34" s="253" t="str">
        <f t="shared" si="11"/>
        <v/>
      </c>
      <c r="CE34" s="253" t="str">
        <f t="shared" si="12"/>
        <v/>
      </c>
      <c r="CF34" s="253" t="str">
        <f t="shared" si="13"/>
        <v/>
      </c>
      <c r="CG34" s="253" t="str">
        <f t="shared" si="14"/>
        <v/>
      </c>
      <c r="CH34" s="268" t="str">
        <f t="shared" si="15"/>
        <v/>
      </c>
      <c r="CI34" s="269" t="str">
        <f t="shared" si="16"/>
        <v/>
      </c>
      <c r="CJ34" s="253" t="str">
        <f t="shared" si="17"/>
        <v/>
      </c>
      <c r="CK34" s="253" t="str">
        <f t="shared" si="18"/>
        <v/>
      </c>
      <c r="CL34" s="253" t="str">
        <f t="shared" si="19"/>
        <v/>
      </c>
      <c r="CM34" s="253"/>
      <c r="CN34" s="253"/>
      <c r="CO34" s="253"/>
      <c r="CP34" s="253"/>
      <c r="CQ34" s="253"/>
      <c r="CR34" s="253"/>
      <c r="CS34" s="253"/>
      <c r="CT34" s="253"/>
      <c r="CU34" s="253" t="str">
        <f t="shared" si="20"/>
        <v/>
      </c>
      <c r="CV34" s="253" t="str">
        <f t="shared" si="21"/>
        <v/>
      </c>
      <c r="CW34" s="253" t="str">
        <f t="shared" si="22"/>
        <v/>
      </c>
      <c r="CX34" s="253"/>
      <c r="CY34" s="253"/>
      <c r="CZ34" s="253"/>
      <c r="DA34" s="253"/>
      <c r="DB34" s="253"/>
      <c r="DC34" s="253"/>
      <c r="DD34" s="253"/>
      <c r="DE34" s="253"/>
      <c r="DF34" s="253"/>
      <c r="DG34" s="253"/>
      <c r="DH34" s="253"/>
      <c r="DI34" s="253"/>
      <c r="DJ34" s="253"/>
      <c r="DK34" s="253"/>
      <c r="DL34" s="253"/>
      <c r="DM34" s="253"/>
      <c r="DN34" s="253" t="s">
        <v>385</v>
      </c>
      <c r="DO34" s="253"/>
      <c r="DP34" s="253"/>
      <c r="DQ34" s="253"/>
      <c r="DR34" s="253"/>
      <c r="DS34" s="479"/>
      <c r="DT34" s="479"/>
      <c r="DU34" s="480"/>
      <c r="DV34" s="480"/>
      <c r="DW34" s="481"/>
      <c r="DX34" s="278">
        <f>'編號 No27.家庭成員'!X$4</f>
        <v>1</v>
      </c>
      <c r="DY34" s="271">
        <f>'編號 No27.家庭成員'!N$23</f>
        <v>0</v>
      </c>
      <c r="DZ34" s="271">
        <f>'編號 No27.家庭成員'!O$23</f>
        <v>0</v>
      </c>
      <c r="EA34" s="271">
        <f>'編號 No27.家庭成員'!P$23</f>
        <v>0</v>
      </c>
      <c r="EB34" s="271">
        <f>'編號 No27.家庭成員'!Q$23</f>
        <v>0</v>
      </c>
      <c r="EC34" s="271">
        <f>'編號 No27.家庭成員'!R$23</f>
        <v>0</v>
      </c>
      <c r="ED34" s="272">
        <f t="shared" si="23"/>
        <v>0</v>
      </c>
      <c r="EE34" s="272">
        <f t="shared" si="24"/>
        <v>0</v>
      </c>
      <c r="EF34" s="272">
        <f t="shared" si="25"/>
        <v>0</v>
      </c>
      <c r="EG34" s="273" t="str">
        <f t="shared" si="26"/>
        <v>身份空白</v>
      </c>
      <c r="EH34" s="273" t="str">
        <f t="shared" si="27"/>
        <v>身份空白</v>
      </c>
      <c r="EI34" s="273" t="str">
        <f t="shared" si="28"/>
        <v>身份空白</v>
      </c>
      <c r="EJ34" s="442">
        <v>0</v>
      </c>
      <c r="EK34" s="442"/>
      <c r="EL34" s="442"/>
      <c r="EM34" s="442"/>
      <c r="EN34" s="442"/>
      <c r="EO34" s="442"/>
      <c r="EP34" s="442"/>
      <c r="EQ34" s="442"/>
      <c r="ER34" s="442"/>
      <c r="ES34" s="442"/>
      <c r="ET34" s="442">
        <f t="shared" si="40"/>
        <v>0</v>
      </c>
      <c r="EU34" s="442"/>
      <c r="EV34" s="442"/>
      <c r="EW34" s="442"/>
      <c r="EX34" s="442"/>
      <c r="EY34" s="442"/>
      <c r="EZ34" s="442"/>
      <c r="FA34" s="442"/>
      <c r="FB34" s="442"/>
      <c r="FC34" s="442"/>
      <c r="FD34" s="442"/>
      <c r="FE34" s="442"/>
      <c r="FF34" s="442"/>
      <c r="FG34" s="442"/>
      <c r="FH34" s="442"/>
      <c r="FI34" s="442"/>
      <c r="FJ34" s="442"/>
      <c r="FK34" s="442"/>
      <c r="FL34" s="442"/>
      <c r="FM34" s="253"/>
      <c r="FN34" s="253"/>
      <c r="FO34" s="253"/>
      <c r="FP34" s="253"/>
      <c r="FQ34" s="253"/>
      <c r="FR34" s="253"/>
      <c r="FS34" s="253"/>
      <c r="FT34" s="253"/>
      <c r="FU34" s="253"/>
      <c r="FV34" s="253"/>
      <c r="FW34" s="253"/>
      <c r="FX34" s="253"/>
      <c r="FY34" s="253"/>
      <c r="FZ34" s="253"/>
      <c r="GA34" s="253"/>
      <c r="GB34" s="253"/>
      <c r="GC34" s="253"/>
      <c r="GD34" s="484" t="s">
        <v>210</v>
      </c>
      <c r="GE34" s="484" t="s">
        <v>211</v>
      </c>
      <c r="GF34" s="484"/>
      <c r="GG34" s="484" t="s">
        <v>210</v>
      </c>
      <c r="GH34" s="484" t="s">
        <v>211</v>
      </c>
      <c r="GI34" s="484"/>
      <c r="GJ34" s="484" t="s">
        <v>212</v>
      </c>
      <c r="GK34" s="485" t="s">
        <v>717</v>
      </c>
      <c r="GL34" s="484"/>
      <c r="GM34" s="484"/>
      <c r="GN34" s="484"/>
      <c r="GO34" s="485" t="s">
        <v>716</v>
      </c>
      <c r="GP34" s="485" t="s">
        <v>715</v>
      </c>
      <c r="GQ34" s="485" t="s">
        <v>714</v>
      </c>
      <c r="GR34" s="486" t="s">
        <v>713</v>
      </c>
    </row>
    <row r="35" spans="1:200" s="274" customFormat="1" ht="79.5" customHeight="1">
      <c r="A35" s="253" t="str">
        <f t="shared" si="41"/>
        <v>111學年度第一學期</v>
      </c>
      <c r="B35" s="253"/>
      <c r="C35" s="253"/>
      <c r="D35" s="254" t="s">
        <v>81</v>
      </c>
      <c r="E35" s="254"/>
      <c r="F35" s="254"/>
      <c r="G35" s="255"/>
      <c r="H35" s="254"/>
      <c r="I35" s="254"/>
      <c r="J35" s="254"/>
      <c r="K35" s="254"/>
      <c r="L35" s="254"/>
      <c r="M35" s="256"/>
      <c r="N35" s="257"/>
      <c r="O35" s="254"/>
      <c r="P35" s="254" t="s">
        <v>209</v>
      </c>
      <c r="Q35" s="254"/>
      <c r="R35" s="239">
        <f t="shared" si="29"/>
        <v>0</v>
      </c>
      <c r="S35" s="254" t="s">
        <v>208</v>
      </c>
      <c r="T35" s="254"/>
      <c r="U35" s="519" t="str">
        <f t="shared" si="30"/>
        <v/>
      </c>
      <c r="V35" s="519" t="str">
        <f t="shared" si="31"/>
        <v/>
      </c>
      <c r="W35" s="519" t="str">
        <f t="shared" si="32"/>
        <v/>
      </c>
      <c r="X35" s="519" t="str">
        <f t="shared" si="33"/>
        <v/>
      </c>
      <c r="Y35" s="519" t="str">
        <f t="shared" si="34"/>
        <v/>
      </c>
      <c r="Z35" s="519" t="str">
        <f t="shared" si="35"/>
        <v/>
      </c>
      <c r="AA35" s="519" t="str">
        <f t="shared" si="36"/>
        <v/>
      </c>
      <c r="AB35" s="519" t="str">
        <f t="shared" si="37"/>
        <v/>
      </c>
      <c r="AC35" s="519" t="str">
        <f t="shared" si="38"/>
        <v/>
      </c>
      <c r="AD35" s="519" t="str">
        <f t="shared" si="39"/>
        <v/>
      </c>
      <c r="AE35" s="255"/>
      <c r="AF35" s="258"/>
      <c r="AG35" s="259"/>
      <c r="AH35" s="260"/>
      <c r="AI35" s="254"/>
      <c r="AJ35" s="254"/>
      <c r="AK35" s="254"/>
      <c r="AL35" s="254"/>
      <c r="AM35" s="254"/>
      <c r="AN35" s="262"/>
      <c r="AO35" s="262"/>
      <c r="AP35" s="254"/>
      <c r="AQ35" s="254"/>
      <c r="AR35" s="254"/>
      <c r="AS35" s="254"/>
      <c r="AT35" s="253"/>
      <c r="AU35" s="263"/>
      <c r="AV35" s="263"/>
      <c r="AW35" s="263"/>
      <c r="AX35" s="254"/>
      <c r="AY35" s="276"/>
      <c r="AZ35" s="276"/>
      <c r="BA35" s="276"/>
      <c r="BB35" s="264"/>
      <c r="BC35" s="264"/>
      <c r="BD35" s="277"/>
      <c r="BE35" s="277"/>
      <c r="BF35" s="253"/>
      <c r="BG35" s="253"/>
      <c r="BH35" s="253"/>
      <c r="BI35" s="253"/>
      <c r="BJ35" s="253"/>
      <c r="BK35" s="253"/>
      <c r="BL35" s="266"/>
      <c r="BM35" s="266"/>
      <c r="BN35" s="266"/>
      <c r="BO35" s="266"/>
      <c r="BP35" s="266"/>
      <c r="BQ35" s="267"/>
      <c r="BR35" s="268"/>
      <c r="BS35" s="349"/>
      <c r="BT35" s="349"/>
      <c r="BU35" s="349"/>
      <c r="BV35" s="349"/>
      <c r="BW35" s="268" t="str">
        <f t="shared" si="4"/>
        <v/>
      </c>
      <c r="BX35" s="268" t="str">
        <f t="shared" si="5"/>
        <v/>
      </c>
      <c r="BY35" s="268" t="str">
        <f t="shared" si="6"/>
        <v/>
      </c>
      <c r="BZ35" s="253" t="str">
        <f t="shared" si="7"/>
        <v/>
      </c>
      <c r="CA35" s="253" t="str">
        <f t="shared" si="8"/>
        <v/>
      </c>
      <c r="CB35" s="253" t="str">
        <f t="shared" si="9"/>
        <v/>
      </c>
      <c r="CC35" s="253" t="str">
        <f t="shared" si="10"/>
        <v/>
      </c>
      <c r="CD35" s="253" t="str">
        <f t="shared" si="11"/>
        <v/>
      </c>
      <c r="CE35" s="253" t="str">
        <f t="shared" si="12"/>
        <v/>
      </c>
      <c r="CF35" s="253" t="str">
        <f t="shared" si="13"/>
        <v/>
      </c>
      <c r="CG35" s="253" t="str">
        <f t="shared" si="14"/>
        <v/>
      </c>
      <c r="CH35" s="268" t="str">
        <f t="shared" si="15"/>
        <v/>
      </c>
      <c r="CI35" s="269" t="str">
        <f t="shared" si="16"/>
        <v/>
      </c>
      <c r="CJ35" s="253" t="str">
        <f t="shared" si="17"/>
        <v/>
      </c>
      <c r="CK35" s="253" t="str">
        <f t="shared" si="18"/>
        <v/>
      </c>
      <c r="CL35" s="253" t="str">
        <f t="shared" si="19"/>
        <v/>
      </c>
      <c r="CM35" s="253"/>
      <c r="CN35" s="253"/>
      <c r="CO35" s="253"/>
      <c r="CP35" s="253"/>
      <c r="CQ35" s="253"/>
      <c r="CR35" s="253"/>
      <c r="CS35" s="253"/>
      <c r="CT35" s="253"/>
      <c r="CU35" s="253" t="str">
        <f t="shared" si="20"/>
        <v/>
      </c>
      <c r="CV35" s="253" t="str">
        <f t="shared" si="21"/>
        <v/>
      </c>
      <c r="CW35" s="253" t="str">
        <f t="shared" si="22"/>
        <v/>
      </c>
      <c r="CX35" s="253"/>
      <c r="CY35" s="253"/>
      <c r="CZ35" s="253"/>
      <c r="DA35" s="253"/>
      <c r="DB35" s="253"/>
      <c r="DC35" s="253"/>
      <c r="DD35" s="253"/>
      <c r="DE35" s="253"/>
      <c r="DF35" s="253"/>
      <c r="DG35" s="253"/>
      <c r="DH35" s="253"/>
      <c r="DI35" s="253"/>
      <c r="DJ35" s="253"/>
      <c r="DK35" s="253"/>
      <c r="DL35" s="253"/>
      <c r="DM35" s="253"/>
      <c r="DN35" s="253" t="s">
        <v>385</v>
      </c>
      <c r="DO35" s="253"/>
      <c r="DP35" s="253"/>
      <c r="DQ35" s="253"/>
      <c r="DR35" s="253"/>
      <c r="DS35" s="479"/>
      <c r="DT35" s="479"/>
      <c r="DU35" s="480"/>
      <c r="DV35" s="480"/>
      <c r="DW35" s="481"/>
      <c r="DX35" s="278">
        <f>'編號 No28.家庭成員'!X$4</f>
        <v>1</v>
      </c>
      <c r="DY35" s="271">
        <f>'編號 No28.家庭成員'!N$23</f>
        <v>0</v>
      </c>
      <c r="DZ35" s="271">
        <f>'編號 No28.家庭成員'!O$23</f>
        <v>0</v>
      </c>
      <c r="EA35" s="271">
        <f>'編號 No28.家庭成員'!P$23</f>
        <v>0</v>
      </c>
      <c r="EB35" s="271">
        <f>'編號 No28.家庭成員'!Q$23</f>
        <v>0</v>
      </c>
      <c r="EC35" s="271">
        <f>'編號 No28.家庭成員'!R$23</f>
        <v>0</v>
      </c>
      <c r="ED35" s="272">
        <f t="shared" si="23"/>
        <v>0</v>
      </c>
      <c r="EE35" s="272">
        <f t="shared" si="24"/>
        <v>0</v>
      </c>
      <c r="EF35" s="272">
        <f t="shared" si="25"/>
        <v>0</v>
      </c>
      <c r="EG35" s="273" t="str">
        <f t="shared" si="26"/>
        <v>身份空白</v>
      </c>
      <c r="EH35" s="273" t="str">
        <f t="shared" si="27"/>
        <v>身份空白</v>
      </c>
      <c r="EI35" s="273" t="str">
        <f t="shared" si="28"/>
        <v>身份空白</v>
      </c>
      <c r="EJ35" s="442">
        <v>0</v>
      </c>
      <c r="EK35" s="442"/>
      <c r="EL35" s="442"/>
      <c r="EM35" s="442"/>
      <c r="EN35" s="442"/>
      <c r="EO35" s="442"/>
      <c r="EP35" s="442"/>
      <c r="EQ35" s="442"/>
      <c r="ER35" s="442"/>
      <c r="ES35" s="442"/>
      <c r="ET35" s="442">
        <f t="shared" si="40"/>
        <v>0</v>
      </c>
      <c r="EU35" s="442"/>
      <c r="EV35" s="442"/>
      <c r="EW35" s="442"/>
      <c r="EX35" s="442"/>
      <c r="EY35" s="442"/>
      <c r="EZ35" s="442"/>
      <c r="FA35" s="442"/>
      <c r="FB35" s="442"/>
      <c r="FC35" s="442"/>
      <c r="FD35" s="442"/>
      <c r="FE35" s="442"/>
      <c r="FF35" s="442"/>
      <c r="FG35" s="442"/>
      <c r="FH35" s="442"/>
      <c r="FI35" s="442"/>
      <c r="FJ35" s="442"/>
      <c r="FK35" s="442"/>
      <c r="FL35" s="442"/>
      <c r="FM35" s="253"/>
      <c r="FN35" s="253"/>
      <c r="FO35" s="253"/>
      <c r="FP35" s="253"/>
      <c r="FQ35" s="253"/>
      <c r="FR35" s="253"/>
      <c r="FS35" s="253"/>
      <c r="FT35" s="253"/>
      <c r="FU35" s="253"/>
      <c r="FV35" s="253"/>
      <c r="FW35" s="253"/>
      <c r="FX35" s="253"/>
      <c r="FY35" s="253"/>
      <c r="FZ35" s="253"/>
      <c r="GA35" s="253"/>
      <c r="GB35" s="253"/>
      <c r="GC35" s="253"/>
      <c r="GD35" s="484" t="s">
        <v>210</v>
      </c>
      <c r="GE35" s="484" t="s">
        <v>211</v>
      </c>
      <c r="GF35" s="484"/>
      <c r="GG35" s="484" t="s">
        <v>210</v>
      </c>
      <c r="GH35" s="484" t="s">
        <v>211</v>
      </c>
      <c r="GI35" s="484"/>
      <c r="GJ35" s="484" t="s">
        <v>212</v>
      </c>
      <c r="GK35" s="485" t="s">
        <v>717</v>
      </c>
      <c r="GL35" s="484"/>
      <c r="GM35" s="484"/>
      <c r="GN35" s="484"/>
      <c r="GO35" s="485" t="s">
        <v>716</v>
      </c>
      <c r="GP35" s="485" t="s">
        <v>715</v>
      </c>
      <c r="GQ35" s="485" t="s">
        <v>714</v>
      </c>
      <c r="GR35" s="486" t="s">
        <v>713</v>
      </c>
    </row>
    <row r="36" spans="1:200" s="274" customFormat="1" ht="79.5" customHeight="1">
      <c r="A36" s="253" t="str">
        <f t="shared" si="41"/>
        <v>111學年度第一學期</v>
      </c>
      <c r="B36" s="253"/>
      <c r="C36" s="253"/>
      <c r="D36" s="254" t="s">
        <v>82</v>
      </c>
      <c r="E36" s="254"/>
      <c r="F36" s="254"/>
      <c r="G36" s="255"/>
      <c r="H36" s="254"/>
      <c r="I36" s="254"/>
      <c r="J36" s="254"/>
      <c r="K36" s="254"/>
      <c r="L36" s="254"/>
      <c r="M36" s="256"/>
      <c r="N36" s="257"/>
      <c r="O36" s="254"/>
      <c r="P36" s="254" t="s">
        <v>209</v>
      </c>
      <c r="Q36" s="254"/>
      <c r="R36" s="239">
        <f t="shared" si="29"/>
        <v>0</v>
      </c>
      <c r="S36" s="254" t="s">
        <v>208</v>
      </c>
      <c r="T36" s="254"/>
      <c r="U36" s="519" t="str">
        <f t="shared" si="30"/>
        <v/>
      </c>
      <c r="V36" s="519" t="str">
        <f t="shared" si="31"/>
        <v/>
      </c>
      <c r="W36" s="519" t="str">
        <f t="shared" si="32"/>
        <v/>
      </c>
      <c r="X36" s="519" t="str">
        <f t="shared" si="33"/>
        <v/>
      </c>
      <c r="Y36" s="519" t="str">
        <f t="shared" si="34"/>
        <v/>
      </c>
      <c r="Z36" s="519" t="str">
        <f t="shared" si="35"/>
        <v/>
      </c>
      <c r="AA36" s="519" t="str">
        <f t="shared" si="36"/>
        <v/>
      </c>
      <c r="AB36" s="519" t="str">
        <f t="shared" si="37"/>
        <v/>
      </c>
      <c r="AC36" s="519" t="str">
        <f t="shared" si="38"/>
        <v/>
      </c>
      <c r="AD36" s="519" t="str">
        <f t="shared" si="39"/>
        <v/>
      </c>
      <c r="AE36" s="255"/>
      <c r="AF36" s="258"/>
      <c r="AG36" s="259"/>
      <c r="AH36" s="260"/>
      <c r="AI36" s="254"/>
      <c r="AJ36" s="254"/>
      <c r="AK36" s="254"/>
      <c r="AL36" s="254"/>
      <c r="AM36" s="254"/>
      <c r="AN36" s="262"/>
      <c r="AO36" s="262"/>
      <c r="AP36" s="254"/>
      <c r="AQ36" s="254"/>
      <c r="AR36" s="254"/>
      <c r="AS36" s="254"/>
      <c r="AT36" s="253"/>
      <c r="AU36" s="263"/>
      <c r="AV36" s="263"/>
      <c r="AW36" s="263"/>
      <c r="AX36" s="254"/>
      <c r="AY36" s="254"/>
      <c r="AZ36" s="254"/>
      <c r="BA36" s="254"/>
      <c r="BB36" s="264"/>
      <c r="BC36" s="264"/>
      <c r="BD36" s="277"/>
      <c r="BE36" s="277"/>
      <c r="BF36" s="253"/>
      <c r="BG36" s="253"/>
      <c r="BH36" s="253"/>
      <c r="BI36" s="253"/>
      <c r="BJ36" s="253"/>
      <c r="BK36" s="253"/>
      <c r="BL36" s="266"/>
      <c r="BM36" s="266"/>
      <c r="BN36" s="266"/>
      <c r="BO36" s="266"/>
      <c r="BP36" s="266"/>
      <c r="BQ36" s="267"/>
      <c r="BR36" s="268"/>
      <c r="BS36" s="349"/>
      <c r="BT36" s="349"/>
      <c r="BU36" s="349"/>
      <c r="BV36" s="349"/>
      <c r="BW36" s="268" t="str">
        <f t="shared" si="4"/>
        <v/>
      </c>
      <c r="BX36" s="268" t="str">
        <f t="shared" si="5"/>
        <v/>
      </c>
      <c r="BY36" s="268" t="str">
        <f t="shared" si="6"/>
        <v/>
      </c>
      <c r="BZ36" s="253" t="str">
        <f t="shared" si="7"/>
        <v/>
      </c>
      <c r="CA36" s="253" t="str">
        <f t="shared" si="8"/>
        <v/>
      </c>
      <c r="CB36" s="253" t="str">
        <f t="shared" si="9"/>
        <v/>
      </c>
      <c r="CC36" s="253" t="str">
        <f t="shared" si="10"/>
        <v/>
      </c>
      <c r="CD36" s="253" t="str">
        <f t="shared" si="11"/>
        <v/>
      </c>
      <c r="CE36" s="253" t="str">
        <f t="shared" si="12"/>
        <v/>
      </c>
      <c r="CF36" s="253" t="str">
        <f t="shared" si="13"/>
        <v/>
      </c>
      <c r="CG36" s="253" t="str">
        <f t="shared" si="14"/>
        <v/>
      </c>
      <c r="CH36" s="268" t="str">
        <f t="shared" si="15"/>
        <v/>
      </c>
      <c r="CI36" s="269" t="str">
        <f t="shared" si="16"/>
        <v/>
      </c>
      <c r="CJ36" s="253" t="str">
        <f t="shared" si="17"/>
        <v/>
      </c>
      <c r="CK36" s="253" t="str">
        <f t="shared" si="18"/>
        <v/>
      </c>
      <c r="CL36" s="253" t="str">
        <f t="shared" si="19"/>
        <v/>
      </c>
      <c r="CM36" s="253"/>
      <c r="CN36" s="253"/>
      <c r="CO36" s="253"/>
      <c r="CP36" s="253"/>
      <c r="CQ36" s="253"/>
      <c r="CR36" s="253"/>
      <c r="CS36" s="253"/>
      <c r="CT36" s="253"/>
      <c r="CU36" s="253" t="str">
        <f t="shared" si="20"/>
        <v/>
      </c>
      <c r="CV36" s="253" t="str">
        <f t="shared" si="21"/>
        <v/>
      </c>
      <c r="CW36" s="253" t="str">
        <f t="shared" si="22"/>
        <v/>
      </c>
      <c r="CX36" s="253"/>
      <c r="CY36" s="253"/>
      <c r="CZ36" s="253"/>
      <c r="DA36" s="253"/>
      <c r="DB36" s="253"/>
      <c r="DC36" s="253"/>
      <c r="DD36" s="253"/>
      <c r="DE36" s="253"/>
      <c r="DF36" s="253"/>
      <c r="DG36" s="253"/>
      <c r="DH36" s="253"/>
      <c r="DI36" s="253"/>
      <c r="DJ36" s="253"/>
      <c r="DK36" s="253"/>
      <c r="DL36" s="253"/>
      <c r="DM36" s="253"/>
      <c r="DN36" s="253" t="s">
        <v>385</v>
      </c>
      <c r="DO36" s="253"/>
      <c r="DP36" s="253"/>
      <c r="DQ36" s="253"/>
      <c r="DR36" s="253"/>
      <c r="DS36" s="479"/>
      <c r="DT36" s="479"/>
      <c r="DU36" s="480"/>
      <c r="DV36" s="480"/>
      <c r="DW36" s="481"/>
      <c r="DX36" s="278">
        <f>'編號 No29.家庭成員 '!X$4</f>
        <v>1</v>
      </c>
      <c r="DY36" s="271">
        <f>'編號 No29.家庭成員 '!N$23</f>
        <v>0</v>
      </c>
      <c r="DZ36" s="271">
        <f>'編號 No29.家庭成員 '!O$23</f>
        <v>0</v>
      </c>
      <c r="EA36" s="271">
        <f>'編號 No29.家庭成員 '!P$23</f>
        <v>0</v>
      </c>
      <c r="EB36" s="271">
        <f>'編號 No29.家庭成員 '!Q$23</f>
        <v>0</v>
      </c>
      <c r="EC36" s="271">
        <f>'編號 No29.家庭成員 '!R$23</f>
        <v>0</v>
      </c>
      <c r="ED36" s="272">
        <f t="shared" si="23"/>
        <v>0</v>
      </c>
      <c r="EE36" s="272">
        <f t="shared" si="24"/>
        <v>0</v>
      </c>
      <c r="EF36" s="272">
        <f t="shared" si="25"/>
        <v>0</v>
      </c>
      <c r="EG36" s="273" t="str">
        <f t="shared" si="26"/>
        <v>身份空白</v>
      </c>
      <c r="EH36" s="273" t="str">
        <f t="shared" si="27"/>
        <v>身份空白</v>
      </c>
      <c r="EI36" s="273" t="str">
        <f t="shared" si="28"/>
        <v>身份空白</v>
      </c>
      <c r="EJ36" s="442">
        <v>0</v>
      </c>
      <c r="EK36" s="442"/>
      <c r="EL36" s="442"/>
      <c r="EM36" s="442"/>
      <c r="EN36" s="442"/>
      <c r="EO36" s="442"/>
      <c r="EP36" s="442"/>
      <c r="EQ36" s="442"/>
      <c r="ER36" s="442"/>
      <c r="ES36" s="442"/>
      <c r="ET36" s="442">
        <f t="shared" si="40"/>
        <v>0</v>
      </c>
      <c r="EU36" s="442"/>
      <c r="EV36" s="442"/>
      <c r="EW36" s="442"/>
      <c r="EX36" s="442"/>
      <c r="EY36" s="442"/>
      <c r="EZ36" s="442"/>
      <c r="FA36" s="442"/>
      <c r="FB36" s="442"/>
      <c r="FC36" s="442"/>
      <c r="FD36" s="442"/>
      <c r="FE36" s="442"/>
      <c r="FF36" s="442"/>
      <c r="FG36" s="442"/>
      <c r="FH36" s="442"/>
      <c r="FI36" s="442"/>
      <c r="FJ36" s="442"/>
      <c r="FK36" s="442"/>
      <c r="FL36" s="442"/>
      <c r="FM36" s="253"/>
      <c r="FN36" s="253"/>
      <c r="FO36" s="253"/>
      <c r="FP36" s="253"/>
      <c r="FQ36" s="253"/>
      <c r="FR36" s="253"/>
      <c r="FS36" s="253"/>
      <c r="FT36" s="253"/>
      <c r="FU36" s="253"/>
      <c r="FV36" s="253"/>
      <c r="FW36" s="253"/>
      <c r="FX36" s="253"/>
      <c r="FY36" s="253"/>
      <c r="FZ36" s="253"/>
      <c r="GA36" s="253"/>
      <c r="GB36" s="253"/>
      <c r="GC36" s="253"/>
      <c r="GD36" s="484" t="s">
        <v>210</v>
      </c>
      <c r="GE36" s="484" t="s">
        <v>211</v>
      </c>
      <c r="GF36" s="484"/>
      <c r="GG36" s="484" t="s">
        <v>210</v>
      </c>
      <c r="GH36" s="484" t="s">
        <v>211</v>
      </c>
      <c r="GI36" s="484"/>
      <c r="GJ36" s="484" t="s">
        <v>212</v>
      </c>
      <c r="GK36" s="485" t="s">
        <v>717</v>
      </c>
      <c r="GL36" s="484"/>
      <c r="GM36" s="484"/>
      <c r="GN36" s="484"/>
      <c r="GO36" s="485" t="s">
        <v>716</v>
      </c>
      <c r="GP36" s="485" t="s">
        <v>715</v>
      </c>
      <c r="GQ36" s="485" t="s">
        <v>714</v>
      </c>
      <c r="GR36" s="486" t="s">
        <v>713</v>
      </c>
    </row>
    <row r="37" spans="1:200" s="274" customFormat="1" ht="79.5" customHeight="1">
      <c r="A37" s="253" t="str">
        <f t="shared" si="41"/>
        <v>111學年度第一學期</v>
      </c>
      <c r="B37" s="253"/>
      <c r="C37" s="253"/>
      <c r="D37" s="254" t="s">
        <v>83</v>
      </c>
      <c r="E37" s="254"/>
      <c r="F37" s="254"/>
      <c r="G37" s="255"/>
      <c r="H37" s="254"/>
      <c r="I37" s="254"/>
      <c r="J37" s="254"/>
      <c r="K37" s="254"/>
      <c r="L37" s="254"/>
      <c r="M37" s="256"/>
      <c r="N37" s="257"/>
      <c r="O37" s="254"/>
      <c r="P37" s="254" t="s">
        <v>209</v>
      </c>
      <c r="Q37" s="254"/>
      <c r="R37" s="239">
        <f t="shared" si="29"/>
        <v>0</v>
      </c>
      <c r="S37" s="254" t="s">
        <v>208</v>
      </c>
      <c r="T37" s="254"/>
      <c r="U37" s="519" t="str">
        <f t="shared" si="30"/>
        <v/>
      </c>
      <c r="V37" s="519" t="str">
        <f t="shared" si="31"/>
        <v/>
      </c>
      <c r="W37" s="519" t="str">
        <f t="shared" si="32"/>
        <v/>
      </c>
      <c r="X37" s="519" t="str">
        <f t="shared" si="33"/>
        <v/>
      </c>
      <c r="Y37" s="519" t="str">
        <f t="shared" si="34"/>
        <v/>
      </c>
      <c r="Z37" s="519" t="str">
        <f t="shared" si="35"/>
        <v/>
      </c>
      <c r="AA37" s="519" t="str">
        <f t="shared" si="36"/>
        <v/>
      </c>
      <c r="AB37" s="519" t="str">
        <f t="shared" si="37"/>
        <v/>
      </c>
      <c r="AC37" s="519" t="str">
        <f t="shared" si="38"/>
        <v/>
      </c>
      <c r="AD37" s="519" t="str">
        <f t="shared" si="39"/>
        <v/>
      </c>
      <c r="AE37" s="255"/>
      <c r="AF37" s="258"/>
      <c r="AG37" s="259"/>
      <c r="AH37" s="260"/>
      <c r="AI37" s="254"/>
      <c r="AJ37" s="254"/>
      <c r="AK37" s="254"/>
      <c r="AL37" s="254"/>
      <c r="AM37" s="254"/>
      <c r="AN37" s="262"/>
      <c r="AO37" s="262"/>
      <c r="AP37" s="254"/>
      <c r="AQ37" s="254"/>
      <c r="AR37" s="254"/>
      <c r="AS37" s="254"/>
      <c r="AT37" s="253"/>
      <c r="AU37" s="263"/>
      <c r="AV37" s="263"/>
      <c r="AW37" s="263"/>
      <c r="AX37" s="254"/>
      <c r="AY37" s="254"/>
      <c r="AZ37" s="254"/>
      <c r="BA37" s="254"/>
      <c r="BB37" s="264"/>
      <c r="BC37" s="264"/>
      <c r="BD37" s="277"/>
      <c r="BE37" s="277"/>
      <c r="BF37" s="253"/>
      <c r="BG37" s="253"/>
      <c r="BH37" s="253"/>
      <c r="BI37" s="253"/>
      <c r="BJ37" s="253"/>
      <c r="BK37" s="253"/>
      <c r="BL37" s="266"/>
      <c r="BM37" s="266"/>
      <c r="BN37" s="266"/>
      <c r="BO37" s="266"/>
      <c r="BP37" s="266"/>
      <c r="BQ37" s="267"/>
      <c r="BR37" s="268"/>
      <c r="BS37" s="349"/>
      <c r="BT37" s="349"/>
      <c r="BU37" s="349"/>
      <c r="BV37" s="349"/>
      <c r="BW37" s="268" t="str">
        <f t="shared" si="4"/>
        <v/>
      </c>
      <c r="BX37" s="268" t="str">
        <f t="shared" si="5"/>
        <v/>
      </c>
      <c r="BY37" s="268" t="str">
        <f t="shared" si="6"/>
        <v/>
      </c>
      <c r="BZ37" s="253" t="str">
        <f t="shared" si="7"/>
        <v/>
      </c>
      <c r="CA37" s="253" t="str">
        <f t="shared" si="8"/>
        <v/>
      </c>
      <c r="CB37" s="253" t="str">
        <f t="shared" si="9"/>
        <v/>
      </c>
      <c r="CC37" s="253" t="str">
        <f t="shared" si="10"/>
        <v/>
      </c>
      <c r="CD37" s="253" t="str">
        <f t="shared" si="11"/>
        <v/>
      </c>
      <c r="CE37" s="253" t="str">
        <f t="shared" si="12"/>
        <v/>
      </c>
      <c r="CF37" s="253" t="str">
        <f t="shared" si="13"/>
        <v/>
      </c>
      <c r="CG37" s="253" t="str">
        <f t="shared" si="14"/>
        <v/>
      </c>
      <c r="CH37" s="268" t="str">
        <f t="shared" si="15"/>
        <v/>
      </c>
      <c r="CI37" s="269" t="str">
        <f t="shared" si="16"/>
        <v/>
      </c>
      <c r="CJ37" s="253" t="str">
        <f t="shared" si="17"/>
        <v/>
      </c>
      <c r="CK37" s="253" t="str">
        <f t="shared" si="18"/>
        <v/>
      </c>
      <c r="CL37" s="253" t="str">
        <f t="shared" si="19"/>
        <v/>
      </c>
      <c r="CM37" s="253"/>
      <c r="CN37" s="253"/>
      <c r="CO37" s="253"/>
      <c r="CP37" s="253"/>
      <c r="CQ37" s="253"/>
      <c r="CR37" s="253"/>
      <c r="CS37" s="253"/>
      <c r="CT37" s="253"/>
      <c r="CU37" s="253" t="str">
        <f t="shared" si="20"/>
        <v/>
      </c>
      <c r="CV37" s="253" t="str">
        <f t="shared" si="21"/>
        <v/>
      </c>
      <c r="CW37" s="253" t="str">
        <f t="shared" si="22"/>
        <v/>
      </c>
      <c r="CX37" s="253"/>
      <c r="CY37" s="253"/>
      <c r="CZ37" s="253"/>
      <c r="DA37" s="253"/>
      <c r="DB37" s="253"/>
      <c r="DC37" s="253"/>
      <c r="DD37" s="253"/>
      <c r="DE37" s="253"/>
      <c r="DF37" s="253"/>
      <c r="DG37" s="253"/>
      <c r="DH37" s="253"/>
      <c r="DI37" s="253"/>
      <c r="DJ37" s="253"/>
      <c r="DK37" s="253"/>
      <c r="DL37" s="253"/>
      <c r="DM37" s="253"/>
      <c r="DN37" s="253" t="s">
        <v>385</v>
      </c>
      <c r="DO37" s="253"/>
      <c r="DP37" s="253"/>
      <c r="DQ37" s="253"/>
      <c r="DR37" s="253"/>
      <c r="DS37" s="479"/>
      <c r="DT37" s="479"/>
      <c r="DU37" s="480"/>
      <c r="DV37" s="480"/>
      <c r="DW37" s="481"/>
      <c r="DX37" s="278">
        <f>'編號 No30.家庭成員 '!X$4</f>
        <v>1</v>
      </c>
      <c r="DY37" s="271">
        <f>'編號 No30.家庭成員 '!N$23</f>
        <v>0</v>
      </c>
      <c r="DZ37" s="271">
        <f>'編號 No30.家庭成員 '!O$23</f>
        <v>0</v>
      </c>
      <c r="EA37" s="271">
        <f>'編號 No30.家庭成員 '!P$23</f>
        <v>0</v>
      </c>
      <c r="EB37" s="271">
        <f>'編號 No30.家庭成員 '!Q$23</f>
        <v>0</v>
      </c>
      <c r="EC37" s="271">
        <f>'編號 No30.家庭成員 '!R$23</f>
        <v>0</v>
      </c>
      <c r="ED37" s="272">
        <f t="shared" si="23"/>
        <v>0</v>
      </c>
      <c r="EE37" s="272">
        <f t="shared" si="24"/>
        <v>0</v>
      </c>
      <c r="EF37" s="272">
        <f t="shared" si="25"/>
        <v>0</v>
      </c>
      <c r="EG37" s="273" t="str">
        <f t="shared" si="26"/>
        <v>身份空白</v>
      </c>
      <c r="EH37" s="273" t="str">
        <f t="shared" si="27"/>
        <v>身份空白</v>
      </c>
      <c r="EI37" s="273" t="str">
        <f t="shared" si="28"/>
        <v>身份空白</v>
      </c>
      <c r="EJ37" s="442">
        <v>0</v>
      </c>
      <c r="EK37" s="442"/>
      <c r="EL37" s="442"/>
      <c r="EM37" s="442"/>
      <c r="EN37" s="442"/>
      <c r="EO37" s="442"/>
      <c r="EP37" s="442"/>
      <c r="EQ37" s="442"/>
      <c r="ER37" s="442"/>
      <c r="ES37" s="442"/>
      <c r="ET37" s="442">
        <f t="shared" si="40"/>
        <v>0</v>
      </c>
      <c r="EU37" s="442"/>
      <c r="EV37" s="442"/>
      <c r="EW37" s="442"/>
      <c r="EX37" s="442"/>
      <c r="EY37" s="442"/>
      <c r="EZ37" s="442"/>
      <c r="FA37" s="442"/>
      <c r="FB37" s="442"/>
      <c r="FC37" s="442"/>
      <c r="FD37" s="442"/>
      <c r="FE37" s="442"/>
      <c r="FF37" s="442"/>
      <c r="FG37" s="442"/>
      <c r="FH37" s="442"/>
      <c r="FI37" s="442"/>
      <c r="FJ37" s="442"/>
      <c r="FK37" s="442"/>
      <c r="FL37" s="442"/>
      <c r="FM37" s="253"/>
      <c r="FN37" s="253"/>
      <c r="FO37" s="253"/>
      <c r="FP37" s="253"/>
      <c r="FQ37" s="253"/>
      <c r="FR37" s="253"/>
      <c r="FS37" s="253"/>
      <c r="FT37" s="253"/>
      <c r="FU37" s="253"/>
      <c r="FV37" s="253"/>
      <c r="FW37" s="253"/>
      <c r="FX37" s="253"/>
      <c r="FY37" s="253"/>
      <c r="FZ37" s="253"/>
      <c r="GA37" s="253"/>
      <c r="GB37" s="253"/>
      <c r="GC37" s="253"/>
      <c r="GD37" s="484" t="s">
        <v>210</v>
      </c>
      <c r="GE37" s="484" t="s">
        <v>211</v>
      </c>
      <c r="GF37" s="484"/>
      <c r="GG37" s="484" t="s">
        <v>210</v>
      </c>
      <c r="GH37" s="484" t="s">
        <v>211</v>
      </c>
      <c r="GI37" s="484"/>
      <c r="GJ37" s="484" t="s">
        <v>212</v>
      </c>
      <c r="GK37" s="485" t="s">
        <v>717</v>
      </c>
      <c r="GL37" s="484"/>
      <c r="GM37" s="484"/>
      <c r="GN37" s="484"/>
      <c r="GO37" s="485" t="s">
        <v>716</v>
      </c>
      <c r="GP37" s="485" t="s">
        <v>715</v>
      </c>
      <c r="GQ37" s="485" t="s">
        <v>714</v>
      </c>
      <c r="GR37" s="486" t="s">
        <v>713</v>
      </c>
    </row>
    <row r="38" spans="1:200" s="274" customFormat="1" ht="79.5" customHeight="1">
      <c r="A38" s="253" t="str">
        <f t="shared" si="41"/>
        <v>111學年度第一學期</v>
      </c>
      <c r="B38" s="253"/>
      <c r="C38" s="253"/>
      <c r="D38" s="254" t="s">
        <v>84</v>
      </c>
      <c r="E38" s="254"/>
      <c r="F38" s="254"/>
      <c r="G38" s="255"/>
      <c r="H38" s="254"/>
      <c r="I38" s="254"/>
      <c r="J38" s="254"/>
      <c r="K38" s="254"/>
      <c r="L38" s="254"/>
      <c r="M38" s="256"/>
      <c r="N38" s="257"/>
      <c r="O38" s="254"/>
      <c r="P38" s="254" t="s">
        <v>209</v>
      </c>
      <c r="Q38" s="254"/>
      <c r="R38" s="239">
        <f t="shared" si="29"/>
        <v>0</v>
      </c>
      <c r="S38" s="254" t="s">
        <v>208</v>
      </c>
      <c r="T38" s="254"/>
      <c r="U38" s="519" t="str">
        <f t="shared" si="30"/>
        <v/>
      </c>
      <c r="V38" s="519" t="str">
        <f t="shared" si="31"/>
        <v/>
      </c>
      <c r="W38" s="519" t="str">
        <f t="shared" si="32"/>
        <v/>
      </c>
      <c r="X38" s="519" t="str">
        <f t="shared" si="33"/>
        <v/>
      </c>
      <c r="Y38" s="519" t="str">
        <f t="shared" si="34"/>
        <v/>
      </c>
      <c r="Z38" s="519" t="str">
        <f t="shared" si="35"/>
        <v/>
      </c>
      <c r="AA38" s="519" t="str">
        <f t="shared" si="36"/>
        <v/>
      </c>
      <c r="AB38" s="519" t="str">
        <f t="shared" si="37"/>
        <v/>
      </c>
      <c r="AC38" s="519" t="str">
        <f t="shared" si="38"/>
        <v/>
      </c>
      <c r="AD38" s="519" t="str">
        <f t="shared" si="39"/>
        <v/>
      </c>
      <c r="AE38" s="255"/>
      <c r="AF38" s="258"/>
      <c r="AG38" s="259"/>
      <c r="AH38" s="260"/>
      <c r="AI38" s="261"/>
      <c r="AJ38" s="261"/>
      <c r="AK38" s="261"/>
      <c r="AL38" s="261"/>
      <c r="AM38" s="262"/>
      <c r="AN38" s="262"/>
      <c r="AO38" s="262"/>
      <c r="AP38" s="262"/>
      <c r="AQ38" s="262"/>
      <c r="AR38" s="262"/>
      <c r="AS38" s="262"/>
      <c r="AT38" s="253"/>
      <c r="AU38" s="263"/>
      <c r="AV38" s="263"/>
      <c r="AW38" s="263"/>
      <c r="AX38" s="254"/>
      <c r="AY38" s="254"/>
      <c r="AZ38" s="254"/>
      <c r="BA38" s="254"/>
      <c r="BB38" s="264"/>
      <c r="BC38" s="264"/>
      <c r="BD38" s="279"/>
      <c r="BE38" s="279"/>
      <c r="BF38" s="253"/>
      <c r="BG38" s="253"/>
      <c r="BH38" s="253"/>
      <c r="BI38" s="253"/>
      <c r="BJ38" s="253"/>
      <c r="BK38" s="253"/>
      <c r="BL38" s="266"/>
      <c r="BM38" s="266"/>
      <c r="BN38" s="266"/>
      <c r="BO38" s="266"/>
      <c r="BP38" s="266"/>
      <c r="BQ38" s="267"/>
      <c r="BR38" s="268"/>
      <c r="BS38" s="349"/>
      <c r="BT38" s="349"/>
      <c r="BU38" s="349"/>
      <c r="BV38" s="349"/>
      <c r="BW38" s="268" t="str">
        <f t="shared" si="4"/>
        <v/>
      </c>
      <c r="BX38" s="268" t="str">
        <f t="shared" si="5"/>
        <v/>
      </c>
      <c r="BY38" s="268" t="str">
        <f t="shared" si="6"/>
        <v/>
      </c>
      <c r="BZ38" s="253" t="str">
        <f t="shared" si="7"/>
        <v/>
      </c>
      <c r="CA38" s="253" t="str">
        <f t="shared" si="8"/>
        <v/>
      </c>
      <c r="CB38" s="253" t="str">
        <f t="shared" si="9"/>
        <v/>
      </c>
      <c r="CC38" s="253" t="str">
        <f t="shared" si="10"/>
        <v/>
      </c>
      <c r="CD38" s="253" t="str">
        <f t="shared" si="11"/>
        <v/>
      </c>
      <c r="CE38" s="253" t="str">
        <f t="shared" si="12"/>
        <v/>
      </c>
      <c r="CF38" s="253" t="str">
        <f t="shared" si="13"/>
        <v/>
      </c>
      <c r="CG38" s="253" t="str">
        <f t="shared" si="14"/>
        <v/>
      </c>
      <c r="CH38" s="268" t="str">
        <f t="shared" si="15"/>
        <v/>
      </c>
      <c r="CI38" s="269" t="str">
        <f t="shared" si="16"/>
        <v/>
      </c>
      <c r="CJ38" s="253" t="str">
        <f t="shared" si="17"/>
        <v/>
      </c>
      <c r="CK38" s="253" t="str">
        <f t="shared" si="18"/>
        <v/>
      </c>
      <c r="CL38" s="253" t="str">
        <f t="shared" si="19"/>
        <v/>
      </c>
      <c r="CM38" s="253"/>
      <c r="CN38" s="253"/>
      <c r="CO38" s="253"/>
      <c r="CP38" s="253"/>
      <c r="CQ38" s="253"/>
      <c r="CR38" s="253"/>
      <c r="CS38" s="253"/>
      <c r="CT38" s="253"/>
      <c r="CU38" s="253" t="str">
        <f t="shared" si="20"/>
        <v/>
      </c>
      <c r="CV38" s="253" t="str">
        <f t="shared" si="21"/>
        <v/>
      </c>
      <c r="CW38" s="253" t="str">
        <f t="shared" si="22"/>
        <v/>
      </c>
      <c r="CX38" s="253"/>
      <c r="CY38" s="253"/>
      <c r="CZ38" s="253"/>
      <c r="DA38" s="253"/>
      <c r="DB38" s="253"/>
      <c r="DC38" s="253"/>
      <c r="DD38" s="253"/>
      <c r="DE38" s="253"/>
      <c r="DF38" s="253"/>
      <c r="DG38" s="253"/>
      <c r="DH38" s="253"/>
      <c r="DI38" s="253"/>
      <c r="DJ38" s="253"/>
      <c r="DK38" s="253"/>
      <c r="DL38" s="253"/>
      <c r="DM38" s="253"/>
      <c r="DN38" s="253" t="s">
        <v>385</v>
      </c>
      <c r="DO38" s="253"/>
      <c r="DP38" s="253"/>
      <c r="DQ38" s="253"/>
      <c r="DR38" s="253"/>
      <c r="DS38" s="479"/>
      <c r="DT38" s="479"/>
      <c r="DU38" s="480"/>
      <c r="DV38" s="480"/>
      <c r="DW38" s="481"/>
      <c r="DX38" s="278">
        <f>'編號 No31.家庭成員 '!X$4</f>
        <v>1</v>
      </c>
      <c r="DY38" s="271">
        <f>'編號 No31.家庭成員 '!N$23</f>
        <v>0</v>
      </c>
      <c r="DZ38" s="271">
        <f>'編號 No31.家庭成員 '!O$23</f>
        <v>0</v>
      </c>
      <c r="EA38" s="271">
        <f>'編號 No31.家庭成員 '!P$23</f>
        <v>0</v>
      </c>
      <c r="EB38" s="271">
        <f>'編號 No31.家庭成員 '!Q$23</f>
        <v>0</v>
      </c>
      <c r="EC38" s="271">
        <f>'編號 No31.家庭成員 '!R$23</f>
        <v>0</v>
      </c>
      <c r="ED38" s="272">
        <f t="shared" si="23"/>
        <v>0</v>
      </c>
      <c r="EE38" s="272">
        <f t="shared" si="24"/>
        <v>0</v>
      </c>
      <c r="EF38" s="272">
        <f t="shared" si="25"/>
        <v>0</v>
      </c>
      <c r="EG38" s="273" t="str">
        <f t="shared" si="26"/>
        <v>身份空白</v>
      </c>
      <c r="EH38" s="273" t="str">
        <f t="shared" si="27"/>
        <v>身份空白</v>
      </c>
      <c r="EI38" s="273" t="str">
        <f t="shared" si="28"/>
        <v>身份空白</v>
      </c>
      <c r="EJ38" s="442">
        <v>0</v>
      </c>
      <c r="EK38" s="442"/>
      <c r="EL38" s="442"/>
      <c r="EM38" s="442"/>
      <c r="EN38" s="442"/>
      <c r="EO38" s="442"/>
      <c r="EP38" s="442"/>
      <c r="EQ38" s="442"/>
      <c r="ER38" s="442"/>
      <c r="ES38" s="442"/>
      <c r="ET38" s="442">
        <f t="shared" si="40"/>
        <v>0</v>
      </c>
      <c r="EU38" s="442"/>
      <c r="EV38" s="442"/>
      <c r="EW38" s="442"/>
      <c r="EX38" s="442"/>
      <c r="EY38" s="442"/>
      <c r="EZ38" s="442"/>
      <c r="FA38" s="442"/>
      <c r="FB38" s="442"/>
      <c r="FC38" s="442"/>
      <c r="FD38" s="442"/>
      <c r="FE38" s="442"/>
      <c r="FF38" s="442"/>
      <c r="FG38" s="442"/>
      <c r="FH38" s="442"/>
      <c r="FI38" s="442"/>
      <c r="FJ38" s="442"/>
      <c r="FK38" s="442"/>
      <c r="FL38" s="442"/>
      <c r="FM38" s="253"/>
      <c r="FN38" s="253"/>
      <c r="FO38" s="253"/>
      <c r="FP38" s="253"/>
      <c r="FQ38" s="253"/>
      <c r="FR38" s="253"/>
      <c r="FS38" s="253"/>
      <c r="FT38" s="253"/>
      <c r="FU38" s="253"/>
      <c r="FV38" s="253"/>
      <c r="FW38" s="253"/>
      <c r="FX38" s="253"/>
      <c r="FY38" s="253"/>
      <c r="FZ38" s="253"/>
      <c r="GA38" s="253"/>
      <c r="GB38" s="253"/>
      <c r="GC38" s="253"/>
      <c r="GD38" s="484" t="s">
        <v>210</v>
      </c>
      <c r="GE38" s="484" t="s">
        <v>211</v>
      </c>
      <c r="GF38" s="484"/>
      <c r="GG38" s="484" t="s">
        <v>210</v>
      </c>
      <c r="GH38" s="484" t="s">
        <v>211</v>
      </c>
      <c r="GI38" s="484"/>
      <c r="GJ38" s="484" t="s">
        <v>212</v>
      </c>
      <c r="GK38" s="485" t="s">
        <v>717</v>
      </c>
      <c r="GL38" s="484"/>
      <c r="GM38" s="484"/>
      <c r="GN38" s="484"/>
      <c r="GO38" s="485" t="s">
        <v>716</v>
      </c>
      <c r="GP38" s="485" t="s">
        <v>715</v>
      </c>
      <c r="GQ38" s="485" t="s">
        <v>714</v>
      </c>
      <c r="GR38" s="486" t="s">
        <v>713</v>
      </c>
    </row>
    <row r="39" spans="1:200" s="274" customFormat="1" ht="79.5" customHeight="1">
      <c r="A39" s="253" t="str">
        <f t="shared" si="41"/>
        <v>111學年度第一學期</v>
      </c>
      <c r="B39" s="253"/>
      <c r="C39" s="253"/>
      <c r="D39" s="254" t="s">
        <v>85</v>
      </c>
      <c r="E39" s="254"/>
      <c r="F39" s="254"/>
      <c r="G39" s="255"/>
      <c r="H39" s="254"/>
      <c r="I39" s="254"/>
      <c r="J39" s="254"/>
      <c r="K39" s="254"/>
      <c r="L39" s="254"/>
      <c r="M39" s="256"/>
      <c r="N39" s="257"/>
      <c r="O39" s="254"/>
      <c r="P39" s="254" t="s">
        <v>209</v>
      </c>
      <c r="Q39" s="254"/>
      <c r="R39" s="239">
        <f t="shared" si="29"/>
        <v>0</v>
      </c>
      <c r="S39" s="254" t="s">
        <v>208</v>
      </c>
      <c r="T39" s="254"/>
      <c r="U39" s="519" t="str">
        <f t="shared" si="30"/>
        <v/>
      </c>
      <c r="V39" s="519" t="str">
        <f t="shared" si="31"/>
        <v/>
      </c>
      <c r="W39" s="519" t="str">
        <f t="shared" si="32"/>
        <v/>
      </c>
      <c r="X39" s="519" t="str">
        <f t="shared" si="33"/>
        <v/>
      </c>
      <c r="Y39" s="519" t="str">
        <f t="shared" si="34"/>
        <v/>
      </c>
      <c r="Z39" s="519" t="str">
        <f t="shared" si="35"/>
        <v/>
      </c>
      <c r="AA39" s="519" t="str">
        <f t="shared" si="36"/>
        <v/>
      </c>
      <c r="AB39" s="519" t="str">
        <f t="shared" si="37"/>
        <v/>
      </c>
      <c r="AC39" s="519" t="str">
        <f t="shared" si="38"/>
        <v/>
      </c>
      <c r="AD39" s="519" t="str">
        <f t="shared" si="39"/>
        <v/>
      </c>
      <c r="AE39" s="255"/>
      <c r="AF39" s="258"/>
      <c r="AG39" s="259"/>
      <c r="AH39" s="260"/>
      <c r="AI39" s="261"/>
      <c r="AJ39" s="261"/>
      <c r="AK39" s="261"/>
      <c r="AL39" s="261"/>
      <c r="AM39" s="262"/>
      <c r="AN39" s="262"/>
      <c r="AO39" s="262"/>
      <c r="AP39" s="262"/>
      <c r="AQ39" s="262"/>
      <c r="AR39" s="262"/>
      <c r="AS39" s="262"/>
      <c r="AT39" s="253"/>
      <c r="AU39" s="263"/>
      <c r="AV39" s="263"/>
      <c r="AW39" s="263"/>
      <c r="AX39" s="254"/>
      <c r="AY39" s="254"/>
      <c r="AZ39" s="254"/>
      <c r="BA39" s="254"/>
      <c r="BB39" s="264"/>
      <c r="BC39" s="264"/>
      <c r="BD39" s="265"/>
      <c r="BE39" s="265"/>
      <c r="BF39" s="253"/>
      <c r="BG39" s="253"/>
      <c r="BH39" s="253"/>
      <c r="BI39" s="253"/>
      <c r="BJ39" s="253"/>
      <c r="BK39" s="253"/>
      <c r="BL39" s="266"/>
      <c r="BM39" s="266"/>
      <c r="BN39" s="266"/>
      <c r="BO39" s="266"/>
      <c r="BP39" s="266"/>
      <c r="BQ39" s="267"/>
      <c r="BR39" s="268"/>
      <c r="BS39" s="349"/>
      <c r="BT39" s="349"/>
      <c r="BU39" s="349"/>
      <c r="BV39" s="349"/>
      <c r="BW39" s="268" t="str">
        <f t="shared" si="4"/>
        <v/>
      </c>
      <c r="BX39" s="268" t="str">
        <f t="shared" si="5"/>
        <v/>
      </c>
      <c r="BY39" s="268" t="str">
        <f t="shared" si="6"/>
        <v/>
      </c>
      <c r="BZ39" s="253" t="str">
        <f t="shared" si="7"/>
        <v/>
      </c>
      <c r="CA39" s="253" t="str">
        <f t="shared" si="8"/>
        <v/>
      </c>
      <c r="CB39" s="253" t="str">
        <f t="shared" si="9"/>
        <v/>
      </c>
      <c r="CC39" s="253" t="str">
        <f t="shared" si="10"/>
        <v/>
      </c>
      <c r="CD39" s="253" t="str">
        <f t="shared" si="11"/>
        <v/>
      </c>
      <c r="CE39" s="253" t="str">
        <f t="shared" si="12"/>
        <v/>
      </c>
      <c r="CF39" s="253" t="str">
        <f t="shared" si="13"/>
        <v/>
      </c>
      <c r="CG39" s="253" t="str">
        <f t="shared" si="14"/>
        <v/>
      </c>
      <c r="CH39" s="268" t="str">
        <f t="shared" si="15"/>
        <v/>
      </c>
      <c r="CI39" s="269" t="str">
        <f t="shared" si="16"/>
        <v/>
      </c>
      <c r="CJ39" s="253" t="str">
        <f t="shared" si="17"/>
        <v/>
      </c>
      <c r="CK39" s="253" t="str">
        <f t="shared" si="18"/>
        <v/>
      </c>
      <c r="CL39" s="253" t="str">
        <f t="shared" si="19"/>
        <v/>
      </c>
      <c r="CM39" s="253"/>
      <c r="CN39" s="253"/>
      <c r="CO39" s="253"/>
      <c r="CP39" s="253"/>
      <c r="CQ39" s="253"/>
      <c r="CR39" s="253"/>
      <c r="CS39" s="253"/>
      <c r="CT39" s="253"/>
      <c r="CU39" s="253" t="str">
        <f t="shared" si="20"/>
        <v/>
      </c>
      <c r="CV39" s="253" t="str">
        <f t="shared" si="21"/>
        <v/>
      </c>
      <c r="CW39" s="253" t="str">
        <f t="shared" si="22"/>
        <v/>
      </c>
      <c r="CX39" s="253"/>
      <c r="CY39" s="253"/>
      <c r="CZ39" s="253"/>
      <c r="DA39" s="253"/>
      <c r="DB39" s="253"/>
      <c r="DC39" s="253"/>
      <c r="DD39" s="253"/>
      <c r="DE39" s="253"/>
      <c r="DF39" s="253"/>
      <c r="DG39" s="253"/>
      <c r="DH39" s="253"/>
      <c r="DI39" s="253"/>
      <c r="DJ39" s="253"/>
      <c r="DK39" s="253"/>
      <c r="DL39" s="253"/>
      <c r="DM39" s="253"/>
      <c r="DN39" s="253" t="s">
        <v>385</v>
      </c>
      <c r="DO39" s="253"/>
      <c r="DP39" s="253"/>
      <c r="DQ39" s="253"/>
      <c r="DR39" s="253"/>
      <c r="DS39" s="479"/>
      <c r="DT39" s="479"/>
      <c r="DU39" s="480"/>
      <c r="DV39" s="480"/>
      <c r="DW39" s="481"/>
      <c r="DX39" s="278">
        <f>'編號 No32.家庭成員'!X$4</f>
        <v>1</v>
      </c>
      <c r="DY39" s="271">
        <f>'編號 No32.家庭成員'!N$23</f>
        <v>0</v>
      </c>
      <c r="DZ39" s="271">
        <f>'編號 No32.家庭成員'!O$23</f>
        <v>0</v>
      </c>
      <c r="EA39" s="271">
        <f>'編號 No32.家庭成員'!P$23</f>
        <v>0</v>
      </c>
      <c r="EB39" s="271">
        <f>'編號 No32.家庭成員'!Q$23</f>
        <v>0</v>
      </c>
      <c r="EC39" s="271">
        <f>'編號 No32.家庭成員'!R$23</f>
        <v>0</v>
      </c>
      <c r="ED39" s="272">
        <f t="shared" si="23"/>
        <v>0</v>
      </c>
      <c r="EE39" s="272">
        <f t="shared" si="24"/>
        <v>0</v>
      </c>
      <c r="EF39" s="272">
        <f t="shared" si="25"/>
        <v>0</v>
      </c>
      <c r="EG39" s="273" t="str">
        <f t="shared" si="26"/>
        <v>身份空白</v>
      </c>
      <c r="EH39" s="273" t="str">
        <f t="shared" si="27"/>
        <v>身份空白</v>
      </c>
      <c r="EI39" s="273" t="str">
        <f t="shared" si="28"/>
        <v>身份空白</v>
      </c>
      <c r="EJ39" s="442">
        <v>0</v>
      </c>
      <c r="EK39" s="442"/>
      <c r="EL39" s="442"/>
      <c r="EM39" s="442"/>
      <c r="EN39" s="442"/>
      <c r="EO39" s="442"/>
      <c r="EP39" s="442"/>
      <c r="EQ39" s="442"/>
      <c r="ER39" s="442"/>
      <c r="ES39" s="442"/>
      <c r="ET39" s="442">
        <f t="shared" si="40"/>
        <v>0</v>
      </c>
      <c r="EU39" s="442"/>
      <c r="EV39" s="442"/>
      <c r="EW39" s="442"/>
      <c r="EX39" s="442"/>
      <c r="EY39" s="442"/>
      <c r="EZ39" s="442"/>
      <c r="FA39" s="442"/>
      <c r="FB39" s="442"/>
      <c r="FC39" s="442"/>
      <c r="FD39" s="442"/>
      <c r="FE39" s="442"/>
      <c r="FF39" s="442"/>
      <c r="FG39" s="442"/>
      <c r="FH39" s="442"/>
      <c r="FI39" s="442"/>
      <c r="FJ39" s="442"/>
      <c r="FK39" s="442"/>
      <c r="FL39" s="442"/>
      <c r="FM39" s="253"/>
      <c r="FN39" s="253"/>
      <c r="FO39" s="253"/>
      <c r="FP39" s="253"/>
      <c r="FQ39" s="253"/>
      <c r="FR39" s="253"/>
      <c r="FS39" s="253"/>
      <c r="FT39" s="253"/>
      <c r="FU39" s="253"/>
      <c r="FV39" s="253"/>
      <c r="FW39" s="253"/>
      <c r="FX39" s="253"/>
      <c r="FY39" s="253"/>
      <c r="FZ39" s="253"/>
      <c r="GA39" s="253"/>
      <c r="GB39" s="253"/>
      <c r="GC39" s="253"/>
      <c r="GD39" s="484" t="s">
        <v>210</v>
      </c>
      <c r="GE39" s="484" t="s">
        <v>211</v>
      </c>
      <c r="GF39" s="484"/>
      <c r="GG39" s="484" t="s">
        <v>210</v>
      </c>
      <c r="GH39" s="484" t="s">
        <v>211</v>
      </c>
      <c r="GI39" s="484"/>
      <c r="GJ39" s="484" t="s">
        <v>212</v>
      </c>
      <c r="GK39" s="485" t="s">
        <v>717</v>
      </c>
      <c r="GL39" s="484"/>
      <c r="GM39" s="484"/>
      <c r="GN39" s="484"/>
      <c r="GO39" s="485" t="s">
        <v>716</v>
      </c>
      <c r="GP39" s="485" t="s">
        <v>715</v>
      </c>
      <c r="GQ39" s="485" t="s">
        <v>714</v>
      </c>
      <c r="GR39" s="486" t="s">
        <v>713</v>
      </c>
    </row>
    <row r="40" spans="1:200" s="274" customFormat="1" ht="79.5" customHeight="1">
      <c r="A40" s="253" t="str">
        <f t="shared" si="41"/>
        <v>111學年度第一學期</v>
      </c>
      <c r="B40" s="253"/>
      <c r="C40" s="253"/>
      <c r="D40" s="254" t="s">
        <v>86</v>
      </c>
      <c r="E40" s="254"/>
      <c r="F40" s="254"/>
      <c r="G40" s="255"/>
      <c r="H40" s="254"/>
      <c r="I40" s="254"/>
      <c r="J40" s="254"/>
      <c r="K40" s="254"/>
      <c r="L40" s="254"/>
      <c r="M40" s="256"/>
      <c r="N40" s="257"/>
      <c r="O40" s="254"/>
      <c r="P40" s="254" t="s">
        <v>209</v>
      </c>
      <c r="Q40" s="254"/>
      <c r="R40" s="239">
        <f t="shared" ref="R40:R57" si="42">G40</f>
        <v>0</v>
      </c>
      <c r="S40" s="254" t="s">
        <v>208</v>
      </c>
      <c r="T40" s="254"/>
      <c r="U40" s="519" t="str">
        <f t="shared" si="30"/>
        <v/>
      </c>
      <c r="V40" s="519" t="str">
        <f t="shared" si="31"/>
        <v/>
      </c>
      <c r="W40" s="519" t="str">
        <f t="shared" si="32"/>
        <v/>
      </c>
      <c r="X40" s="519" t="str">
        <f t="shared" si="33"/>
        <v/>
      </c>
      <c r="Y40" s="519" t="str">
        <f t="shared" si="34"/>
        <v/>
      </c>
      <c r="Z40" s="519" t="str">
        <f t="shared" si="35"/>
        <v/>
      </c>
      <c r="AA40" s="519" t="str">
        <f t="shared" si="36"/>
        <v/>
      </c>
      <c r="AB40" s="519" t="str">
        <f t="shared" si="37"/>
        <v/>
      </c>
      <c r="AC40" s="519" t="str">
        <f t="shared" si="38"/>
        <v/>
      </c>
      <c r="AD40" s="519" t="str">
        <f t="shared" si="39"/>
        <v/>
      </c>
      <c r="AE40" s="255"/>
      <c r="AF40" s="258"/>
      <c r="AG40" s="259"/>
      <c r="AH40" s="260"/>
      <c r="AI40" s="261"/>
      <c r="AJ40" s="261"/>
      <c r="AK40" s="261"/>
      <c r="AL40" s="261"/>
      <c r="AM40" s="262"/>
      <c r="AN40" s="262"/>
      <c r="AO40" s="262"/>
      <c r="AP40" s="262"/>
      <c r="AQ40" s="262"/>
      <c r="AR40" s="262"/>
      <c r="AS40" s="262"/>
      <c r="AT40" s="253"/>
      <c r="AU40" s="263"/>
      <c r="AV40" s="263"/>
      <c r="AW40" s="263"/>
      <c r="AX40" s="254"/>
      <c r="AY40" s="254"/>
      <c r="AZ40" s="254"/>
      <c r="BA40" s="254"/>
      <c r="BB40" s="264"/>
      <c r="BC40" s="264"/>
      <c r="BD40" s="265"/>
      <c r="BE40" s="265"/>
      <c r="BF40" s="253"/>
      <c r="BG40" s="253"/>
      <c r="BH40" s="253"/>
      <c r="BI40" s="253"/>
      <c r="BJ40" s="253"/>
      <c r="BK40" s="253"/>
      <c r="BL40" s="266"/>
      <c r="BM40" s="266"/>
      <c r="BN40" s="266"/>
      <c r="BO40" s="266"/>
      <c r="BP40" s="266"/>
      <c r="BQ40" s="267"/>
      <c r="BR40" s="268"/>
      <c r="BS40" s="349"/>
      <c r="BT40" s="349"/>
      <c r="BU40" s="349"/>
      <c r="BV40" s="349"/>
      <c r="BW40" s="268" t="str">
        <f t="shared" ref="BW40:BW57" si="43">IF(E40="","","已提交")</f>
        <v/>
      </c>
      <c r="BX40" s="268" t="str">
        <f t="shared" ref="BX40:BX57" si="44">IF(E40="","","已提交")</f>
        <v/>
      </c>
      <c r="BY40" s="268" t="str">
        <f t="shared" ref="BY40:BY57" si="45">IF(E40="","","已提交")</f>
        <v/>
      </c>
      <c r="BZ40" s="253" t="str">
        <f t="shared" ref="BZ40:BZ57" si="46">IF(N40="","",IF(OR(N40="特殊境遇家庭之子女",N40="中低收入身障學生或身障人士子女",N40="中低收入戶子女",N40="弱勢家庭兒少",N40="弱勢家庭身障學生或身障人士子女",N40="弱勢家庭子女",),"無須提交","已提交"))</f>
        <v/>
      </c>
      <c r="CA40" s="253" t="str">
        <f t="shared" ref="CA40:CA57" si="47">IF(N40="","",IF(OR(N40="低收入戶子女",N40="中低收入身障學生或身障人士子女",N40="中低收入戶子女",N40="弱勢家庭兒少",N40="弱勢家庭身障學生或身障人士子女",N40= "弱勢家庭子女"), "無須提交", "已提交"))</f>
        <v/>
      </c>
      <c r="CB40" s="253" t="str">
        <f t="shared" ref="CB40:CB57" si="48">IF(N40="","",IF(OR(N40="低收入戶子女",N40="特殊境遇家庭之子女",N40="弱勢家庭兒少",N40="弱勢家庭身障學生或身障人士子女",N40= "弱勢家庭子女"), "無須提交", "已提交"))</f>
        <v/>
      </c>
      <c r="CC40" s="253" t="str">
        <f t="shared" ref="CC40:CC57" si="49">IF(N40="","",IF(OR(N40="低收入戶子女",N40="特殊境遇家庭之子女",N40="中低收入戶子女",N40="弱勢家庭兒少",N40="弱勢家庭身障學生或身障人士子女",N40="弱勢家庭子女"), "無須提交", "已提交"))</f>
        <v/>
      </c>
      <c r="CD40" s="253" t="str">
        <f t="shared" ref="CD40:CD57" si="50">IF(N40="","",IF(OR(N40="低收入戶子女",N40="特殊境遇家庭之子女",N40="中低收入戶子女",N40="弱勢家庭兒少",N40= "弱勢家庭子女"), "無須提交", "已提交"))</f>
        <v/>
      </c>
      <c r="CE40" s="253" t="str">
        <f t="shared" ref="CE40:CE57" si="51">IF(N40="","",IF(OR(N40="低收入戶子女",N40="特殊境遇家庭之子女",N40="中低收入身障學生或身障人士子女",N40="中低收入戶子女",N40="弱勢家庭身障學生或身障人士子女",N40= "弱勢家庭子女"), "無須提交", "已提交"))</f>
        <v/>
      </c>
      <c r="CF40" s="253" t="str">
        <f t="shared" ref="CF40:CF57" si="52">IF(N40="","",IF(OR(N40="低收入戶子女",N40="特殊境遇家庭之子女",N40="中低收入身障學生或身障人士子女",N40="中低收入戶子女",N40="弱勢家庭兒少"), "無須提交", "已提交"))</f>
        <v/>
      </c>
      <c r="CG40" s="253" t="str">
        <f t="shared" ref="CG40:CG57" si="53">IF(N40="","",IF(OR(N40="低收入戶子女",N40="特殊境遇家庭之子女",N40="中低收入身障學生或身障人士子女",N40="中低收入戶子女",N40="弱勢家庭兒少"), "無須提交", "已提交"))</f>
        <v/>
      </c>
      <c r="CH40" s="268" t="str">
        <f t="shared" ref="CH40:CH57" si="54">IF(E40="","",IF(OR(E40="國小部",E40="國中部"),"無須提交","已提交"))</f>
        <v/>
      </c>
      <c r="CI40" s="269" t="str">
        <f t="shared" ref="CI40:CI57" si="55">IF(E40="","",IF(OR(E40="國小部",E40="國中部"),"無須提交","已提交"))</f>
        <v/>
      </c>
      <c r="CJ40" s="253" t="str">
        <f t="shared" ref="CJ40:CJ57" si="56">IF(E40="","",IF(OR(E40="國小部",E40="國中部"),"無須提交","已提交"))</f>
        <v/>
      </c>
      <c r="CK40" s="253" t="str">
        <f t="shared" ref="CK40:CK57" si="57">IF(E40="","",IF(E40="國小部","無須提交","已提交"))</f>
        <v/>
      </c>
      <c r="CL40" s="253" t="str">
        <f t="shared" ref="CL40:CL59" si="58">IF(E40="","","已提交")</f>
        <v/>
      </c>
      <c r="CM40" s="253"/>
      <c r="CN40" s="253"/>
      <c r="CO40" s="253"/>
      <c r="CP40" s="253"/>
      <c r="CQ40" s="253"/>
      <c r="CR40" s="253"/>
      <c r="CS40" s="253"/>
      <c r="CT40" s="253"/>
      <c r="CU40" s="253" t="str">
        <f t="shared" ref="CU40:CU57" si="59">IF(OR(E40="國小部",E40="國中部",), "已提交", "")</f>
        <v/>
      </c>
      <c r="CV40" s="253" t="str">
        <f t="shared" ref="CV40:CV57" si="60">IF(OR(E40="國小部",E40="國中部",), "已提交", "")</f>
        <v/>
      </c>
      <c r="CW40" s="253" t="str">
        <f t="shared" ref="CW40:CW57" si="61">IF(OR(E40="國小部",E40="國中部",), "已提交", "")</f>
        <v/>
      </c>
      <c r="CX40" s="253"/>
      <c r="CY40" s="253"/>
      <c r="CZ40" s="253"/>
      <c r="DA40" s="253"/>
      <c r="DB40" s="253"/>
      <c r="DC40" s="253"/>
      <c r="DD40" s="253"/>
      <c r="DE40" s="253"/>
      <c r="DF40" s="253"/>
      <c r="DG40" s="253"/>
      <c r="DH40" s="253"/>
      <c r="DI40" s="253"/>
      <c r="DJ40" s="253"/>
      <c r="DK40" s="253"/>
      <c r="DL40" s="253"/>
      <c r="DM40" s="253"/>
      <c r="DN40" s="253" t="s">
        <v>385</v>
      </c>
      <c r="DO40" s="253"/>
      <c r="DP40" s="253"/>
      <c r="DQ40" s="253"/>
      <c r="DR40" s="253"/>
      <c r="DS40" s="479"/>
      <c r="DT40" s="479"/>
      <c r="DU40" s="480"/>
      <c r="DV40" s="480"/>
      <c r="DW40" s="481"/>
      <c r="DX40" s="278">
        <f>'編號 No33.家庭成員'!X$4</f>
        <v>1</v>
      </c>
      <c r="DY40" s="271">
        <f>'編號 No33.家庭成員'!N$23</f>
        <v>0</v>
      </c>
      <c r="DZ40" s="271">
        <f>'編號 No33.家庭成員'!O$23</f>
        <v>0</v>
      </c>
      <c r="EA40" s="271">
        <f>'編號 No33.家庭成員'!P$23</f>
        <v>0</v>
      </c>
      <c r="EB40" s="271">
        <f>'編號 No33.家庭成員'!Q$23</f>
        <v>0</v>
      </c>
      <c r="EC40" s="271">
        <f>'編號 No33.家庭成員'!R$23</f>
        <v>0</v>
      </c>
      <c r="ED40" s="272">
        <f t="shared" ref="ED40:ED57" si="62">SUM(DY40:EA40)</f>
        <v>0</v>
      </c>
      <c r="EE40" s="272">
        <f t="shared" ref="EE40:EE57" si="63">SUM(DZ40+EF40+EB40)</f>
        <v>0</v>
      </c>
      <c r="EF40" s="272">
        <f t="shared" ref="EF40:EF57" si="64">DZ40/0.02095</f>
        <v>0</v>
      </c>
      <c r="EG40" s="273" t="str">
        <f t="shared" ref="EG40:EG57" si="65">CHOOSE(IF(N40="",1,IF(OR(N40="低收入戶子女", N40="特殊境遇家庭之子女", N40="中低收入身障學生或身障人士子女", N40="弱勢家庭兒少", N40="中低收入戶子女"),2,IF(OR(N40="弱勢家庭身障學生或身障人士子女", N40="弱勢家庭子女"),3,4))),"身份空白","符合標準",IF(DX40="","全家總人口數未輸入",IF(DY40="","薪資所得未輸入",IF(EA40="","其他所得未輸入",IF(ED40/12/DX40&gt;15366, "平均每人每月所得超過標準值"&amp; INT(ED40/12/DX40)-15366&amp; "元","符合標準")))),"身份別輸入錯誤")</f>
        <v>身份空白</v>
      </c>
      <c r="EH40" s="273" t="str">
        <f t="shared" ref="EH40:EH57" si="66">CHOOSE(IF(N40="",1,IF(OR(N40="低收入戶子女",N40="特殊境遇家庭之子女",N40="中低收入身障學生或身障人士子女",N40="弱勢家庭兒少",N40="中低收入戶子女"),2,IF(OR(N40="弱勢家庭身障學生或身障人士子女", N40="弱勢家庭子女"),3,4))),"身份空白","符合標準",IF(DX40="","全家總人口數未輸入",IF(DZ40="","利息所得未輸入",IF(EB40="","投資未輸入",IF(EE40/DX40&gt;112500, "平均每人動產標準金額超過標準值"&amp; INT(EE40/DX40)-112500&amp; "元","符合標準")))),"身份別輸入錯誤")</f>
        <v>身份空白</v>
      </c>
      <c r="EI40" s="273" t="str">
        <f t="shared" ref="EI40:EI57" si="67">CHOOSE(IF(N40="",1,IF(OR(N40="低收入戶子女",N40="特殊境遇家庭之子女",N40="中低收入身障學生或身障人士子女",N40="弱勢家庭兒少",N40="中低收入戶子女"),2,IF(OR(N40="弱勢家庭身障學生或身障人士子女", N40="弱勢家庭子女"),3,4))),"身份空白","符合標準",IF(EC40="","不動產未輸入",IF(EC40&gt;6500000, "全家人口不動產總值超過標準值"&amp;EC40-6500000&amp; "元","符合標準")),"身份別輸入錯誤")</f>
        <v>身份空白</v>
      </c>
      <c r="EJ40" s="442">
        <v>0</v>
      </c>
      <c r="EK40" s="442"/>
      <c r="EL40" s="442"/>
      <c r="EM40" s="442"/>
      <c r="EN40" s="442"/>
      <c r="EO40" s="442"/>
      <c r="EP40" s="442"/>
      <c r="EQ40" s="442"/>
      <c r="ER40" s="442"/>
      <c r="ES40" s="442"/>
      <c r="ET40" s="442">
        <f t="shared" si="40"/>
        <v>0</v>
      </c>
      <c r="EU40" s="442"/>
      <c r="EV40" s="442"/>
      <c r="EW40" s="442"/>
      <c r="EX40" s="442"/>
      <c r="EY40" s="442"/>
      <c r="EZ40" s="442"/>
      <c r="FA40" s="442"/>
      <c r="FB40" s="442"/>
      <c r="FC40" s="442"/>
      <c r="FD40" s="442"/>
      <c r="FE40" s="442"/>
      <c r="FF40" s="442"/>
      <c r="FG40" s="442"/>
      <c r="FH40" s="442"/>
      <c r="FI40" s="442"/>
      <c r="FJ40" s="442"/>
      <c r="FK40" s="442"/>
      <c r="FL40" s="442"/>
      <c r="FM40" s="253"/>
      <c r="FN40" s="253"/>
      <c r="FO40" s="253"/>
      <c r="FP40" s="253"/>
      <c r="FQ40" s="253"/>
      <c r="FR40" s="253"/>
      <c r="FS40" s="253"/>
      <c r="FT40" s="253"/>
      <c r="FU40" s="253"/>
      <c r="FV40" s="253"/>
      <c r="FW40" s="253"/>
      <c r="FX40" s="253"/>
      <c r="FY40" s="253"/>
      <c r="FZ40" s="253"/>
      <c r="GA40" s="253"/>
      <c r="GB40" s="253"/>
      <c r="GC40" s="253"/>
      <c r="GD40" s="484" t="s">
        <v>210</v>
      </c>
      <c r="GE40" s="484" t="s">
        <v>211</v>
      </c>
      <c r="GF40" s="484"/>
      <c r="GG40" s="484" t="s">
        <v>210</v>
      </c>
      <c r="GH40" s="484" t="s">
        <v>211</v>
      </c>
      <c r="GI40" s="484"/>
      <c r="GJ40" s="484" t="s">
        <v>212</v>
      </c>
      <c r="GK40" s="485" t="s">
        <v>717</v>
      </c>
      <c r="GL40" s="484"/>
      <c r="GM40" s="484"/>
      <c r="GN40" s="484"/>
      <c r="GO40" s="485" t="s">
        <v>716</v>
      </c>
      <c r="GP40" s="485" t="s">
        <v>715</v>
      </c>
      <c r="GQ40" s="485" t="s">
        <v>714</v>
      </c>
      <c r="GR40" s="486" t="s">
        <v>713</v>
      </c>
    </row>
    <row r="41" spans="1:200" s="274" customFormat="1" ht="79.5" customHeight="1">
      <c r="A41" s="253" t="str">
        <f t="shared" si="41"/>
        <v>111學年度第一學期</v>
      </c>
      <c r="B41" s="253"/>
      <c r="C41" s="253"/>
      <c r="D41" s="254" t="s">
        <v>87</v>
      </c>
      <c r="E41" s="254"/>
      <c r="F41" s="254"/>
      <c r="G41" s="255"/>
      <c r="H41" s="254"/>
      <c r="I41" s="254"/>
      <c r="J41" s="254"/>
      <c r="K41" s="254"/>
      <c r="L41" s="254"/>
      <c r="M41" s="256"/>
      <c r="N41" s="257"/>
      <c r="O41" s="254"/>
      <c r="P41" s="254" t="s">
        <v>209</v>
      </c>
      <c r="Q41" s="254"/>
      <c r="R41" s="239">
        <f t="shared" si="42"/>
        <v>0</v>
      </c>
      <c r="S41" s="254" t="s">
        <v>208</v>
      </c>
      <c r="T41" s="254"/>
      <c r="U41" s="519" t="str">
        <f t="shared" si="30"/>
        <v/>
      </c>
      <c r="V41" s="519" t="str">
        <f t="shared" si="31"/>
        <v/>
      </c>
      <c r="W41" s="519" t="str">
        <f t="shared" si="32"/>
        <v/>
      </c>
      <c r="X41" s="519" t="str">
        <f t="shared" si="33"/>
        <v/>
      </c>
      <c r="Y41" s="519" t="str">
        <f t="shared" si="34"/>
        <v/>
      </c>
      <c r="Z41" s="519" t="str">
        <f t="shared" si="35"/>
        <v/>
      </c>
      <c r="AA41" s="519" t="str">
        <f t="shared" si="36"/>
        <v/>
      </c>
      <c r="AB41" s="519" t="str">
        <f t="shared" si="37"/>
        <v/>
      </c>
      <c r="AC41" s="519" t="str">
        <f t="shared" si="38"/>
        <v/>
      </c>
      <c r="AD41" s="519" t="str">
        <f t="shared" si="39"/>
        <v/>
      </c>
      <c r="AE41" s="255"/>
      <c r="AF41" s="258"/>
      <c r="AG41" s="259"/>
      <c r="AH41" s="260"/>
      <c r="AI41" s="261"/>
      <c r="AJ41" s="261"/>
      <c r="AK41" s="261"/>
      <c r="AL41" s="261"/>
      <c r="AM41" s="262"/>
      <c r="AN41" s="262"/>
      <c r="AO41" s="262"/>
      <c r="AP41" s="262"/>
      <c r="AQ41" s="262"/>
      <c r="AR41" s="262"/>
      <c r="AS41" s="262"/>
      <c r="AT41" s="253"/>
      <c r="AU41" s="263"/>
      <c r="AV41" s="263"/>
      <c r="AW41" s="263"/>
      <c r="AX41" s="254"/>
      <c r="AY41" s="254"/>
      <c r="AZ41" s="254"/>
      <c r="BA41" s="254"/>
      <c r="BB41" s="264"/>
      <c r="BC41" s="264"/>
      <c r="BD41" s="265"/>
      <c r="BE41" s="265"/>
      <c r="BF41" s="253"/>
      <c r="BG41" s="253"/>
      <c r="BH41" s="253"/>
      <c r="BI41" s="253"/>
      <c r="BJ41" s="253"/>
      <c r="BK41" s="253"/>
      <c r="BL41" s="266"/>
      <c r="BM41" s="266"/>
      <c r="BN41" s="266"/>
      <c r="BO41" s="266"/>
      <c r="BP41" s="266"/>
      <c r="BQ41" s="267"/>
      <c r="BR41" s="268"/>
      <c r="BS41" s="349"/>
      <c r="BT41" s="349"/>
      <c r="BU41" s="349"/>
      <c r="BV41" s="349"/>
      <c r="BW41" s="268" t="str">
        <f t="shared" si="43"/>
        <v/>
      </c>
      <c r="BX41" s="268" t="str">
        <f t="shared" si="44"/>
        <v/>
      </c>
      <c r="BY41" s="268" t="str">
        <f t="shared" si="45"/>
        <v/>
      </c>
      <c r="BZ41" s="253" t="str">
        <f t="shared" si="46"/>
        <v/>
      </c>
      <c r="CA41" s="253" t="str">
        <f t="shared" si="47"/>
        <v/>
      </c>
      <c r="CB41" s="253" t="str">
        <f t="shared" si="48"/>
        <v/>
      </c>
      <c r="CC41" s="253" t="str">
        <f t="shared" si="49"/>
        <v/>
      </c>
      <c r="CD41" s="253" t="str">
        <f t="shared" si="50"/>
        <v/>
      </c>
      <c r="CE41" s="253" t="str">
        <f t="shared" si="51"/>
        <v/>
      </c>
      <c r="CF41" s="253" t="str">
        <f t="shared" si="52"/>
        <v/>
      </c>
      <c r="CG41" s="253" t="str">
        <f t="shared" si="53"/>
        <v/>
      </c>
      <c r="CH41" s="268" t="str">
        <f t="shared" si="54"/>
        <v/>
      </c>
      <c r="CI41" s="269" t="str">
        <f t="shared" si="55"/>
        <v/>
      </c>
      <c r="CJ41" s="253" t="str">
        <f t="shared" si="56"/>
        <v/>
      </c>
      <c r="CK41" s="253" t="str">
        <f t="shared" si="57"/>
        <v/>
      </c>
      <c r="CL41" s="253" t="str">
        <f t="shared" si="58"/>
        <v/>
      </c>
      <c r="CM41" s="253"/>
      <c r="CN41" s="253"/>
      <c r="CO41" s="253"/>
      <c r="CP41" s="253"/>
      <c r="CQ41" s="253"/>
      <c r="CR41" s="253"/>
      <c r="CS41" s="253"/>
      <c r="CT41" s="253"/>
      <c r="CU41" s="253" t="str">
        <f t="shared" si="59"/>
        <v/>
      </c>
      <c r="CV41" s="253" t="str">
        <f t="shared" si="60"/>
        <v/>
      </c>
      <c r="CW41" s="253" t="str">
        <f t="shared" si="61"/>
        <v/>
      </c>
      <c r="CX41" s="253"/>
      <c r="CY41" s="253"/>
      <c r="CZ41" s="253"/>
      <c r="DA41" s="253"/>
      <c r="DB41" s="253"/>
      <c r="DC41" s="253"/>
      <c r="DD41" s="253"/>
      <c r="DE41" s="253"/>
      <c r="DF41" s="253"/>
      <c r="DG41" s="253"/>
      <c r="DH41" s="253"/>
      <c r="DI41" s="253"/>
      <c r="DJ41" s="253"/>
      <c r="DK41" s="253"/>
      <c r="DL41" s="253"/>
      <c r="DM41" s="253"/>
      <c r="DN41" s="253" t="s">
        <v>385</v>
      </c>
      <c r="DO41" s="253"/>
      <c r="DP41" s="253"/>
      <c r="DQ41" s="253"/>
      <c r="DR41" s="253"/>
      <c r="DS41" s="479"/>
      <c r="DT41" s="479"/>
      <c r="DU41" s="480"/>
      <c r="DV41" s="480"/>
      <c r="DW41" s="480"/>
      <c r="DX41" s="278">
        <f>'編號 No34.家庭成員'!X$4</f>
        <v>1</v>
      </c>
      <c r="DY41" s="271">
        <f>'編號 No34.家庭成員'!N$23</f>
        <v>0</v>
      </c>
      <c r="DZ41" s="271">
        <f>'編號 No34.家庭成員'!O$23</f>
        <v>0</v>
      </c>
      <c r="EA41" s="271">
        <f>'編號 No34.家庭成員'!P$23</f>
        <v>0</v>
      </c>
      <c r="EB41" s="271">
        <f>'編號 No34.家庭成員'!Q$23</f>
        <v>0</v>
      </c>
      <c r="EC41" s="271">
        <f>'編號 No34.家庭成員'!R$23</f>
        <v>0</v>
      </c>
      <c r="ED41" s="272">
        <f t="shared" si="62"/>
        <v>0</v>
      </c>
      <c r="EE41" s="272">
        <f t="shared" si="63"/>
        <v>0</v>
      </c>
      <c r="EF41" s="272">
        <f t="shared" si="64"/>
        <v>0</v>
      </c>
      <c r="EG41" s="273" t="str">
        <f t="shared" si="65"/>
        <v>身份空白</v>
      </c>
      <c r="EH41" s="273" t="str">
        <f t="shared" si="66"/>
        <v>身份空白</v>
      </c>
      <c r="EI41" s="273" t="str">
        <f t="shared" si="67"/>
        <v>身份空白</v>
      </c>
      <c r="EJ41" s="442">
        <v>0</v>
      </c>
      <c r="EK41" s="442"/>
      <c r="EL41" s="442"/>
      <c r="EM41" s="442"/>
      <c r="EN41" s="442"/>
      <c r="EO41" s="442"/>
      <c r="EP41" s="442"/>
      <c r="EQ41" s="442"/>
      <c r="ER41" s="442"/>
      <c r="ES41" s="442"/>
      <c r="ET41" s="442">
        <f t="shared" si="40"/>
        <v>0</v>
      </c>
      <c r="EU41" s="442"/>
      <c r="EV41" s="442"/>
      <c r="EW41" s="442"/>
      <c r="EX41" s="442"/>
      <c r="EY41" s="442"/>
      <c r="EZ41" s="442"/>
      <c r="FA41" s="442"/>
      <c r="FB41" s="442"/>
      <c r="FC41" s="442"/>
      <c r="FD41" s="442"/>
      <c r="FE41" s="442"/>
      <c r="FF41" s="442"/>
      <c r="FG41" s="442"/>
      <c r="FH41" s="442"/>
      <c r="FI41" s="442"/>
      <c r="FJ41" s="442"/>
      <c r="FK41" s="442"/>
      <c r="FL41" s="442"/>
      <c r="FM41" s="253"/>
      <c r="FN41" s="253"/>
      <c r="FO41" s="253"/>
      <c r="FP41" s="253"/>
      <c r="FQ41" s="253"/>
      <c r="FR41" s="253"/>
      <c r="FS41" s="253"/>
      <c r="FT41" s="253"/>
      <c r="FU41" s="253"/>
      <c r="FV41" s="253"/>
      <c r="FW41" s="253"/>
      <c r="FX41" s="253"/>
      <c r="FY41" s="253"/>
      <c r="FZ41" s="253"/>
      <c r="GA41" s="253"/>
      <c r="GB41" s="253"/>
      <c r="GC41" s="253"/>
      <c r="GD41" s="484" t="s">
        <v>210</v>
      </c>
      <c r="GE41" s="484" t="s">
        <v>211</v>
      </c>
      <c r="GF41" s="484"/>
      <c r="GG41" s="484" t="s">
        <v>210</v>
      </c>
      <c r="GH41" s="484" t="s">
        <v>211</v>
      </c>
      <c r="GI41" s="484"/>
      <c r="GJ41" s="484" t="s">
        <v>212</v>
      </c>
      <c r="GK41" s="485" t="s">
        <v>717</v>
      </c>
      <c r="GL41" s="484"/>
      <c r="GM41" s="484"/>
      <c r="GN41" s="484"/>
      <c r="GO41" s="485" t="s">
        <v>716</v>
      </c>
      <c r="GP41" s="485" t="s">
        <v>715</v>
      </c>
      <c r="GQ41" s="485" t="s">
        <v>714</v>
      </c>
      <c r="GR41" s="486" t="s">
        <v>713</v>
      </c>
    </row>
    <row r="42" spans="1:200" s="274" customFormat="1" ht="79.5" customHeight="1">
      <c r="A42" s="253" t="str">
        <f t="shared" si="41"/>
        <v>111學年度第一學期</v>
      </c>
      <c r="B42" s="253"/>
      <c r="C42" s="253"/>
      <c r="D42" s="254" t="s">
        <v>88</v>
      </c>
      <c r="E42" s="254"/>
      <c r="F42" s="254"/>
      <c r="G42" s="255"/>
      <c r="H42" s="254"/>
      <c r="I42" s="254"/>
      <c r="J42" s="254"/>
      <c r="K42" s="254"/>
      <c r="L42" s="254"/>
      <c r="M42" s="256"/>
      <c r="N42" s="257"/>
      <c r="O42" s="254"/>
      <c r="P42" s="254" t="s">
        <v>209</v>
      </c>
      <c r="Q42" s="254"/>
      <c r="R42" s="239">
        <f t="shared" si="42"/>
        <v>0</v>
      </c>
      <c r="S42" s="254" t="s">
        <v>208</v>
      </c>
      <c r="T42" s="254"/>
      <c r="U42" s="519" t="str">
        <f t="shared" si="30"/>
        <v/>
      </c>
      <c r="V42" s="519" t="str">
        <f t="shared" si="31"/>
        <v/>
      </c>
      <c r="W42" s="519" t="str">
        <f t="shared" si="32"/>
        <v/>
      </c>
      <c r="X42" s="519" t="str">
        <f t="shared" si="33"/>
        <v/>
      </c>
      <c r="Y42" s="519" t="str">
        <f t="shared" si="34"/>
        <v/>
      </c>
      <c r="Z42" s="519" t="str">
        <f t="shared" si="35"/>
        <v/>
      </c>
      <c r="AA42" s="519" t="str">
        <f t="shared" si="36"/>
        <v/>
      </c>
      <c r="AB42" s="519" t="str">
        <f t="shared" si="37"/>
        <v/>
      </c>
      <c r="AC42" s="519" t="str">
        <f t="shared" si="38"/>
        <v/>
      </c>
      <c r="AD42" s="519" t="str">
        <f t="shared" si="39"/>
        <v/>
      </c>
      <c r="AE42" s="255"/>
      <c r="AF42" s="258"/>
      <c r="AG42" s="259"/>
      <c r="AH42" s="260"/>
      <c r="AI42" s="261"/>
      <c r="AJ42" s="261"/>
      <c r="AK42" s="261"/>
      <c r="AL42" s="261"/>
      <c r="AM42" s="262"/>
      <c r="AN42" s="262"/>
      <c r="AO42" s="262"/>
      <c r="AP42" s="262"/>
      <c r="AQ42" s="262"/>
      <c r="AR42" s="262"/>
      <c r="AS42" s="262"/>
      <c r="AT42" s="253"/>
      <c r="AU42" s="263"/>
      <c r="AV42" s="263"/>
      <c r="AW42" s="263"/>
      <c r="AX42" s="254"/>
      <c r="AY42" s="254"/>
      <c r="AZ42" s="254"/>
      <c r="BA42" s="254"/>
      <c r="BB42" s="264"/>
      <c r="BC42" s="264"/>
      <c r="BD42" s="265"/>
      <c r="BE42" s="265"/>
      <c r="BF42" s="253"/>
      <c r="BG42" s="253"/>
      <c r="BH42" s="253"/>
      <c r="BI42" s="253"/>
      <c r="BJ42" s="253"/>
      <c r="BK42" s="253"/>
      <c r="BL42" s="266"/>
      <c r="BM42" s="266"/>
      <c r="BN42" s="266"/>
      <c r="BO42" s="266"/>
      <c r="BP42" s="266"/>
      <c r="BQ42" s="267"/>
      <c r="BR42" s="268"/>
      <c r="BS42" s="349"/>
      <c r="BT42" s="349"/>
      <c r="BU42" s="349"/>
      <c r="BV42" s="349"/>
      <c r="BW42" s="268" t="str">
        <f t="shared" si="43"/>
        <v/>
      </c>
      <c r="BX42" s="268" t="str">
        <f t="shared" si="44"/>
        <v/>
      </c>
      <c r="BY42" s="268" t="str">
        <f t="shared" si="45"/>
        <v/>
      </c>
      <c r="BZ42" s="253" t="str">
        <f t="shared" si="46"/>
        <v/>
      </c>
      <c r="CA42" s="253" t="str">
        <f t="shared" si="47"/>
        <v/>
      </c>
      <c r="CB42" s="253" t="str">
        <f t="shared" si="48"/>
        <v/>
      </c>
      <c r="CC42" s="253" t="str">
        <f t="shared" si="49"/>
        <v/>
      </c>
      <c r="CD42" s="253" t="str">
        <f t="shared" si="50"/>
        <v/>
      </c>
      <c r="CE42" s="253" t="str">
        <f t="shared" si="51"/>
        <v/>
      </c>
      <c r="CF42" s="253" t="str">
        <f t="shared" si="52"/>
        <v/>
      </c>
      <c r="CG42" s="253" t="str">
        <f t="shared" si="53"/>
        <v/>
      </c>
      <c r="CH42" s="268" t="str">
        <f t="shared" si="54"/>
        <v/>
      </c>
      <c r="CI42" s="269" t="str">
        <f t="shared" si="55"/>
        <v/>
      </c>
      <c r="CJ42" s="253" t="str">
        <f t="shared" si="56"/>
        <v/>
      </c>
      <c r="CK42" s="253" t="str">
        <f t="shared" si="57"/>
        <v/>
      </c>
      <c r="CL42" s="253" t="str">
        <f t="shared" si="58"/>
        <v/>
      </c>
      <c r="CM42" s="253"/>
      <c r="CN42" s="253"/>
      <c r="CO42" s="253"/>
      <c r="CP42" s="253"/>
      <c r="CQ42" s="253"/>
      <c r="CR42" s="253"/>
      <c r="CS42" s="253"/>
      <c r="CT42" s="253"/>
      <c r="CU42" s="253" t="str">
        <f t="shared" si="59"/>
        <v/>
      </c>
      <c r="CV42" s="253" t="str">
        <f t="shared" si="60"/>
        <v/>
      </c>
      <c r="CW42" s="253" t="str">
        <f t="shared" si="61"/>
        <v/>
      </c>
      <c r="CX42" s="253"/>
      <c r="CY42" s="253"/>
      <c r="CZ42" s="253"/>
      <c r="DA42" s="253"/>
      <c r="DB42" s="253"/>
      <c r="DC42" s="253"/>
      <c r="DD42" s="253"/>
      <c r="DE42" s="253"/>
      <c r="DF42" s="253"/>
      <c r="DG42" s="253"/>
      <c r="DH42" s="253"/>
      <c r="DI42" s="253"/>
      <c r="DJ42" s="253"/>
      <c r="DK42" s="253"/>
      <c r="DL42" s="253"/>
      <c r="DM42" s="253"/>
      <c r="DN42" s="253" t="s">
        <v>385</v>
      </c>
      <c r="DO42" s="253"/>
      <c r="DP42" s="253"/>
      <c r="DQ42" s="253"/>
      <c r="DR42" s="253"/>
      <c r="DS42" s="479"/>
      <c r="DT42" s="479"/>
      <c r="DU42" s="480"/>
      <c r="DV42" s="480"/>
      <c r="DW42" s="481"/>
      <c r="DX42" s="278">
        <f>'編號 No35.家庭成員'!X$4</f>
        <v>1</v>
      </c>
      <c r="DY42" s="271">
        <f>'編號 No35.家庭成員'!N$23</f>
        <v>0</v>
      </c>
      <c r="DZ42" s="271">
        <f>'編號 No35.家庭成員'!O$23</f>
        <v>0</v>
      </c>
      <c r="EA42" s="271">
        <f>'編號 No35.家庭成員'!P$23</f>
        <v>0</v>
      </c>
      <c r="EB42" s="271">
        <f>'編號 No35.家庭成員'!Q$23</f>
        <v>0</v>
      </c>
      <c r="EC42" s="271">
        <f>'編號 No35.家庭成員'!R$23</f>
        <v>0</v>
      </c>
      <c r="ED42" s="272">
        <f t="shared" si="62"/>
        <v>0</v>
      </c>
      <c r="EE42" s="272">
        <f t="shared" si="63"/>
        <v>0</v>
      </c>
      <c r="EF42" s="272">
        <f t="shared" si="64"/>
        <v>0</v>
      </c>
      <c r="EG42" s="273" t="str">
        <f t="shared" si="65"/>
        <v>身份空白</v>
      </c>
      <c r="EH42" s="273" t="str">
        <f t="shared" si="66"/>
        <v>身份空白</v>
      </c>
      <c r="EI42" s="273" t="str">
        <f t="shared" si="67"/>
        <v>身份空白</v>
      </c>
      <c r="EJ42" s="442">
        <v>0</v>
      </c>
      <c r="EK42" s="442"/>
      <c r="EL42" s="442"/>
      <c r="EM42" s="442"/>
      <c r="EN42" s="442"/>
      <c r="EO42" s="442"/>
      <c r="EP42" s="442"/>
      <c r="EQ42" s="442"/>
      <c r="ER42" s="442"/>
      <c r="ES42" s="442"/>
      <c r="ET42" s="442">
        <f t="shared" si="40"/>
        <v>0</v>
      </c>
      <c r="EU42" s="442"/>
      <c r="EV42" s="442"/>
      <c r="EW42" s="442"/>
      <c r="EX42" s="442"/>
      <c r="EY42" s="442"/>
      <c r="EZ42" s="442"/>
      <c r="FA42" s="442"/>
      <c r="FB42" s="442"/>
      <c r="FC42" s="442"/>
      <c r="FD42" s="442"/>
      <c r="FE42" s="442"/>
      <c r="FF42" s="442"/>
      <c r="FG42" s="442"/>
      <c r="FH42" s="442"/>
      <c r="FI42" s="442"/>
      <c r="FJ42" s="442"/>
      <c r="FK42" s="442"/>
      <c r="FL42" s="442"/>
      <c r="FM42" s="253"/>
      <c r="FN42" s="253"/>
      <c r="FO42" s="253"/>
      <c r="FP42" s="253"/>
      <c r="FQ42" s="253"/>
      <c r="FR42" s="253"/>
      <c r="FS42" s="253"/>
      <c r="FT42" s="253"/>
      <c r="FU42" s="253"/>
      <c r="FV42" s="253"/>
      <c r="FW42" s="253"/>
      <c r="FX42" s="253"/>
      <c r="FY42" s="253"/>
      <c r="FZ42" s="253"/>
      <c r="GA42" s="253"/>
      <c r="GB42" s="253"/>
      <c r="GC42" s="253"/>
      <c r="GD42" s="484" t="s">
        <v>210</v>
      </c>
      <c r="GE42" s="484" t="s">
        <v>211</v>
      </c>
      <c r="GF42" s="484"/>
      <c r="GG42" s="484" t="s">
        <v>210</v>
      </c>
      <c r="GH42" s="484" t="s">
        <v>211</v>
      </c>
      <c r="GI42" s="484"/>
      <c r="GJ42" s="484" t="s">
        <v>212</v>
      </c>
      <c r="GK42" s="485" t="s">
        <v>717</v>
      </c>
      <c r="GL42" s="484"/>
      <c r="GM42" s="484"/>
      <c r="GN42" s="484"/>
      <c r="GO42" s="485" t="s">
        <v>716</v>
      </c>
      <c r="GP42" s="485" t="s">
        <v>715</v>
      </c>
      <c r="GQ42" s="485" t="s">
        <v>714</v>
      </c>
      <c r="GR42" s="486" t="s">
        <v>713</v>
      </c>
    </row>
    <row r="43" spans="1:200" s="274" customFormat="1" ht="79.5" customHeight="1">
      <c r="A43" s="253" t="str">
        <f t="shared" si="41"/>
        <v>111學年度第一學期</v>
      </c>
      <c r="B43" s="253"/>
      <c r="C43" s="253"/>
      <c r="D43" s="254" t="s">
        <v>89</v>
      </c>
      <c r="E43" s="254"/>
      <c r="F43" s="254"/>
      <c r="G43" s="255"/>
      <c r="H43" s="254"/>
      <c r="I43" s="254"/>
      <c r="J43" s="254"/>
      <c r="K43" s="254"/>
      <c r="L43" s="254"/>
      <c r="M43" s="256"/>
      <c r="N43" s="257"/>
      <c r="O43" s="254"/>
      <c r="P43" s="254" t="s">
        <v>209</v>
      </c>
      <c r="Q43" s="254"/>
      <c r="R43" s="239">
        <f t="shared" si="42"/>
        <v>0</v>
      </c>
      <c r="S43" s="254" t="s">
        <v>208</v>
      </c>
      <c r="T43" s="254"/>
      <c r="U43" s="519" t="str">
        <f t="shared" si="30"/>
        <v/>
      </c>
      <c r="V43" s="519" t="str">
        <f t="shared" si="31"/>
        <v/>
      </c>
      <c r="W43" s="519" t="str">
        <f t="shared" si="32"/>
        <v/>
      </c>
      <c r="X43" s="519" t="str">
        <f t="shared" si="33"/>
        <v/>
      </c>
      <c r="Y43" s="519" t="str">
        <f t="shared" si="34"/>
        <v/>
      </c>
      <c r="Z43" s="519" t="str">
        <f t="shared" si="35"/>
        <v/>
      </c>
      <c r="AA43" s="519" t="str">
        <f t="shared" si="36"/>
        <v/>
      </c>
      <c r="AB43" s="519" t="str">
        <f t="shared" si="37"/>
        <v/>
      </c>
      <c r="AC43" s="519" t="str">
        <f t="shared" si="38"/>
        <v/>
      </c>
      <c r="AD43" s="519" t="str">
        <f t="shared" si="39"/>
        <v/>
      </c>
      <c r="AE43" s="255"/>
      <c r="AF43" s="258"/>
      <c r="AG43" s="259"/>
      <c r="AH43" s="260"/>
      <c r="AI43" s="261"/>
      <c r="AJ43" s="261"/>
      <c r="AK43" s="261"/>
      <c r="AL43" s="261"/>
      <c r="AM43" s="262"/>
      <c r="AN43" s="262"/>
      <c r="AO43" s="262"/>
      <c r="AP43" s="262"/>
      <c r="AQ43" s="262"/>
      <c r="AR43" s="262"/>
      <c r="AS43" s="262"/>
      <c r="AT43" s="253"/>
      <c r="AU43" s="263"/>
      <c r="AV43" s="263"/>
      <c r="AW43" s="263"/>
      <c r="AX43" s="254"/>
      <c r="AY43" s="254"/>
      <c r="AZ43" s="254"/>
      <c r="BA43" s="254"/>
      <c r="BB43" s="264"/>
      <c r="BC43" s="264"/>
      <c r="BD43" s="265"/>
      <c r="BE43" s="265"/>
      <c r="BF43" s="253"/>
      <c r="BG43" s="253"/>
      <c r="BH43" s="253"/>
      <c r="BI43" s="253"/>
      <c r="BJ43" s="253"/>
      <c r="BK43" s="253"/>
      <c r="BL43" s="266"/>
      <c r="BM43" s="266"/>
      <c r="BN43" s="266"/>
      <c r="BO43" s="266"/>
      <c r="BP43" s="266"/>
      <c r="BQ43" s="267"/>
      <c r="BR43" s="268"/>
      <c r="BS43" s="349"/>
      <c r="BT43" s="349"/>
      <c r="BU43" s="349"/>
      <c r="BV43" s="349"/>
      <c r="BW43" s="268" t="str">
        <f t="shared" si="43"/>
        <v/>
      </c>
      <c r="BX43" s="268" t="str">
        <f t="shared" si="44"/>
        <v/>
      </c>
      <c r="BY43" s="268" t="str">
        <f t="shared" si="45"/>
        <v/>
      </c>
      <c r="BZ43" s="253" t="str">
        <f t="shared" si="46"/>
        <v/>
      </c>
      <c r="CA43" s="253" t="str">
        <f t="shared" si="47"/>
        <v/>
      </c>
      <c r="CB43" s="253" t="str">
        <f t="shared" si="48"/>
        <v/>
      </c>
      <c r="CC43" s="253" t="str">
        <f t="shared" si="49"/>
        <v/>
      </c>
      <c r="CD43" s="253" t="str">
        <f t="shared" si="50"/>
        <v/>
      </c>
      <c r="CE43" s="253" t="str">
        <f t="shared" si="51"/>
        <v/>
      </c>
      <c r="CF43" s="253" t="str">
        <f t="shared" si="52"/>
        <v/>
      </c>
      <c r="CG43" s="253" t="str">
        <f t="shared" si="53"/>
        <v/>
      </c>
      <c r="CH43" s="268" t="str">
        <f t="shared" si="54"/>
        <v/>
      </c>
      <c r="CI43" s="269" t="str">
        <f t="shared" si="55"/>
        <v/>
      </c>
      <c r="CJ43" s="253" t="str">
        <f t="shared" si="56"/>
        <v/>
      </c>
      <c r="CK43" s="253" t="str">
        <f t="shared" si="57"/>
        <v/>
      </c>
      <c r="CL43" s="253" t="str">
        <f t="shared" si="58"/>
        <v/>
      </c>
      <c r="CM43" s="253"/>
      <c r="CN43" s="253"/>
      <c r="CO43" s="253"/>
      <c r="CP43" s="253"/>
      <c r="CQ43" s="253"/>
      <c r="CR43" s="253"/>
      <c r="CS43" s="253"/>
      <c r="CT43" s="253"/>
      <c r="CU43" s="253" t="str">
        <f t="shared" si="59"/>
        <v/>
      </c>
      <c r="CV43" s="253" t="str">
        <f t="shared" si="60"/>
        <v/>
      </c>
      <c r="CW43" s="253" t="str">
        <f t="shared" si="61"/>
        <v/>
      </c>
      <c r="CX43" s="253"/>
      <c r="CY43" s="253"/>
      <c r="CZ43" s="253"/>
      <c r="DA43" s="253"/>
      <c r="DB43" s="253"/>
      <c r="DC43" s="253"/>
      <c r="DD43" s="253"/>
      <c r="DE43" s="253"/>
      <c r="DF43" s="253"/>
      <c r="DG43" s="253"/>
      <c r="DH43" s="253"/>
      <c r="DI43" s="253"/>
      <c r="DJ43" s="253"/>
      <c r="DK43" s="253"/>
      <c r="DL43" s="253"/>
      <c r="DM43" s="253"/>
      <c r="DN43" s="253" t="s">
        <v>385</v>
      </c>
      <c r="DO43" s="253"/>
      <c r="DP43" s="253"/>
      <c r="DQ43" s="253"/>
      <c r="DR43" s="253"/>
      <c r="DS43" s="479"/>
      <c r="DT43" s="479"/>
      <c r="DU43" s="480"/>
      <c r="DV43" s="480"/>
      <c r="DW43" s="481"/>
      <c r="DX43" s="278">
        <f>'編號 No36.家庭成員 '!X$4</f>
        <v>1</v>
      </c>
      <c r="DY43" s="271">
        <f>'編號 No36.家庭成員 '!N$23</f>
        <v>0</v>
      </c>
      <c r="DZ43" s="271">
        <f>'編號 No36.家庭成員 '!O$23</f>
        <v>0</v>
      </c>
      <c r="EA43" s="271">
        <f>'編號 No36.家庭成員 '!P$23</f>
        <v>0</v>
      </c>
      <c r="EB43" s="271">
        <f>'編號 No36.家庭成員 '!Q$23</f>
        <v>0</v>
      </c>
      <c r="EC43" s="271">
        <f>'編號 No36.家庭成員 '!R$23</f>
        <v>0</v>
      </c>
      <c r="ED43" s="272">
        <f t="shared" si="62"/>
        <v>0</v>
      </c>
      <c r="EE43" s="272">
        <f t="shared" si="63"/>
        <v>0</v>
      </c>
      <c r="EF43" s="272">
        <f t="shared" si="64"/>
        <v>0</v>
      </c>
      <c r="EG43" s="273" t="str">
        <f t="shared" si="65"/>
        <v>身份空白</v>
      </c>
      <c r="EH43" s="273" t="str">
        <f t="shared" si="66"/>
        <v>身份空白</v>
      </c>
      <c r="EI43" s="273" t="str">
        <f t="shared" si="67"/>
        <v>身份空白</v>
      </c>
      <c r="EJ43" s="442">
        <v>0</v>
      </c>
      <c r="EK43" s="442"/>
      <c r="EL43" s="442"/>
      <c r="EM43" s="442"/>
      <c r="EN43" s="442"/>
      <c r="EO43" s="442"/>
      <c r="EP43" s="442"/>
      <c r="EQ43" s="442"/>
      <c r="ER43" s="442"/>
      <c r="ES43" s="442"/>
      <c r="ET43" s="442">
        <f t="shared" si="40"/>
        <v>0</v>
      </c>
      <c r="EU43" s="442"/>
      <c r="EV43" s="442"/>
      <c r="EW43" s="442"/>
      <c r="EX43" s="442"/>
      <c r="EY43" s="442"/>
      <c r="EZ43" s="442"/>
      <c r="FA43" s="442"/>
      <c r="FB43" s="442"/>
      <c r="FC43" s="442"/>
      <c r="FD43" s="442"/>
      <c r="FE43" s="442"/>
      <c r="FF43" s="442"/>
      <c r="FG43" s="442"/>
      <c r="FH43" s="442"/>
      <c r="FI43" s="442"/>
      <c r="FJ43" s="442"/>
      <c r="FK43" s="442"/>
      <c r="FL43" s="442"/>
      <c r="FM43" s="253"/>
      <c r="FN43" s="253"/>
      <c r="FO43" s="253"/>
      <c r="FP43" s="253"/>
      <c r="FQ43" s="253"/>
      <c r="FR43" s="253"/>
      <c r="FS43" s="253"/>
      <c r="FT43" s="253"/>
      <c r="FU43" s="253"/>
      <c r="FV43" s="253"/>
      <c r="FW43" s="253"/>
      <c r="FX43" s="253"/>
      <c r="FY43" s="253"/>
      <c r="FZ43" s="253"/>
      <c r="GA43" s="253"/>
      <c r="GB43" s="253"/>
      <c r="GC43" s="253"/>
      <c r="GD43" s="484" t="s">
        <v>210</v>
      </c>
      <c r="GE43" s="484" t="s">
        <v>211</v>
      </c>
      <c r="GF43" s="484"/>
      <c r="GG43" s="484" t="s">
        <v>210</v>
      </c>
      <c r="GH43" s="484" t="s">
        <v>211</v>
      </c>
      <c r="GI43" s="484"/>
      <c r="GJ43" s="484" t="s">
        <v>212</v>
      </c>
      <c r="GK43" s="485" t="s">
        <v>717</v>
      </c>
      <c r="GL43" s="484"/>
      <c r="GM43" s="484"/>
      <c r="GN43" s="484"/>
      <c r="GO43" s="485" t="s">
        <v>716</v>
      </c>
      <c r="GP43" s="485" t="s">
        <v>715</v>
      </c>
      <c r="GQ43" s="485" t="s">
        <v>714</v>
      </c>
      <c r="GR43" s="486" t="s">
        <v>713</v>
      </c>
    </row>
    <row r="44" spans="1:200" s="274" customFormat="1" ht="79.5" customHeight="1">
      <c r="A44" s="253" t="str">
        <f t="shared" si="41"/>
        <v>111學年度第一學期</v>
      </c>
      <c r="B44" s="253"/>
      <c r="C44" s="253"/>
      <c r="D44" s="254" t="s">
        <v>90</v>
      </c>
      <c r="E44" s="254"/>
      <c r="F44" s="254"/>
      <c r="G44" s="255"/>
      <c r="H44" s="254"/>
      <c r="I44" s="254"/>
      <c r="J44" s="254"/>
      <c r="K44" s="254"/>
      <c r="L44" s="254"/>
      <c r="M44" s="256"/>
      <c r="N44" s="257"/>
      <c r="O44" s="254"/>
      <c r="P44" s="254" t="s">
        <v>209</v>
      </c>
      <c r="Q44" s="254"/>
      <c r="R44" s="239">
        <f t="shared" si="42"/>
        <v>0</v>
      </c>
      <c r="S44" s="254" t="s">
        <v>208</v>
      </c>
      <c r="T44" s="254"/>
      <c r="U44" s="519" t="str">
        <f t="shared" si="30"/>
        <v/>
      </c>
      <c r="V44" s="519" t="str">
        <f t="shared" si="31"/>
        <v/>
      </c>
      <c r="W44" s="519" t="str">
        <f t="shared" si="32"/>
        <v/>
      </c>
      <c r="X44" s="519" t="str">
        <f t="shared" si="33"/>
        <v/>
      </c>
      <c r="Y44" s="519" t="str">
        <f t="shared" si="34"/>
        <v/>
      </c>
      <c r="Z44" s="519" t="str">
        <f t="shared" si="35"/>
        <v/>
      </c>
      <c r="AA44" s="519" t="str">
        <f t="shared" si="36"/>
        <v/>
      </c>
      <c r="AB44" s="519" t="str">
        <f t="shared" si="37"/>
        <v/>
      </c>
      <c r="AC44" s="519" t="str">
        <f t="shared" si="38"/>
        <v/>
      </c>
      <c r="AD44" s="519" t="str">
        <f t="shared" si="39"/>
        <v/>
      </c>
      <c r="AE44" s="255"/>
      <c r="AF44" s="258"/>
      <c r="AG44" s="259"/>
      <c r="AH44" s="260"/>
      <c r="AI44" s="254"/>
      <c r="AJ44" s="254"/>
      <c r="AK44" s="254"/>
      <c r="AL44" s="254"/>
      <c r="AM44" s="254"/>
      <c r="AN44" s="262"/>
      <c r="AO44" s="262"/>
      <c r="AP44" s="254"/>
      <c r="AQ44" s="254"/>
      <c r="AR44" s="254"/>
      <c r="AS44" s="254"/>
      <c r="AT44" s="253"/>
      <c r="AU44" s="263"/>
      <c r="AV44" s="263"/>
      <c r="AW44" s="263"/>
      <c r="AX44" s="254"/>
      <c r="AY44" s="276"/>
      <c r="AZ44" s="276"/>
      <c r="BA44" s="276"/>
      <c r="BB44" s="264"/>
      <c r="BC44" s="264"/>
      <c r="BD44" s="277"/>
      <c r="BE44" s="277"/>
      <c r="BF44" s="253"/>
      <c r="BG44" s="253"/>
      <c r="BH44" s="253"/>
      <c r="BI44" s="253"/>
      <c r="BJ44" s="253"/>
      <c r="BK44" s="253"/>
      <c r="BL44" s="266"/>
      <c r="BM44" s="266"/>
      <c r="BN44" s="266"/>
      <c r="BO44" s="266"/>
      <c r="BP44" s="266"/>
      <c r="BQ44" s="267"/>
      <c r="BR44" s="268"/>
      <c r="BS44" s="349"/>
      <c r="BT44" s="349"/>
      <c r="BU44" s="349"/>
      <c r="BV44" s="349"/>
      <c r="BW44" s="268" t="str">
        <f t="shared" si="43"/>
        <v/>
      </c>
      <c r="BX44" s="268" t="str">
        <f t="shared" si="44"/>
        <v/>
      </c>
      <c r="BY44" s="268" t="str">
        <f t="shared" si="45"/>
        <v/>
      </c>
      <c r="BZ44" s="253" t="str">
        <f t="shared" si="46"/>
        <v/>
      </c>
      <c r="CA44" s="253" t="str">
        <f t="shared" si="47"/>
        <v/>
      </c>
      <c r="CB44" s="253" t="str">
        <f t="shared" si="48"/>
        <v/>
      </c>
      <c r="CC44" s="253" t="str">
        <f t="shared" si="49"/>
        <v/>
      </c>
      <c r="CD44" s="253" t="str">
        <f t="shared" si="50"/>
        <v/>
      </c>
      <c r="CE44" s="253" t="str">
        <f t="shared" si="51"/>
        <v/>
      </c>
      <c r="CF44" s="253" t="str">
        <f t="shared" si="52"/>
        <v/>
      </c>
      <c r="CG44" s="253" t="str">
        <f t="shared" si="53"/>
        <v/>
      </c>
      <c r="CH44" s="268" t="str">
        <f t="shared" si="54"/>
        <v/>
      </c>
      <c r="CI44" s="269" t="str">
        <f t="shared" si="55"/>
        <v/>
      </c>
      <c r="CJ44" s="253" t="str">
        <f t="shared" si="56"/>
        <v/>
      </c>
      <c r="CK44" s="253" t="str">
        <f t="shared" si="57"/>
        <v/>
      </c>
      <c r="CL44" s="253" t="str">
        <f t="shared" si="58"/>
        <v/>
      </c>
      <c r="CM44" s="253"/>
      <c r="CN44" s="253"/>
      <c r="CO44" s="253"/>
      <c r="CP44" s="253"/>
      <c r="CQ44" s="253"/>
      <c r="CR44" s="253"/>
      <c r="CS44" s="253"/>
      <c r="CT44" s="253"/>
      <c r="CU44" s="253" t="str">
        <f t="shared" si="59"/>
        <v/>
      </c>
      <c r="CV44" s="253" t="str">
        <f t="shared" si="60"/>
        <v/>
      </c>
      <c r="CW44" s="253" t="str">
        <f t="shared" si="61"/>
        <v/>
      </c>
      <c r="CX44" s="253"/>
      <c r="CY44" s="253"/>
      <c r="CZ44" s="253"/>
      <c r="DA44" s="253"/>
      <c r="DB44" s="253"/>
      <c r="DC44" s="253"/>
      <c r="DD44" s="253"/>
      <c r="DE44" s="253"/>
      <c r="DF44" s="253"/>
      <c r="DG44" s="253"/>
      <c r="DH44" s="253"/>
      <c r="DI44" s="253"/>
      <c r="DJ44" s="253"/>
      <c r="DK44" s="253"/>
      <c r="DL44" s="253"/>
      <c r="DM44" s="253"/>
      <c r="DN44" s="253" t="s">
        <v>385</v>
      </c>
      <c r="DO44" s="253"/>
      <c r="DP44" s="253"/>
      <c r="DQ44" s="253"/>
      <c r="DR44" s="253"/>
      <c r="DS44" s="479"/>
      <c r="DT44" s="479"/>
      <c r="DU44" s="480"/>
      <c r="DV44" s="480"/>
      <c r="DW44" s="481"/>
      <c r="DX44" s="278">
        <f>'編號 No37.家庭成員'!X$4</f>
        <v>1</v>
      </c>
      <c r="DY44" s="271">
        <f>'編號 No37.家庭成員'!N$23</f>
        <v>0</v>
      </c>
      <c r="DZ44" s="271">
        <f>'編號 No37.家庭成員'!O$23</f>
        <v>0</v>
      </c>
      <c r="EA44" s="271">
        <f>'編號 No37.家庭成員'!P$23</f>
        <v>0</v>
      </c>
      <c r="EB44" s="271">
        <f>'編號 No37.家庭成員'!Q$23</f>
        <v>0</v>
      </c>
      <c r="EC44" s="271">
        <f>'編號 No37.家庭成員'!R$23</f>
        <v>0</v>
      </c>
      <c r="ED44" s="272">
        <f t="shared" si="62"/>
        <v>0</v>
      </c>
      <c r="EE44" s="272">
        <f t="shared" si="63"/>
        <v>0</v>
      </c>
      <c r="EF44" s="272">
        <f t="shared" si="64"/>
        <v>0</v>
      </c>
      <c r="EG44" s="273" t="str">
        <f t="shared" si="65"/>
        <v>身份空白</v>
      </c>
      <c r="EH44" s="273" t="str">
        <f t="shared" si="66"/>
        <v>身份空白</v>
      </c>
      <c r="EI44" s="273" t="str">
        <f t="shared" si="67"/>
        <v>身份空白</v>
      </c>
      <c r="EJ44" s="442">
        <v>0</v>
      </c>
      <c r="EK44" s="442"/>
      <c r="EL44" s="442"/>
      <c r="EM44" s="442"/>
      <c r="EN44" s="442"/>
      <c r="EO44" s="442"/>
      <c r="EP44" s="442"/>
      <c r="EQ44" s="442"/>
      <c r="ER44" s="442"/>
      <c r="ES44" s="442"/>
      <c r="ET44" s="442">
        <f t="shared" si="40"/>
        <v>0</v>
      </c>
      <c r="EU44" s="442"/>
      <c r="EV44" s="442"/>
      <c r="EW44" s="442"/>
      <c r="EX44" s="442"/>
      <c r="EY44" s="442"/>
      <c r="EZ44" s="442"/>
      <c r="FA44" s="442"/>
      <c r="FB44" s="442"/>
      <c r="FC44" s="442"/>
      <c r="FD44" s="442"/>
      <c r="FE44" s="442"/>
      <c r="FF44" s="442"/>
      <c r="FG44" s="442"/>
      <c r="FH44" s="442"/>
      <c r="FI44" s="442"/>
      <c r="FJ44" s="442"/>
      <c r="FK44" s="442"/>
      <c r="FL44" s="442"/>
      <c r="FM44" s="253"/>
      <c r="FN44" s="253"/>
      <c r="FO44" s="253"/>
      <c r="FP44" s="253"/>
      <c r="FQ44" s="253"/>
      <c r="FR44" s="253"/>
      <c r="FS44" s="253"/>
      <c r="FT44" s="253"/>
      <c r="FU44" s="253"/>
      <c r="FV44" s="253"/>
      <c r="FW44" s="253"/>
      <c r="FX44" s="253"/>
      <c r="FY44" s="253"/>
      <c r="FZ44" s="253"/>
      <c r="GA44" s="253"/>
      <c r="GB44" s="253"/>
      <c r="GC44" s="253"/>
      <c r="GD44" s="484" t="s">
        <v>210</v>
      </c>
      <c r="GE44" s="484" t="s">
        <v>211</v>
      </c>
      <c r="GF44" s="484"/>
      <c r="GG44" s="484" t="s">
        <v>210</v>
      </c>
      <c r="GH44" s="484" t="s">
        <v>211</v>
      </c>
      <c r="GI44" s="484"/>
      <c r="GJ44" s="484" t="s">
        <v>212</v>
      </c>
      <c r="GK44" s="485" t="s">
        <v>717</v>
      </c>
      <c r="GL44" s="484"/>
      <c r="GM44" s="484"/>
      <c r="GN44" s="484"/>
      <c r="GO44" s="485" t="s">
        <v>716</v>
      </c>
      <c r="GP44" s="485" t="s">
        <v>715</v>
      </c>
      <c r="GQ44" s="485" t="s">
        <v>714</v>
      </c>
      <c r="GR44" s="486" t="s">
        <v>713</v>
      </c>
    </row>
    <row r="45" spans="1:200" s="274" customFormat="1" ht="79.5" customHeight="1">
      <c r="A45" s="253" t="str">
        <f t="shared" si="41"/>
        <v>111學年度第一學期</v>
      </c>
      <c r="B45" s="253"/>
      <c r="C45" s="253"/>
      <c r="D45" s="254" t="s">
        <v>91</v>
      </c>
      <c r="E45" s="254"/>
      <c r="F45" s="254"/>
      <c r="G45" s="255"/>
      <c r="H45" s="254"/>
      <c r="I45" s="254"/>
      <c r="J45" s="254"/>
      <c r="K45" s="254"/>
      <c r="L45" s="254"/>
      <c r="M45" s="256"/>
      <c r="N45" s="257"/>
      <c r="O45" s="254"/>
      <c r="P45" s="254" t="s">
        <v>209</v>
      </c>
      <c r="Q45" s="254"/>
      <c r="R45" s="239">
        <f t="shared" si="42"/>
        <v>0</v>
      </c>
      <c r="S45" s="254" t="s">
        <v>208</v>
      </c>
      <c r="T45" s="254"/>
      <c r="U45" s="519" t="str">
        <f t="shared" si="30"/>
        <v/>
      </c>
      <c r="V45" s="519" t="str">
        <f t="shared" si="31"/>
        <v/>
      </c>
      <c r="W45" s="519" t="str">
        <f t="shared" si="32"/>
        <v/>
      </c>
      <c r="X45" s="519" t="str">
        <f t="shared" si="33"/>
        <v/>
      </c>
      <c r="Y45" s="519" t="str">
        <f t="shared" si="34"/>
        <v/>
      </c>
      <c r="Z45" s="519" t="str">
        <f t="shared" si="35"/>
        <v/>
      </c>
      <c r="AA45" s="519" t="str">
        <f t="shared" si="36"/>
        <v/>
      </c>
      <c r="AB45" s="519" t="str">
        <f t="shared" si="37"/>
        <v/>
      </c>
      <c r="AC45" s="519" t="str">
        <f t="shared" si="38"/>
        <v/>
      </c>
      <c r="AD45" s="519" t="str">
        <f t="shared" si="39"/>
        <v/>
      </c>
      <c r="AE45" s="255"/>
      <c r="AF45" s="258"/>
      <c r="AG45" s="259"/>
      <c r="AH45" s="260"/>
      <c r="AI45" s="254"/>
      <c r="AJ45" s="254"/>
      <c r="AK45" s="254"/>
      <c r="AL45" s="254"/>
      <c r="AM45" s="254"/>
      <c r="AN45" s="262"/>
      <c r="AO45" s="262"/>
      <c r="AP45" s="254"/>
      <c r="AQ45" s="254"/>
      <c r="AR45" s="254"/>
      <c r="AS45" s="254"/>
      <c r="AT45" s="253"/>
      <c r="AU45" s="263"/>
      <c r="AV45" s="263"/>
      <c r="AW45" s="263"/>
      <c r="AX45" s="254"/>
      <c r="AY45" s="276"/>
      <c r="AZ45" s="276"/>
      <c r="BA45" s="276"/>
      <c r="BB45" s="264"/>
      <c r="BC45" s="264"/>
      <c r="BD45" s="277"/>
      <c r="BE45" s="277"/>
      <c r="BF45" s="253"/>
      <c r="BG45" s="253"/>
      <c r="BH45" s="253"/>
      <c r="BI45" s="253"/>
      <c r="BJ45" s="253"/>
      <c r="BK45" s="253"/>
      <c r="BL45" s="266"/>
      <c r="BM45" s="266"/>
      <c r="BN45" s="266"/>
      <c r="BO45" s="266"/>
      <c r="BP45" s="266"/>
      <c r="BQ45" s="267"/>
      <c r="BR45" s="268"/>
      <c r="BS45" s="349"/>
      <c r="BT45" s="349"/>
      <c r="BU45" s="349"/>
      <c r="BV45" s="349"/>
      <c r="BW45" s="268" t="str">
        <f t="shared" si="43"/>
        <v/>
      </c>
      <c r="BX45" s="268" t="str">
        <f t="shared" si="44"/>
        <v/>
      </c>
      <c r="BY45" s="268" t="str">
        <f t="shared" si="45"/>
        <v/>
      </c>
      <c r="BZ45" s="253" t="str">
        <f t="shared" si="46"/>
        <v/>
      </c>
      <c r="CA45" s="253" t="str">
        <f t="shared" si="47"/>
        <v/>
      </c>
      <c r="CB45" s="253" t="str">
        <f t="shared" si="48"/>
        <v/>
      </c>
      <c r="CC45" s="253" t="str">
        <f t="shared" si="49"/>
        <v/>
      </c>
      <c r="CD45" s="253" t="str">
        <f t="shared" si="50"/>
        <v/>
      </c>
      <c r="CE45" s="253" t="str">
        <f t="shared" si="51"/>
        <v/>
      </c>
      <c r="CF45" s="253" t="str">
        <f t="shared" si="52"/>
        <v/>
      </c>
      <c r="CG45" s="253" t="str">
        <f t="shared" si="53"/>
        <v/>
      </c>
      <c r="CH45" s="268" t="str">
        <f t="shared" si="54"/>
        <v/>
      </c>
      <c r="CI45" s="269" t="str">
        <f t="shared" si="55"/>
        <v/>
      </c>
      <c r="CJ45" s="253" t="str">
        <f t="shared" si="56"/>
        <v/>
      </c>
      <c r="CK45" s="253" t="str">
        <f t="shared" si="57"/>
        <v/>
      </c>
      <c r="CL45" s="253" t="str">
        <f t="shared" si="58"/>
        <v/>
      </c>
      <c r="CM45" s="253"/>
      <c r="CN45" s="253"/>
      <c r="CO45" s="253"/>
      <c r="CP45" s="253"/>
      <c r="CQ45" s="253"/>
      <c r="CR45" s="253"/>
      <c r="CS45" s="253"/>
      <c r="CT45" s="253"/>
      <c r="CU45" s="253" t="str">
        <f t="shared" si="59"/>
        <v/>
      </c>
      <c r="CV45" s="253" t="str">
        <f t="shared" si="60"/>
        <v/>
      </c>
      <c r="CW45" s="253" t="str">
        <f t="shared" si="61"/>
        <v/>
      </c>
      <c r="CX45" s="253"/>
      <c r="CY45" s="253"/>
      <c r="CZ45" s="253"/>
      <c r="DA45" s="253"/>
      <c r="DB45" s="253"/>
      <c r="DC45" s="253"/>
      <c r="DD45" s="253"/>
      <c r="DE45" s="253"/>
      <c r="DF45" s="253"/>
      <c r="DG45" s="253"/>
      <c r="DH45" s="253"/>
      <c r="DI45" s="253"/>
      <c r="DJ45" s="253"/>
      <c r="DK45" s="253"/>
      <c r="DL45" s="253"/>
      <c r="DM45" s="253"/>
      <c r="DN45" s="253" t="s">
        <v>385</v>
      </c>
      <c r="DO45" s="253"/>
      <c r="DP45" s="253"/>
      <c r="DQ45" s="253"/>
      <c r="DR45" s="253"/>
      <c r="DS45" s="479"/>
      <c r="DT45" s="479"/>
      <c r="DU45" s="480"/>
      <c r="DV45" s="480"/>
      <c r="DW45" s="481"/>
      <c r="DX45" s="278">
        <f>'編號 No38.家庭成員'!X$4</f>
        <v>1</v>
      </c>
      <c r="DY45" s="271">
        <f>'編號 No38.家庭成員'!N$23</f>
        <v>0</v>
      </c>
      <c r="DZ45" s="271">
        <f>'編號 No38.家庭成員'!O$23</f>
        <v>0</v>
      </c>
      <c r="EA45" s="271">
        <f>'編號 No38.家庭成員'!P$23</f>
        <v>0</v>
      </c>
      <c r="EB45" s="271">
        <f>'編號 No38.家庭成員'!Q$23</f>
        <v>0</v>
      </c>
      <c r="EC45" s="271">
        <f>'編號 No38.家庭成員'!R$23</f>
        <v>0</v>
      </c>
      <c r="ED45" s="272">
        <f t="shared" si="62"/>
        <v>0</v>
      </c>
      <c r="EE45" s="272">
        <f t="shared" si="63"/>
        <v>0</v>
      </c>
      <c r="EF45" s="272">
        <f t="shared" si="64"/>
        <v>0</v>
      </c>
      <c r="EG45" s="273" t="str">
        <f t="shared" si="65"/>
        <v>身份空白</v>
      </c>
      <c r="EH45" s="273" t="str">
        <f t="shared" si="66"/>
        <v>身份空白</v>
      </c>
      <c r="EI45" s="273" t="str">
        <f t="shared" si="67"/>
        <v>身份空白</v>
      </c>
      <c r="EJ45" s="442">
        <v>0</v>
      </c>
      <c r="EK45" s="442"/>
      <c r="EL45" s="442"/>
      <c r="EM45" s="442"/>
      <c r="EN45" s="442"/>
      <c r="EO45" s="442"/>
      <c r="EP45" s="442"/>
      <c r="EQ45" s="442"/>
      <c r="ER45" s="442"/>
      <c r="ES45" s="442"/>
      <c r="ET45" s="442">
        <f t="shared" si="40"/>
        <v>0</v>
      </c>
      <c r="EU45" s="442"/>
      <c r="EV45" s="442"/>
      <c r="EW45" s="442"/>
      <c r="EX45" s="442"/>
      <c r="EY45" s="442"/>
      <c r="EZ45" s="442"/>
      <c r="FA45" s="442"/>
      <c r="FB45" s="442"/>
      <c r="FC45" s="442"/>
      <c r="FD45" s="442"/>
      <c r="FE45" s="442"/>
      <c r="FF45" s="442"/>
      <c r="FG45" s="442"/>
      <c r="FH45" s="442"/>
      <c r="FI45" s="442"/>
      <c r="FJ45" s="442"/>
      <c r="FK45" s="442"/>
      <c r="FL45" s="442"/>
      <c r="FM45" s="253"/>
      <c r="FN45" s="253"/>
      <c r="FO45" s="253"/>
      <c r="FP45" s="253"/>
      <c r="FQ45" s="253"/>
      <c r="FR45" s="253"/>
      <c r="FS45" s="253"/>
      <c r="FT45" s="253"/>
      <c r="FU45" s="253"/>
      <c r="FV45" s="253"/>
      <c r="FW45" s="253"/>
      <c r="FX45" s="253"/>
      <c r="FY45" s="253"/>
      <c r="FZ45" s="253"/>
      <c r="GA45" s="253"/>
      <c r="GB45" s="253"/>
      <c r="GC45" s="253"/>
      <c r="GD45" s="484" t="s">
        <v>210</v>
      </c>
      <c r="GE45" s="484" t="s">
        <v>211</v>
      </c>
      <c r="GF45" s="484"/>
      <c r="GG45" s="484" t="s">
        <v>210</v>
      </c>
      <c r="GH45" s="484" t="s">
        <v>211</v>
      </c>
      <c r="GI45" s="484"/>
      <c r="GJ45" s="484" t="s">
        <v>212</v>
      </c>
      <c r="GK45" s="485" t="s">
        <v>717</v>
      </c>
      <c r="GL45" s="484"/>
      <c r="GM45" s="484"/>
      <c r="GN45" s="484"/>
      <c r="GO45" s="485" t="s">
        <v>716</v>
      </c>
      <c r="GP45" s="485" t="s">
        <v>715</v>
      </c>
      <c r="GQ45" s="485" t="s">
        <v>714</v>
      </c>
      <c r="GR45" s="486" t="s">
        <v>713</v>
      </c>
    </row>
    <row r="46" spans="1:200" s="274" customFormat="1" ht="79.5" customHeight="1">
      <c r="A46" s="253" t="str">
        <f t="shared" si="41"/>
        <v>111學年度第一學期</v>
      </c>
      <c r="B46" s="253"/>
      <c r="C46" s="253"/>
      <c r="D46" s="254" t="s">
        <v>92</v>
      </c>
      <c r="E46" s="254"/>
      <c r="F46" s="254"/>
      <c r="G46" s="255"/>
      <c r="H46" s="254"/>
      <c r="I46" s="254"/>
      <c r="J46" s="254"/>
      <c r="K46" s="254"/>
      <c r="L46" s="254"/>
      <c r="M46" s="256"/>
      <c r="N46" s="257"/>
      <c r="O46" s="254"/>
      <c r="P46" s="254" t="s">
        <v>209</v>
      </c>
      <c r="Q46" s="254"/>
      <c r="R46" s="239">
        <f t="shared" si="42"/>
        <v>0</v>
      </c>
      <c r="S46" s="254" t="s">
        <v>208</v>
      </c>
      <c r="T46" s="254"/>
      <c r="U46" s="519" t="str">
        <f t="shared" si="30"/>
        <v/>
      </c>
      <c r="V46" s="519" t="str">
        <f t="shared" si="31"/>
        <v/>
      </c>
      <c r="W46" s="519" t="str">
        <f t="shared" si="32"/>
        <v/>
      </c>
      <c r="X46" s="519" t="str">
        <f t="shared" si="33"/>
        <v/>
      </c>
      <c r="Y46" s="519" t="str">
        <f t="shared" si="34"/>
        <v/>
      </c>
      <c r="Z46" s="519" t="str">
        <f t="shared" si="35"/>
        <v/>
      </c>
      <c r="AA46" s="519" t="str">
        <f t="shared" si="36"/>
        <v/>
      </c>
      <c r="AB46" s="519" t="str">
        <f t="shared" si="37"/>
        <v/>
      </c>
      <c r="AC46" s="519" t="str">
        <f t="shared" si="38"/>
        <v/>
      </c>
      <c r="AD46" s="519" t="str">
        <f t="shared" si="39"/>
        <v/>
      </c>
      <c r="AE46" s="255"/>
      <c r="AF46" s="258"/>
      <c r="AG46" s="259"/>
      <c r="AH46" s="260"/>
      <c r="AI46" s="254"/>
      <c r="AJ46" s="254"/>
      <c r="AK46" s="254"/>
      <c r="AL46" s="254"/>
      <c r="AM46" s="254"/>
      <c r="AN46" s="262"/>
      <c r="AO46" s="262"/>
      <c r="AP46" s="254"/>
      <c r="AQ46" s="254"/>
      <c r="AR46" s="254"/>
      <c r="AS46" s="254"/>
      <c r="AT46" s="253"/>
      <c r="AU46" s="263"/>
      <c r="AV46" s="263"/>
      <c r="AW46" s="263"/>
      <c r="AX46" s="254"/>
      <c r="AY46" s="254"/>
      <c r="AZ46" s="254"/>
      <c r="BA46" s="254"/>
      <c r="BB46" s="264"/>
      <c r="BC46" s="264"/>
      <c r="BD46" s="277"/>
      <c r="BE46" s="277"/>
      <c r="BF46" s="253"/>
      <c r="BG46" s="253"/>
      <c r="BH46" s="253"/>
      <c r="BI46" s="253"/>
      <c r="BJ46" s="253"/>
      <c r="BK46" s="253"/>
      <c r="BL46" s="266"/>
      <c r="BM46" s="266"/>
      <c r="BN46" s="266"/>
      <c r="BO46" s="266"/>
      <c r="BP46" s="266"/>
      <c r="BQ46" s="267"/>
      <c r="BR46" s="268"/>
      <c r="BS46" s="349"/>
      <c r="BT46" s="349"/>
      <c r="BU46" s="349"/>
      <c r="BV46" s="349"/>
      <c r="BW46" s="268" t="str">
        <f t="shared" si="43"/>
        <v/>
      </c>
      <c r="BX46" s="268" t="str">
        <f t="shared" si="44"/>
        <v/>
      </c>
      <c r="BY46" s="268" t="str">
        <f t="shared" si="45"/>
        <v/>
      </c>
      <c r="BZ46" s="253" t="str">
        <f t="shared" si="46"/>
        <v/>
      </c>
      <c r="CA46" s="253" t="str">
        <f t="shared" si="47"/>
        <v/>
      </c>
      <c r="CB46" s="253" t="str">
        <f t="shared" si="48"/>
        <v/>
      </c>
      <c r="CC46" s="253" t="str">
        <f t="shared" si="49"/>
        <v/>
      </c>
      <c r="CD46" s="253" t="str">
        <f t="shared" si="50"/>
        <v/>
      </c>
      <c r="CE46" s="253" t="str">
        <f t="shared" si="51"/>
        <v/>
      </c>
      <c r="CF46" s="253" t="str">
        <f t="shared" si="52"/>
        <v/>
      </c>
      <c r="CG46" s="253" t="str">
        <f t="shared" si="53"/>
        <v/>
      </c>
      <c r="CH46" s="268" t="str">
        <f t="shared" si="54"/>
        <v/>
      </c>
      <c r="CI46" s="269" t="str">
        <f t="shared" si="55"/>
        <v/>
      </c>
      <c r="CJ46" s="253" t="str">
        <f t="shared" si="56"/>
        <v/>
      </c>
      <c r="CK46" s="253" t="str">
        <f t="shared" si="57"/>
        <v/>
      </c>
      <c r="CL46" s="253" t="str">
        <f t="shared" si="58"/>
        <v/>
      </c>
      <c r="CM46" s="253"/>
      <c r="CN46" s="253"/>
      <c r="CO46" s="253"/>
      <c r="CP46" s="253"/>
      <c r="CQ46" s="253"/>
      <c r="CR46" s="253"/>
      <c r="CS46" s="253"/>
      <c r="CT46" s="253"/>
      <c r="CU46" s="253" t="str">
        <f t="shared" si="59"/>
        <v/>
      </c>
      <c r="CV46" s="253" t="str">
        <f t="shared" si="60"/>
        <v/>
      </c>
      <c r="CW46" s="253" t="str">
        <f t="shared" si="61"/>
        <v/>
      </c>
      <c r="CX46" s="253"/>
      <c r="CY46" s="253"/>
      <c r="CZ46" s="253"/>
      <c r="DA46" s="253"/>
      <c r="DB46" s="253"/>
      <c r="DC46" s="253"/>
      <c r="DD46" s="253"/>
      <c r="DE46" s="253"/>
      <c r="DF46" s="253"/>
      <c r="DG46" s="253"/>
      <c r="DH46" s="253"/>
      <c r="DI46" s="253"/>
      <c r="DJ46" s="253"/>
      <c r="DK46" s="253"/>
      <c r="DL46" s="253"/>
      <c r="DM46" s="253"/>
      <c r="DN46" s="253" t="s">
        <v>385</v>
      </c>
      <c r="DO46" s="253"/>
      <c r="DP46" s="253"/>
      <c r="DQ46" s="253"/>
      <c r="DR46" s="253"/>
      <c r="DS46" s="479"/>
      <c r="DT46" s="479"/>
      <c r="DU46" s="480"/>
      <c r="DV46" s="480"/>
      <c r="DW46" s="481"/>
      <c r="DX46" s="278">
        <f>'編號 No39.家庭成員'!X$4</f>
        <v>1</v>
      </c>
      <c r="DY46" s="271">
        <f>'編號 No39.家庭成員'!N$23</f>
        <v>0</v>
      </c>
      <c r="DZ46" s="271">
        <f>'編號 No39.家庭成員'!O$23</f>
        <v>0</v>
      </c>
      <c r="EA46" s="271">
        <f>'編號 No39.家庭成員'!P$23</f>
        <v>0</v>
      </c>
      <c r="EB46" s="271">
        <f>'編號 No39.家庭成員'!Q$23</f>
        <v>0</v>
      </c>
      <c r="EC46" s="271">
        <f>'編號 No39.家庭成員'!R$23</f>
        <v>0</v>
      </c>
      <c r="ED46" s="272">
        <f t="shared" si="62"/>
        <v>0</v>
      </c>
      <c r="EE46" s="272">
        <f t="shared" si="63"/>
        <v>0</v>
      </c>
      <c r="EF46" s="272">
        <f t="shared" si="64"/>
        <v>0</v>
      </c>
      <c r="EG46" s="273" t="str">
        <f t="shared" si="65"/>
        <v>身份空白</v>
      </c>
      <c r="EH46" s="273" t="str">
        <f t="shared" si="66"/>
        <v>身份空白</v>
      </c>
      <c r="EI46" s="273" t="str">
        <f t="shared" si="67"/>
        <v>身份空白</v>
      </c>
      <c r="EJ46" s="442">
        <v>0</v>
      </c>
      <c r="EK46" s="442"/>
      <c r="EL46" s="442"/>
      <c r="EM46" s="442"/>
      <c r="EN46" s="442"/>
      <c r="EO46" s="442"/>
      <c r="EP46" s="442"/>
      <c r="EQ46" s="442"/>
      <c r="ER46" s="442"/>
      <c r="ES46" s="442"/>
      <c r="ET46" s="442">
        <f t="shared" si="40"/>
        <v>0</v>
      </c>
      <c r="EU46" s="442"/>
      <c r="EV46" s="442"/>
      <c r="EW46" s="442"/>
      <c r="EX46" s="442"/>
      <c r="EY46" s="442"/>
      <c r="EZ46" s="442"/>
      <c r="FA46" s="442"/>
      <c r="FB46" s="442"/>
      <c r="FC46" s="442"/>
      <c r="FD46" s="442"/>
      <c r="FE46" s="442"/>
      <c r="FF46" s="442"/>
      <c r="FG46" s="442"/>
      <c r="FH46" s="442"/>
      <c r="FI46" s="442"/>
      <c r="FJ46" s="442"/>
      <c r="FK46" s="442"/>
      <c r="FL46" s="442"/>
      <c r="FM46" s="253"/>
      <c r="FN46" s="253"/>
      <c r="FO46" s="253"/>
      <c r="FP46" s="253"/>
      <c r="FQ46" s="253"/>
      <c r="FR46" s="253"/>
      <c r="FS46" s="253"/>
      <c r="FT46" s="253"/>
      <c r="FU46" s="253"/>
      <c r="FV46" s="253"/>
      <c r="FW46" s="253"/>
      <c r="FX46" s="253"/>
      <c r="FY46" s="253"/>
      <c r="FZ46" s="253"/>
      <c r="GA46" s="253"/>
      <c r="GB46" s="253"/>
      <c r="GC46" s="253"/>
      <c r="GD46" s="484" t="s">
        <v>210</v>
      </c>
      <c r="GE46" s="484" t="s">
        <v>211</v>
      </c>
      <c r="GF46" s="484"/>
      <c r="GG46" s="484" t="s">
        <v>210</v>
      </c>
      <c r="GH46" s="484" t="s">
        <v>211</v>
      </c>
      <c r="GI46" s="484"/>
      <c r="GJ46" s="484" t="s">
        <v>212</v>
      </c>
      <c r="GK46" s="485" t="s">
        <v>717</v>
      </c>
      <c r="GL46" s="484"/>
      <c r="GM46" s="484"/>
      <c r="GN46" s="484"/>
      <c r="GO46" s="485" t="s">
        <v>716</v>
      </c>
      <c r="GP46" s="485" t="s">
        <v>715</v>
      </c>
      <c r="GQ46" s="485" t="s">
        <v>714</v>
      </c>
      <c r="GR46" s="486" t="s">
        <v>713</v>
      </c>
    </row>
    <row r="47" spans="1:200" s="274" customFormat="1" ht="79.5" customHeight="1">
      <c r="A47" s="253" t="str">
        <f t="shared" si="41"/>
        <v>111學年度第一學期</v>
      </c>
      <c r="B47" s="253"/>
      <c r="C47" s="253"/>
      <c r="D47" s="254" t="s">
        <v>93</v>
      </c>
      <c r="E47" s="254"/>
      <c r="F47" s="254"/>
      <c r="G47" s="255"/>
      <c r="H47" s="254"/>
      <c r="I47" s="254"/>
      <c r="J47" s="254"/>
      <c r="K47" s="254"/>
      <c r="L47" s="254"/>
      <c r="M47" s="256"/>
      <c r="N47" s="257"/>
      <c r="O47" s="254"/>
      <c r="P47" s="254" t="s">
        <v>209</v>
      </c>
      <c r="Q47" s="254"/>
      <c r="R47" s="239">
        <f t="shared" si="42"/>
        <v>0</v>
      </c>
      <c r="S47" s="254" t="s">
        <v>208</v>
      </c>
      <c r="T47" s="254"/>
      <c r="U47" s="519" t="str">
        <f t="shared" si="30"/>
        <v/>
      </c>
      <c r="V47" s="519" t="str">
        <f t="shared" si="31"/>
        <v/>
      </c>
      <c r="W47" s="519" t="str">
        <f t="shared" si="32"/>
        <v/>
      </c>
      <c r="X47" s="519" t="str">
        <f t="shared" si="33"/>
        <v/>
      </c>
      <c r="Y47" s="519" t="str">
        <f t="shared" si="34"/>
        <v/>
      </c>
      <c r="Z47" s="519" t="str">
        <f t="shared" si="35"/>
        <v/>
      </c>
      <c r="AA47" s="519" t="str">
        <f t="shared" si="36"/>
        <v/>
      </c>
      <c r="AB47" s="519" t="str">
        <f t="shared" si="37"/>
        <v/>
      </c>
      <c r="AC47" s="519" t="str">
        <f t="shared" si="38"/>
        <v/>
      </c>
      <c r="AD47" s="519" t="str">
        <f t="shared" si="39"/>
        <v/>
      </c>
      <c r="AE47" s="255"/>
      <c r="AF47" s="258"/>
      <c r="AG47" s="259"/>
      <c r="AH47" s="260"/>
      <c r="AI47" s="254"/>
      <c r="AJ47" s="254"/>
      <c r="AK47" s="254"/>
      <c r="AL47" s="254"/>
      <c r="AM47" s="254"/>
      <c r="AN47" s="262"/>
      <c r="AO47" s="262"/>
      <c r="AP47" s="254"/>
      <c r="AQ47" s="254"/>
      <c r="AR47" s="254"/>
      <c r="AS47" s="254"/>
      <c r="AT47" s="253"/>
      <c r="AU47" s="263"/>
      <c r="AV47" s="263"/>
      <c r="AW47" s="263"/>
      <c r="AX47" s="254"/>
      <c r="AY47" s="254"/>
      <c r="AZ47" s="254"/>
      <c r="BA47" s="254"/>
      <c r="BB47" s="264"/>
      <c r="BC47" s="264"/>
      <c r="BD47" s="277"/>
      <c r="BE47" s="277"/>
      <c r="BF47" s="253"/>
      <c r="BG47" s="253"/>
      <c r="BH47" s="253"/>
      <c r="BI47" s="253"/>
      <c r="BJ47" s="253"/>
      <c r="BK47" s="253"/>
      <c r="BL47" s="266"/>
      <c r="BM47" s="266"/>
      <c r="BN47" s="266"/>
      <c r="BO47" s="266"/>
      <c r="BP47" s="266"/>
      <c r="BQ47" s="267"/>
      <c r="BR47" s="268"/>
      <c r="BS47" s="349"/>
      <c r="BT47" s="349"/>
      <c r="BU47" s="349"/>
      <c r="BV47" s="349"/>
      <c r="BW47" s="268" t="str">
        <f t="shared" si="43"/>
        <v/>
      </c>
      <c r="BX47" s="268" t="str">
        <f t="shared" si="44"/>
        <v/>
      </c>
      <c r="BY47" s="268" t="str">
        <f t="shared" si="45"/>
        <v/>
      </c>
      <c r="BZ47" s="253" t="str">
        <f t="shared" si="46"/>
        <v/>
      </c>
      <c r="CA47" s="253" t="str">
        <f t="shared" si="47"/>
        <v/>
      </c>
      <c r="CB47" s="253" t="str">
        <f t="shared" si="48"/>
        <v/>
      </c>
      <c r="CC47" s="253" t="str">
        <f t="shared" si="49"/>
        <v/>
      </c>
      <c r="CD47" s="253" t="str">
        <f t="shared" si="50"/>
        <v/>
      </c>
      <c r="CE47" s="253" t="str">
        <f t="shared" si="51"/>
        <v/>
      </c>
      <c r="CF47" s="253" t="str">
        <f t="shared" si="52"/>
        <v/>
      </c>
      <c r="CG47" s="253" t="str">
        <f t="shared" si="53"/>
        <v/>
      </c>
      <c r="CH47" s="268" t="str">
        <f t="shared" si="54"/>
        <v/>
      </c>
      <c r="CI47" s="269" t="str">
        <f t="shared" si="55"/>
        <v/>
      </c>
      <c r="CJ47" s="253" t="str">
        <f t="shared" si="56"/>
        <v/>
      </c>
      <c r="CK47" s="253" t="str">
        <f t="shared" si="57"/>
        <v/>
      </c>
      <c r="CL47" s="253" t="str">
        <f t="shared" si="58"/>
        <v/>
      </c>
      <c r="CM47" s="253"/>
      <c r="CN47" s="253"/>
      <c r="CO47" s="253"/>
      <c r="CP47" s="253"/>
      <c r="CQ47" s="253"/>
      <c r="CR47" s="253"/>
      <c r="CS47" s="253"/>
      <c r="CT47" s="253"/>
      <c r="CU47" s="253" t="str">
        <f t="shared" si="59"/>
        <v/>
      </c>
      <c r="CV47" s="253" t="str">
        <f t="shared" si="60"/>
        <v/>
      </c>
      <c r="CW47" s="253" t="str">
        <f t="shared" si="61"/>
        <v/>
      </c>
      <c r="CX47" s="253"/>
      <c r="CY47" s="253"/>
      <c r="CZ47" s="253"/>
      <c r="DA47" s="253"/>
      <c r="DB47" s="253"/>
      <c r="DC47" s="253"/>
      <c r="DD47" s="253"/>
      <c r="DE47" s="253"/>
      <c r="DF47" s="253"/>
      <c r="DG47" s="253"/>
      <c r="DH47" s="253"/>
      <c r="DI47" s="253"/>
      <c r="DJ47" s="253"/>
      <c r="DK47" s="253"/>
      <c r="DL47" s="253"/>
      <c r="DM47" s="253"/>
      <c r="DN47" s="253" t="s">
        <v>385</v>
      </c>
      <c r="DO47" s="253"/>
      <c r="DP47" s="253"/>
      <c r="DQ47" s="253"/>
      <c r="DR47" s="253"/>
      <c r="DS47" s="479"/>
      <c r="DT47" s="479"/>
      <c r="DU47" s="480"/>
      <c r="DV47" s="480"/>
      <c r="DW47" s="481"/>
      <c r="DX47" s="278">
        <f>'編號 No40.家庭成員'!X$4</f>
        <v>1</v>
      </c>
      <c r="DY47" s="271">
        <f>'編號 No40.家庭成員'!N$23</f>
        <v>0</v>
      </c>
      <c r="DZ47" s="271">
        <f>'編號 No40.家庭成員'!O$23</f>
        <v>0</v>
      </c>
      <c r="EA47" s="271">
        <f>'編號 No40.家庭成員'!P$23</f>
        <v>0</v>
      </c>
      <c r="EB47" s="271">
        <f>'編號 No40.家庭成員'!Q$23</f>
        <v>0</v>
      </c>
      <c r="EC47" s="271">
        <f>'編號 No40.家庭成員'!R$23</f>
        <v>0</v>
      </c>
      <c r="ED47" s="272">
        <f t="shared" si="62"/>
        <v>0</v>
      </c>
      <c r="EE47" s="272">
        <f t="shared" si="63"/>
        <v>0</v>
      </c>
      <c r="EF47" s="272">
        <f t="shared" si="64"/>
        <v>0</v>
      </c>
      <c r="EG47" s="273" t="str">
        <f t="shared" si="65"/>
        <v>身份空白</v>
      </c>
      <c r="EH47" s="273" t="str">
        <f t="shared" si="66"/>
        <v>身份空白</v>
      </c>
      <c r="EI47" s="273" t="str">
        <f t="shared" si="67"/>
        <v>身份空白</v>
      </c>
      <c r="EJ47" s="442">
        <v>0</v>
      </c>
      <c r="EK47" s="442"/>
      <c r="EL47" s="442"/>
      <c r="EM47" s="442"/>
      <c r="EN47" s="442"/>
      <c r="EO47" s="442"/>
      <c r="EP47" s="442"/>
      <c r="EQ47" s="442"/>
      <c r="ER47" s="442"/>
      <c r="ES47" s="442"/>
      <c r="ET47" s="442">
        <f t="shared" si="40"/>
        <v>0</v>
      </c>
      <c r="EU47" s="442"/>
      <c r="EV47" s="442"/>
      <c r="EW47" s="442"/>
      <c r="EX47" s="442"/>
      <c r="EY47" s="442"/>
      <c r="EZ47" s="442"/>
      <c r="FA47" s="442"/>
      <c r="FB47" s="442"/>
      <c r="FC47" s="442"/>
      <c r="FD47" s="442"/>
      <c r="FE47" s="442"/>
      <c r="FF47" s="442"/>
      <c r="FG47" s="442"/>
      <c r="FH47" s="442"/>
      <c r="FI47" s="442"/>
      <c r="FJ47" s="442"/>
      <c r="FK47" s="442"/>
      <c r="FL47" s="442"/>
      <c r="FM47" s="253"/>
      <c r="FN47" s="253"/>
      <c r="FO47" s="253"/>
      <c r="FP47" s="253"/>
      <c r="FQ47" s="253"/>
      <c r="FR47" s="253"/>
      <c r="FS47" s="253"/>
      <c r="FT47" s="253"/>
      <c r="FU47" s="253"/>
      <c r="FV47" s="253"/>
      <c r="FW47" s="253"/>
      <c r="FX47" s="253"/>
      <c r="FY47" s="253"/>
      <c r="FZ47" s="253"/>
      <c r="GA47" s="253"/>
      <c r="GB47" s="253"/>
      <c r="GC47" s="253"/>
      <c r="GD47" s="484" t="s">
        <v>210</v>
      </c>
      <c r="GE47" s="484" t="s">
        <v>211</v>
      </c>
      <c r="GF47" s="484"/>
      <c r="GG47" s="484" t="s">
        <v>210</v>
      </c>
      <c r="GH47" s="484" t="s">
        <v>211</v>
      </c>
      <c r="GI47" s="484"/>
      <c r="GJ47" s="484" t="s">
        <v>212</v>
      </c>
      <c r="GK47" s="485" t="s">
        <v>717</v>
      </c>
      <c r="GL47" s="484"/>
      <c r="GM47" s="484"/>
      <c r="GN47" s="484"/>
      <c r="GO47" s="485" t="s">
        <v>716</v>
      </c>
      <c r="GP47" s="485" t="s">
        <v>715</v>
      </c>
      <c r="GQ47" s="485" t="s">
        <v>714</v>
      </c>
      <c r="GR47" s="486" t="s">
        <v>713</v>
      </c>
    </row>
    <row r="48" spans="1:200" s="274" customFormat="1" ht="79.5" customHeight="1">
      <c r="A48" s="253" t="str">
        <f t="shared" si="41"/>
        <v>111學年度第一學期</v>
      </c>
      <c r="B48" s="253"/>
      <c r="C48" s="253"/>
      <c r="D48" s="254" t="s">
        <v>94</v>
      </c>
      <c r="E48" s="254"/>
      <c r="F48" s="254"/>
      <c r="G48" s="255"/>
      <c r="H48" s="254"/>
      <c r="I48" s="254"/>
      <c r="J48" s="254"/>
      <c r="K48" s="254"/>
      <c r="L48" s="254"/>
      <c r="M48" s="256"/>
      <c r="N48" s="257"/>
      <c r="O48" s="254"/>
      <c r="P48" s="254" t="s">
        <v>209</v>
      </c>
      <c r="Q48" s="254"/>
      <c r="R48" s="239">
        <f t="shared" si="42"/>
        <v>0</v>
      </c>
      <c r="S48" s="254" t="s">
        <v>208</v>
      </c>
      <c r="T48" s="254"/>
      <c r="U48" s="519" t="str">
        <f t="shared" si="30"/>
        <v/>
      </c>
      <c r="V48" s="519" t="str">
        <f t="shared" si="31"/>
        <v/>
      </c>
      <c r="W48" s="519" t="str">
        <f t="shared" si="32"/>
        <v/>
      </c>
      <c r="X48" s="519" t="str">
        <f t="shared" si="33"/>
        <v/>
      </c>
      <c r="Y48" s="519" t="str">
        <f t="shared" si="34"/>
        <v/>
      </c>
      <c r="Z48" s="519" t="str">
        <f t="shared" si="35"/>
        <v/>
      </c>
      <c r="AA48" s="519" t="str">
        <f t="shared" si="36"/>
        <v/>
      </c>
      <c r="AB48" s="519" t="str">
        <f t="shared" si="37"/>
        <v/>
      </c>
      <c r="AC48" s="519" t="str">
        <f t="shared" si="38"/>
        <v/>
      </c>
      <c r="AD48" s="519" t="str">
        <f t="shared" si="39"/>
        <v/>
      </c>
      <c r="AE48" s="255"/>
      <c r="AF48" s="258"/>
      <c r="AG48" s="259"/>
      <c r="AH48" s="260"/>
      <c r="AI48" s="261"/>
      <c r="AJ48" s="261"/>
      <c r="AK48" s="261"/>
      <c r="AL48" s="261"/>
      <c r="AM48" s="262"/>
      <c r="AN48" s="262"/>
      <c r="AO48" s="262"/>
      <c r="AP48" s="262"/>
      <c r="AQ48" s="262"/>
      <c r="AR48" s="262"/>
      <c r="AS48" s="262"/>
      <c r="AT48" s="253"/>
      <c r="AU48" s="263"/>
      <c r="AV48" s="263"/>
      <c r="AW48" s="263"/>
      <c r="AX48" s="254"/>
      <c r="AY48" s="254"/>
      <c r="AZ48" s="254"/>
      <c r="BA48" s="254"/>
      <c r="BB48" s="264"/>
      <c r="BC48" s="264"/>
      <c r="BD48" s="279"/>
      <c r="BE48" s="279"/>
      <c r="BF48" s="253"/>
      <c r="BG48" s="253"/>
      <c r="BH48" s="253"/>
      <c r="BI48" s="253"/>
      <c r="BJ48" s="253"/>
      <c r="BK48" s="253"/>
      <c r="BL48" s="266"/>
      <c r="BM48" s="266"/>
      <c r="BN48" s="266"/>
      <c r="BO48" s="266"/>
      <c r="BP48" s="266"/>
      <c r="BQ48" s="267"/>
      <c r="BR48" s="268"/>
      <c r="BS48" s="349"/>
      <c r="BT48" s="349"/>
      <c r="BU48" s="349"/>
      <c r="BV48" s="349"/>
      <c r="BW48" s="268" t="str">
        <f t="shared" si="43"/>
        <v/>
      </c>
      <c r="BX48" s="268" t="str">
        <f t="shared" si="44"/>
        <v/>
      </c>
      <c r="BY48" s="268" t="str">
        <f t="shared" si="45"/>
        <v/>
      </c>
      <c r="BZ48" s="253" t="str">
        <f t="shared" si="46"/>
        <v/>
      </c>
      <c r="CA48" s="253" t="str">
        <f t="shared" si="47"/>
        <v/>
      </c>
      <c r="CB48" s="253" t="str">
        <f t="shared" si="48"/>
        <v/>
      </c>
      <c r="CC48" s="253" t="str">
        <f t="shared" si="49"/>
        <v/>
      </c>
      <c r="CD48" s="253" t="str">
        <f t="shared" si="50"/>
        <v/>
      </c>
      <c r="CE48" s="253" t="str">
        <f t="shared" si="51"/>
        <v/>
      </c>
      <c r="CF48" s="253" t="str">
        <f t="shared" si="52"/>
        <v/>
      </c>
      <c r="CG48" s="253" t="str">
        <f t="shared" si="53"/>
        <v/>
      </c>
      <c r="CH48" s="268" t="str">
        <f t="shared" si="54"/>
        <v/>
      </c>
      <c r="CI48" s="269" t="str">
        <f t="shared" si="55"/>
        <v/>
      </c>
      <c r="CJ48" s="253" t="str">
        <f t="shared" si="56"/>
        <v/>
      </c>
      <c r="CK48" s="253" t="str">
        <f t="shared" si="57"/>
        <v/>
      </c>
      <c r="CL48" s="253" t="str">
        <f t="shared" si="58"/>
        <v/>
      </c>
      <c r="CM48" s="253"/>
      <c r="CN48" s="253"/>
      <c r="CO48" s="253"/>
      <c r="CP48" s="253"/>
      <c r="CQ48" s="253"/>
      <c r="CR48" s="253"/>
      <c r="CS48" s="253"/>
      <c r="CT48" s="253"/>
      <c r="CU48" s="253" t="str">
        <f t="shared" si="59"/>
        <v/>
      </c>
      <c r="CV48" s="253" t="str">
        <f t="shared" si="60"/>
        <v/>
      </c>
      <c r="CW48" s="253" t="str">
        <f t="shared" si="61"/>
        <v/>
      </c>
      <c r="CX48" s="253"/>
      <c r="CY48" s="253"/>
      <c r="CZ48" s="253"/>
      <c r="DA48" s="253"/>
      <c r="DB48" s="253"/>
      <c r="DC48" s="253"/>
      <c r="DD48" s="253"/>
      <c r="DE48" s="253"/>
      <c r="DF48" s="253"/>
      <c r="DG48" s="253"/>
      <c r="DH48" s="253"/>
      <c r="DI48" s="253"/>
      <c r="DJ48" s="253"/>
      <c r="DK48" s="253"/>
      <c r="DL48" s="253"/>
      <c r="DM48" s="253"/>
      <c r="DN48" s="253" t="s">
        <v>385</v>
      </c>
      <c r="DO48" s="253"/>
      <c r="DP48" s="253"/>
      <c r="DQ48" s="253"/>
      <c r="DR48" s="253"/>
      <c r="DS48" s="479"/>
      <c r="DT48" s="479"/>
      <c r="DU48" s="480"/>
      <c r="DV48" s="480"/>
      <c r="DW48" s="481"/>
      <c r="DX48" s="278">
        <f>'編號 No41.家庭成員'!X$4</f>
        <v>1</v>
      </c>
      <c r="DY48" s="271">
        <f>'編號 No41.家庭成員'!N$23</f>
        <v>0</v>
      </c>
      <c r="DZ48" s="271">
        <f>'編號 No41.家庭成員'!O$23</f>
        <v>0</v>
      </c>
      <c r="EA48" s="271">
        <f>'編號 No41.家庭成員'!P$23</f>
        <v>0</v>
      </c>
      <c r="EB48" s="271">
        <f>'編號 No41.家庭成員'!Q$23</f>
        <v>0</v>
      </c>
      <c r="EC48" s="271">
        <f>'編號 No41.家庭成員'!R$23</f>
        <v>0</v>
      </c>
      <c r="ED48" s="272">
        <f t="shared" si="62"/>
        <v>0</v>
      </c>
      <c r="EE48" s="272">
        <f t="shared" si="63"/>
        <v>0</v>
      </c>
      <c r="EF48" s="272">
        <f t="shared" si="64"/>
        <v>0</v>
      </c>
      <c r="EG48" s="273" t="str">
        <f t="shared" si="65"/>
        <v>身份空白</v>
      </c>
      <c r="EH48" s="273" t="str">
        <f t="shared" si="66"/>
        <v>身份空白</v>
      </c>
      <c r="EI48" s="273" t="str">
        <f t="shared" si="67"/>
        <v>身份空白</v>
      </c>
      <c r="EJ48" s="442">
        <v>0</v>
      </c>
      <c r="EK48" s="442"/>
      <c r="EL48" s="442"/>
      <c r="EM48" s="442"/>
      <c r="EN48" s="442"/>
      <c r="EO48" s="442"/>
      <c r="EP48" s="442"/>
      <c r="EQ48" s="442"/>
      <c r="ER48" s="442"/>
      <c r="ES48" s="442"/>
      <c r="ET48" s="442">
        <f t="shared" si="40"/>
        <v>0</v>
      </c>
      <c r="EU48" s="442"/>
      <c r="EV48" s="442"/>
      <c r="EW48" s="442"/>
      <c r="EX48" s="442"/>
      <c r="EY48" s="442"/>
      <c r="EZ48" s="442"/>
      <c r="FA48" s="442"/>
      <c r="FB48" s="442"/>
      <c r="FC48" s="442"/>
      <c r="FD48" s="442"/>
      <c r="FE48" s="442"/>
      <c r="FF48" s="442"/>
      <c r="FG48" s="442"/>
      <c r="FH48" s="442"/>
      <c r="FI48" s="442"/>
      <c r="FJ48" s="442"/>
      <c r="FK48" s="442"/>
      <c r="FL48" s="442"/>
      <c r="FM48" s="253"/>
      <c r="FN48" s="253"/>
      <c r="FO48" s="253"/>
      <c r="FP48" s="253"/>
      <c r="FQ48" s="253"/>
      <c r="FR48" s="253"/>
      <c r="FS48" s="253"/>
      <c r="FT48" s="253"/>
      <c r="FU48" s="253"/>
      <c r="FV48" s="253"/>
      <c r="FW48" s="253"/>
      <c r="FX48" s="253"/>
      <c r="FY48" s="253"/>
      <c r="FZ48" s="253"/>
      <c r="GA48" s="253"/>
      <c r="GB48" s="253"/>
      <c r="GC48" s="253"/>
      <c r="GD48" s="484" t="s">
        <v>210</v>
      </c>
      <c r="GE48" s="484" t="s">
        <v>211</v>
      </c>
      <c r="GF48" s="484"/>
      <c r="GG48" s="484" t="s">
        <v>210</v>
      </c>
      <c r="GH48" s="484" t="s">
        <v>211</v>
      </c>
      <c r="GI48" s="484"/>
      <c r="GJ48" s="484" t="s">
        <v>212</v>
      </c>
      <c r="GK48" s="485" t="s">
        <v>717</v>
      </c>
      <c r="GL48" s="484"/>
      <c r="GM48" s="484"/>
      <c r="GN48" s="484"/>
      <c r="GO48" s="485" t="s">
        <v>716</v>
      </c>
      <c r="GP48" s="485" t="s">
        <v>715</v>
      </c>
      <c r="GQ48" s="485" t="s">
        <v>714</v>
      </c>
      <c r="GR48" s="486" t="s">
        <v>713</v>
      </c>
    </row>
    <row r="49" spans="1:200" s="274" customFormat="1" ht="79.5" customHeight="1">
      <c r="A49" s="253" t="str">
        <f t="shared" si="41"/>
        <v>111學年度第一學期</v>
      </c>
      <c r="B49" s="253"/>
      <c r="C49" s="253"/>
      <c r="D49" s="254" t="s">
        <v>95</v>
      </c>
      <c r="E49" s="254"/>
      <c r="F49" s="254"/>
      <c r="G49" s="255"/>
      <c r="H49" s="254"/>
      <c r="I49" s="254"/>
      <c r="J49" s="254"/>
      <c r="K49" s="254"/>
      <c r="L49" s="254"/>
      <c r="M49" s="256"/>
      <c r="N49" s="257"/>
      <c r="O49" s="254"/>
      <c r="P49" s="254" t="s">
        <v>209</v>
      </c>
      <c r="Q49" s="254"/>
      <c r="R49" s="239">
        <f t="shared" si="42"/>
        <v>0</v>
      </c>
      <c r="S49" s="254" t="s">
        <v>208</v>
      </c>
      <c r="T49" s="254"/>
      <c r="U49" s="519" t="str">
        <f t="shared" si="30"/>
        <v/>
      </c>
      <c r="V49" s="519" t="str">
        <f t="shared" si="31"/>
        <v/>
      </c>
      <c r="W49" s="519" t="str">
        <f t="shared" si="32"/>
        <v/>
      </c>
      <c r="X49" s="519" t="str">
        <f t="shared" si="33"/>
        <v/>
      </c>
      <c r="Y49" s="519" t="str">
        <f t="shared" si="34"/>
        <v/>
      </c>
      <c r="Z49" s="519" t="str">
        <f t="shared" si="35"/>
        <v/>
      </c>
      <c r="AA49" s="519" t="str">
        <f t="shared" si="36"/>
        <v/>
      </c>
      <c r="AB49" s="519" t="str">
        <f t="shared" si="37"/>
        <v/>
      </c>
      <c r="AC49" s="519" t="str">
        <f t="shared" si="38"/>
        <v/>
      </c>
      <c r="AD49" s="519" t="str">
        <f t="shared" si="39"/>
        <v/>
      </c>
      <c r="AE49" s="255"/>
      <c r="AF49" s="258"/>
      <c r="AG49" s="259"/>
      <c r="AH49" s="260"/>
      <c r="AI49" s="261"/>
      <c r="AJ49" s="261"/>
      <c r="AK49" s="261"/>
      <c r="AL49" s="261"/>
      <c r="AM49" s="262"/>
      <c r="AN49" s="262"/>
      <c r="AO49" s="262"/>
      <c r="AP49" s="262"/>
      <c r="AQ49" s="262"/>
      <c r="AR49" s="262"/>
      <c r="AS49" s="262"/>
      <c r="AT49" s="253"/>
      <c r="AU49" s="263"/>
      <c r="AV49" s="263"/>
      <c r="AW49" s="263"/>
      <c r="AX49" s="254"/>
      <c r="AY49" s="254"/>
      <c r="AZ49" s="254"/>
      <c r="BA49" s="254"/>
      <c r="BB49" s="264"/>
      <c r="BC49" s="264"/>
      <c r="BD49" s="265"/>
      <c r="BE49" s="265"/>
      <c r="BF49" s="253"/>
      <c r="BG49" s="253"/>
      <c r="BH49" s="253"/>
      <c r="BI49" s="253"/>
      <c r="BJ49" s="253"/>
      <c r="BK49" s="253"/>
      <c r="BL49" s="266"/>
      <c r="BM49" s="266"/>
      <c r="BN49" s="266"/>
      <c r="BO49" s="266"/>
      <c r="BP49" s="266"/>
      <c r="BQ49" s="267"/>
      <c r="BR49" s="268"/>
      <c r="BS49" s="349"/>
      <c r="BT49" s="349"/>
      <c r="BU49" s="349"/>
      <c r="BV49" s="349"/>
      <c r="BW49" s="268" t="str">
        <f t="shared" si="43"/>
        <v/>
      </c>
      <c r="BX49" s="268" t="str">
        <f t="shared" si="44"/>
        <v/>
      </c>
      <c r="BY49" s="268" t="str">
        <f t="shared" si="45"/>
        <v/>
      </c>
      <c r="BZ49" s="253" t="str">
        <f t="shared" si="46"/>
        <v/>
      </c>
      <c r="CA49" s="253" t="str">
        <f t="shared" si="47"/>
        <v/>
      </c>
      <c r="CB49" s="253" t="str">
        <f t="shared" si="48"/>
        <v/>
      </c>
      <c r="CC49" s="253" t="str">
        <f t="shared" si="49"/>
        <v/>
      </c>
      <c r="CD49" s="253" t="str">
        <f t="shared" si="50"/>
        <v/>
      </c>
      <c r="CE49" s="253" t="str">
        <f t="shared" si="51"/>
        <v/>
      </c>
      <c r="CF49" s="253" t="str">
        <f t="shared" si="52"/>
        <v/>
      </c>
      <c r="CG49" s="253" t="str">
        <f t="shared" si="53"/>
        <v/>
      </c>
      <c r="CH49" s="268" t="str">
        <f t="shared" si="54"/>
        <v/>
      </c>
      <c r="CI49" s="269" t="str">
        <f t="shared" si="55"/>
        <v/>
      </c>
      <c r="CJ49" s="253" t="str">
        <f t="shared" si="56"/>
        <v/>
      </c>
      <c r="CK49" s="253" t="str">
        <f t="shared" si="57"/>
        <v/>
      </c>
      <c r="CL49" s="253" t="str">
        <f t="shared" si="58"/>
        <v/>
      </c>
      <c r="CM49" s="253"/>
      <c r="CN49" s="253"/>
      <c r="CO49" s="253"/>
      <c r="CP49" s="253"/>
      <c r="CQ49" s="253"/>
      <c r="CR49" s="253"/>
      <c r="CS49" s="253"/>
      <c r="CT49" s="253"/>
      <c r="CU49" s="253" t="str">
        <f t="shared" si="59"/>
        <v/>
      </c>
      <c r="CV49" s="253" t="str">
        <f t="shared" si="60"/>
        <v/>
      </c>
      <c r="CW49" s="253" t="str">
        <f t="shared" si="61"/>
        <v/>
      </c>
      <c r="CX49" s="253"/>
      <c r="CY49" s="253"/>
      <c r="CZ49" s="253"/>
      <c r="DA49" s="253"/>
      <c r="DB49" s="253"/>
      <c r="DC49" s="253"/>
      <c r="DD49" s="253"/>
      <c r="DE49" s="253"/>
      <c r="DF49" s="253"/>
      <c r="DG49" s="253"/>
      <c r="DH49" s="253"/>
      <c r="DI49" s="253"/>
      <c r="DJ49" s="253"/>
      <c r="DK49" s="253"/>
      <c r="DL49" s="253"/>
      <c r="DM49" s="253"/>
      <c r="DN49" s="253" t="s">
        <v>385</v>
      </c>
      <c r="DO49" s="253"/>
      <c r="DP49" s="253"/>
      <c r="DQ49" s="253"/>
      <c r="DR49" s="253"/>
      <c r="DS49" s="479"/>
      <c r="DT49" s="479"/>
      <c r="DU49" s="480"/>
      <c r="DV49" s="480"/>
      <c r="DW49" s="481"/>
      <c r="DX49" s="278">
        <f>'編號 No42.家庭成員'!X$4</f>
        <v>1</v>
      </c>
      <c r="DY49" s="271">
        <f>'編號 No42.家庭成員'!N$23</f>
        <v>0</v>
      </c>
      <c r="DZ49" s="271">
        <f>'編號 No42.家庭成員'!O$23</f>
        <v>0</v>
      </c>
      <c r="EA49" s="271">
        <f>'編號 No42.家庭成員'!P$23</f>
        <v>0</v>
      </c>
      <c r="EB49" s="271">
        <f>'編號 No42.家庭成員'!Q$23</f>
        <v>0</v>
      </c>
      <c r="EC49" s="271">
        <f>'編號 No42.家庭成員'!R$23</f>
        <v>0</v>
      </c>
      <c r="ED49" s="272">
        <f t="shared" si="62"/>
        <v>0</v>
      </c>
      <c r="EE49" s="272">
        <f t="shared" si="63"/>
        <v>0</v>
      </c>
      <c r="EF49" s="272">
        <f t="shared" si="64"/>
        <v>0</v>
      </c>
      <c r="EG49" s="273" t="str">
        <f t="shared" si="65"/>
        <v>身份空白</v>
      </c>
      <c r="EH49" s="273" t="str">
        <f t="shared" si="66"/>
        <v>身份空白</v>
      </c>
      <c r="EI49" s="273" t="str">
        <f t="shared" si="67"/>
        <v>身份空白</v>
      </c>
      <c r="EJ49" s="442">
        <v>0</v>
      </c>
      <c r="EK49" s="442"/>
      <c r="EL49" s="442"/>
      <c r="EM49" s="442"/>
      <c r="EN49" s="442"/>
      <c r="EO49" s="442"/>
      <c r="EP49" s="442"/>
      <c r="EQ49" s="442"/>
      <c r="ER49" s="442"/>
      <c r="ES49" s="442"/>
      <c r="ET49" s="442">
        <f t="shared" si="40"/>
        <v>0</v>
      </c>
      <c r="EU49" s="442"/>
      <c r="EV49" s="442"/>
      <c r="EW49" s="442"/>
      <c r="EX49" s="442"/>
      <c r="EY49" s="442"/>
      <c r="EZ49" s="442"/>
      <c r="FA49" s="442"/>
      <c r="FB49" s="442"/>
      <c r="FC49" s="442"/>
      <c r="FD49" s="442"/>
      <c r="FE49" s="442"/>
      <c r="FF49" s="442"/>
      <c r="FG49" s="442"/>
      <c r="FH49" s="442"/>
      <c r="FI49" s="442"/>
      <c r="FJ49" s="442"/>
      <c r="FK49" s="442"/>
      <c r="FL49" s="442"/>
      <c r="FM49" s="253"/>
      <c r="FN49" s="253"/>
      <c r="FO49" s="253"/>
      <c r="FP49" s="253"/>
      <c r="FQ49" s="253"/>
      <c r="FR49" s="253"/>
      <c r="FS49" s="253"/>
      <c r="FT49" s="253"/>
      <c r="FU49" s="253"/>
      <c r="FV49" s="253"/>
      <c r="FW49" s="253"/>
      <c r="FX49" s="253"/>
      <c r="FY49" s="253"/>
      <c r="FZ49" s="253"/>
      <c r="GA49" s="253"/>
      <c r="GB49" s="253"/>
      <c r="GC49" s="253"/>
      <c r="GD49" s="484" t="s">
        <v>210</v>
      </c>
      <c r="GE49" s="484" t="s">
        <v>211</v>
      </c>
      <c r="GF49" s="484"/>
      <c r="GG49" s="484" t="s">
        <v>210</v>
      </c>
      <c r="GH49" s="484" t="s">
        <v>211</v>
      </c>
      <c r="GI49" s="484"/>
      <c r="GJ49" s="484" t="s">
        <v>212</v>
      </c>
      <c r="GK49" s="485" t="s">
        <v>717</v>
      </c>
      <c r="GL49" s="484"/>
      <c r="GM49" s="484"/>
      <c r="GN49" s="484"/>
      <c r="GO49" s="485" t="s">
        <v>716</v>
      </c>
      <c r="GP49" s="485" t="s">
        <v>715</v>
      </c>
      <c r="GQ49" s="485" t="s">
        <v>714</v>
      </c>
      <c r="GR49" s="486" t="s">
        <v>713</v>
      </c>
    </row>
    <row r="50" spans="1:200" s="274" customFormat="1" ht="79.5" customHeight="1">
      <c r="A50" s="253" t="str">
        <f t="shared" si="41"/>
        <v>111學年度第一學期</v>
      </c>
      <c r="B50" s="253"/>
      <c r="C50" s="253"/>
      <c r="D50" s="254" t="s">
        <v>96</v>
      </c>
      <c r="E50" s="254"/>
      <c r="F50" s="254"/>
      <c r="G50" s="255"/>
      <c r="H50" s="254"/>
      <c r="I50" s="254"/>
      <c r="J50" s="254"/>
      <c r="K50" s="254"/>
      <c r="L50" s="254"/>
      <c r="M50" s="256"/>
      <c r="N50" s="257"/>
      <c r="O50" s="254"/>
      <c r="P50" s="254" t="s">
        <v>209</v>
      </c>
      <c r="Q50" s="254"/>
      <c r="R50" s="239">
        <f t="shared" si="42"/>
        <v>0</v>
      </c>
      <c r="S50" s="254" t="s">
        <v>208</v>
      </c>
      <c r="T50" s="254"/>
      <c r="U50" s="519" t="str">
        <f t="shared" si="30"/>
        <v/>
      </c>
      <c r="V50" s="519" t="str">
        <f t="shared" si="31"/>
        <v/>
      </c>
      <c r="W50" s="519" t="str">
        <f t="shared" si="32"/>
        <v/>
      </c>
      <c r="X50" s="519" t="str">
        <f t="shared" si="33"/>
        <v/>
      </c>
      <c r="Y50" s="519" t="str">
        <f t="shared" si="34"/>
        <v/>
      </c>
      <c r="Z50" s="519" t="str">
        <f t="shared" si="35"/>
        <v/>
      </c>
      <c r="AA50" s="519" t="str">
        <f t="shared" si="36"/>
        <v/>
      </c>
      <c r="AB50" s="519" t="str">
        <f t="shared" si="37"/>
        <v/>
      </c>
      <c r="AC50" s="519" t="str">
        <f t="shared" si="38"/>
        <v/>
      </c>
      <c r="AD50" s="519" t="str">
        <f t="shared" si="39"/>
        <v/>
      </c>
      <c r="AE50" s="255"/>
      <c r="AF50" s="258"/>
      <c r="AG50" s="259"/>
      <c r="AH50" s="260"/>
      <c r="AI50" s="261"/>
      <c r="AJ50" s="261"/>
      <c r="AK50" s="261"/>
      <c r="AL50" s="261"/>
      <c r="AM50" s="262"/>
      <c r="AN50" s="262"/>
      <c r="AO50" s="262"/>
      <c r="AP50" s="262"/>
      <c r="AQ50" s="262"/>
      <c r="AR50" s="262"/>
      <c r="AS50" s="262"/>
      <c r="AT50" s="253"/>
      <c r="AU50" s="263"/>
      <c r="AV50" s="263"/>
      <c r="AW50" s="263"/>
      <c r="AX50" s="254"/>
      <c r="AY50" s="254"/>
      <c r="AZ50" s="254"/>
      <c r="BA50" s="254"/>
      <c r="BB50" s="264"/>
      <c r="BC50" s="264"/>
      <c r="BD50" s="265"/>
      <c r="BE50" s="265"/>
      <c r="BF50" s="253"/>
      <c r="BG50" s="253"/>
      <c r="BH50" s="253"/>
      <c r="BI50" s="253"/>
      <c r="BJ50" s="253"/>
      <c r="BK50" s="253"/>
      <c r="BL50" s="266"/>
      <c r="BM50" s="266"/>
      <c r="BN50" s="266"/>
      <c r="BO50" s="266"/>
      <c r="BP50" s="266"/>
      <c r="BQ50" s="267"/>
      <c r="BR50" s="268"/>
      <c r="BS50" s="349"/>
      <c r="BT50" s="349"/>
      <c r="BU50" s="349"/>
      <c r="BV50" s="349"/>
      <c r="BW50" s="268" t="str">
        <f t="shared" si="43"/>
        <v/>
      </c>
      <c r="BX50" s="268" t="str">
        <f t="shared" si="44"/>
        <v/>
      </c>
      <c r="BY50" s="268" t="str">
        <f t="shared" si="45"/>
        <v/>
      </c>
      <c r="BZ50" s="253" t="str">
        <f t="shared" si="46"/>
        <v/>
      </c>
      <c r="CA50" s="253" t="str">
        <f t="shared" si="47"/>
        <v/>
      </c>
      <c r="CB50" s="253" t="str">
        <f t="shared" si="48"/>
        <v/>
      </c>
      <c r="CC50" s="253" t="str">
        <f t="shared" si="49"/>
        <v/>
      </c>
      <c r="CD50" s="253" t="str">
        <f t="shared" si="50"/>
        <v/>
      </c>
      <c r="CE50" s="253" t="str">
        <f t="shared" si="51"/>
        <v/>
      </c>
      <c r="CF50" s="253" t="str">
        <f t="shared" si="52"/>
        <v/>
      </c>
      <c r="CG50" s="253" t="str">
        <f t="shared" si="53"/>
        <v/>
      </c>
      <c r="CH50" s="268" t="str">
        <f t="shared" si="54"/>
        <v/>
      </c>
      <c r="CI50" s="269" t="str">
        <f t="shared" si="55"/>
        <v/>
      </c>
      <c r="CJ50" s="253" t="str">
        <f t="shared" si="56"/>
        <v/>
      </c>
      <c r="CK50" s="253" t="str">
        <f t="shared" si="57"/>
        <v/>
      </c>
      <c r="CL50" s="253" t="str">
        <f t="shared" si="58"/>
        <v/>
      </c>
      <c r="CM50" s="253"/>
      <c r="CN50" s="253"/>
      <c r="CO50" s="253"/>
      <c r="CP50" s="253"/>
      <c r="CQ50" s="253"/>
      <c r="CR50" s="253"/>
      <c r="CS50" s="253"/>
      <c r="CT50" s="253"/>
      <c r="CU50" s="253" t="str">
        <f t="shared" si="59"/>
        <v/>
      </c>
      <c r="CV50" s="253" t="str">
        <f t="shared" si="60"/>
        <v/>
      </c>
      <c r="CW50" s="253" t="str">
        <f t="shared" si="61"/>
        <v/>
      </c>
      <c r="CX50" s="253"/>
      <c r="CY50" s="253"/>
      <c r="CZ50" s="253"/>
      <c r="DA50" s="253"/>
      <c r="DB50" s="253"/>
      <c r="DC50" s="253"/>
      <c r="DD50" s="253"/>
      <c r="DE50" s="253"/>
      <c r="DF50" s="253"/>
      <c r="DG50" s="253"/>
      <c r="DH50" s="253"/>
      <c r="DI50" s="253"/>
      <c r="DJ50" s="253"/>
      <c r="DK50" s="253"/>
      <c r="DL50" s="253"/>
      <c r="DM50" s="253"/>
      <c r="DN50" s="253" t="s">
        <v>385</v>
      </c>
      <c r="DO50" s="253"/>
      <c r="DP50" s="253"/>
      <c r="DQ50" s="253"/>
      <c r="DR50" s="253"/>
      <c r="DS50" s="479"/>
      <c r="DT50" s="479"/>
      <c r="DU50" s="480"/>
      <c r="DV50" s="480"/>
      <c r="DW50" s="481"/>
      <c r="DX50" s="278">
        <f>'編號 No43.家庭成員'!X$4</f>
        <v>1</v>
      </c>
      <c r="DY50" s="271">
        <f>'編號 No43.家庭成員'!N$23</f>
        <v>0</v>
      </c>
      <c r="DZ50" s="271">
        <f>'編號 No43.家庭成員'!O$23</f>
        <v>0</v>
      </c>
      <c r="EA50" s="271">
        <f>'編號 No43.家庭成員'!P$23</f>
        <v>0</v>
      </c>
      <c r="EB50" s="271">
        <f>'編號 No43.家庭成員'!Q$23</f>
        <v>0</v>
      </c>
      <c r="EC50" s="271">
        <f>'編號 No43.家庭成員'!R$23</f>
        <v>0</v>
      </c>
      <c r="ED50" s="272">
        <f t="shared" si="62"/>
        <v>0</v>
      </c>
      <c r="EE50" s="272">
        <f t="shared" si="63"/>
        <v>0</v>
      </c>
      <c r="EF50" s="272">
        <f t="shared" si="64"/>
        <v>0</v>
      </c>
      <c r="EG50" s="273" t="str">
        <f t="shared" si="65"/>
        <v>身份空白</v>
      </c>
      <c r="EH50" s="273" t="str">
        <f t="shared" si="66"/>
        <v>身份空白</v>
      </c>
      <c r="EI50" s="273" t="str">
        <f t="shared" si="67"/>
        <v>身份空白</v>
      </c>
      <c r="EJ50" s="442">
        <v>0</v>
      </c>
      <c r="EK50" s="442"/>
      <c r="EL50" s="442"/>
      <c r="EM50" s="442"/>
      <c r="EN50" s="442"/>
      <c r="EO50" s="442"/>
      <c r="EP50" s="442"/>
      <c r="EQ50" s="442"/>
      <c r="ER50" s="442"/>
      <c r="ES50" s="442"/>
      <c r="ET50" s="442">
        <f t="shared" si="40"/>
        <v>0</v>
      </c>
      <c r="EU50" s="442"/>
      <c r="EV50" s="442"/>
      <c r="EW50" s="442"/>
      <c r="EX50" s="442"/>
      <c r="EY50" s="442"/>
      <c r="EZ50" s="442"/>
      <c r="FA50" s="442"/>
      <c r="FB50" s="442"/>
      <c r="FC50" s="442"/>
      <c r="FD50" s="442"/>
      <c r="FE50" s="442"/>
      <c r="FF50" s="442"/>
      <c r="FG50" s="442"/>
      <c r="FH50" s="442"/>
      <c r="FI50" s="442"/>
      <c r="FJ50" s="442"/>
      <c r="FK50" s="442"/>
      <c r="FL50" s="442"/>
      <c r="FM50" s="253"/>
      <c r="FN50" s="253"/>
      <c r="FO50" s="253"/>
      <c r="FP50" s="253"/>
      <c r="FQ50" s="253"/>
      <c r="FR50" s="253"/>
      <c r="FS50" s="253"/>
      <c r="FT50" s="253"/>
      <c r="FU50" s="253"/>
      <c r="FV50" s="253"/>
      <c r="FW50" s="253"/>
      <c r="FX50" s="253"/>
      <c r="FY50" s="253"/>
      <c r="FZ50" s="253"/>
      <c r="GA50" s="253"/>
      <c r="GB50" s="253"/>
      <c r="GC50" s="253"/>
      <c r="GD50" s="484" t="s">
        <v>210</v>
      </c>
      <c r="GE50" s="484" t="s">
        <v>211</v>
      </c>
      <c r="GF50" s="484"/>
      <c r="GG50" s="484" t="s">
        <v>210</v>
      </c>
      <c r="GH50" s="484" t="s">
        <v>211</v>
      </c>
      <c r="GI50" s="484"/>
      <c r="GJ50" s="484" t="s">
        <v>212</v>
      </c>
      <c r="GK50" s="485" t="s">
        <v>717</v>
      </c>
      <c r="GL50" s="484"/>
      <c r="GM50" s="484"/>
      <c r="GN50" s="484"/>
      <c r="GO50" s="485" t="s">
        <v>716</v>
      </c>
      <c r="GP50" s="485" t="s">
        <v>715</v>
      </c>
      <c r="GQ50" s="485" t="s">
        <v>714</v>
      </c>
      <c r="GR50" s="486" t="s">
        <v>713</v>
      </c>
    </row>
    <row r="51" spans="1:200" s="274" customFormat="1" ht="79.5" customHeight="1">
      <c r="A51" s="253" t="str">
        <f t="shared" si="41"/>
        <v>111學年度第一學期</v>
      </c>
      <c r="B51" s="253"/>
      <c r="C51" s="253"/>
      <c r="D51" s="254" t="s">
        <v>97</v>
      </c>
      <c r="E51" s="254"/>
      <c r="F51" s="254"/>
      <c r="G51" s="255"/>
      <c r="H51" s="254"/>
      <c r="I51" s="254"/>
      <c r="J51" s="254"/>
      <c r="K51" s="254"/>
      <c r="L51" s="254"/>
      <c r="M51" s="256"/>
      <c r="N51" s="257"/>
      <c r="O51" s="254"/>
      <c r="P51" s="254" t="s">
        <v>209</v>
      </c>
      <c r="Q51" s="254"/>
      <c r="R51" s="239">
        <f t="shared" si="42"/>
        <v>0</v>
      </c>
      <c r="S51" s="254" t="s">
        <v>208</v>
      </c>
      <c r="T51" s="254"/>
      <c r="U51" s="519" t="str">
        <f t="shared" si="30"/>
        <v/>
      </c>
      <c r="V51" s="519" t="str">
        <f t="shared" si="31"/>
        <v/>
      </c>
      <c r="W51" s="519" t="str">
        <f t="shared" si="32"/>
        <v/>
      </c>
      <c r="X51" s="519" t="str">
        <f t="shared" si="33"/>
        <v/>
      </c>
      <c r="Y51" s="519" t="str">
        <f t="shared" si="34"/>
        <v/>
      </c>
      <c r="Z51" s="519" t="str">
        <f t="shared" si="35"/>
        <v/>
      </c>
      <c r="AA51" s="519" t="str">
        <f t="shared" si="36"/>
        <v/>
      </c>
      <c r="AB51" s="519" t="str">
        <f t="shared" si="37"/>
        <v/>
      </c>
      <c r="AC51" s="519" t="str">
        <f t="shared" si="38"/>
        <v/>
      </c>
      <c r="AD51" s="519" t="str">
        <f t="shared" si="39"/>
        <v/>
      </c>
      <c r="AE51" s="255"/>
      <c r="AF51" s="258"/>
      <c r="AG51" s="259"/>
      <c r="AH51" s="260"/>
      <c r="AI51" s="261"/>
      <c r="AJ51" s="261"/>
      <c r="AK51" s="261"/>
      <c r="AL51" s="261"/>
      <c r="AM51" s="262"/>
      <c r="AN51" s="262"/>
      <c r="AO51" s="262"/>
      <c r="AP51" s="262"/>
      <c r="AQ51" s="262"/>
      <c r="AR51" s="262"/>
      <c r="AS51" s="262"/>
      <c r="AT51" s="253"/>
      <c r="AU51" s="263"/>
      <c r="AV51" s="263"/>
      <c r="AW51" s="263"/>
      <c r="AX51" s="254"/>
      <c r="AY51" s="254"/>
      <c r="AZ51" s="254"/>
      <c r="BA51" s="254"/>
      <c r="BB51" s="264"/>
      <c r="BC51" s="264"/>
      <c r="BD51" s="265"/>
      <c r="BE51" s="265"/>
      <c r="BF51" s="253"/>
      <c r="BG51" s="253"/>
      <c r="BH51" s="253"/>
      <c r="BI51" s="253"/>
      <c r="BJ51" s="253"/>
      <c r="BK51" s="253"/>
      <c r="BL51" s="266"/>
      <c r="BM51" s="266"/>
      <c r="BN51" s="266"/>
      <c r="BO51" s="266"/>
      <c r="BP51" s="266"/>
      <c r="BQ51" s="267"/>
      <c r="BR51" s="268"/>
      <c r="BS51" s="349"/>
      <c r="BT51" s="349"/>
      <c r="BU51" s="349"/>
      <c r="BV51" s="349"/>
      <c r="BW51" s="268" t="str">
        <f t="shared" si="43"/>
        <v/>
      </c>
      <c r="BX51" s="268" t="str">
        <f t="shared" si="44"/>
        <v/>
      </c>
      <c r="BY51" s="268" t="str">
        <f t="shared" si="45"/>
        <v/>
      </c>
      <c r="BZ51" s="253" t="str">
        <f t="shared" si="46"/>
        <v/>
      </c>
      <c r="CA51" s="253" t="str">
        <f t="shared" si="47"/>
        <v/>
      </c>
      <c r="CB51" s="253" t="str">
        <f t="shared" si="48"/>
        <v/>
      </c>
      <c r="CC51" s="253" t="str">
        <f t="shared" si="49"/>
        <v/>
      </c>
      <c r="CD51" s="253" t="str">
        <f t="shared" si="50"/>
        <v/>
      </c>
      <c r="CE51" s="253" t="str">
        <f t="shared" si="51"/>
        <v/>
      </c>
      <c r="CF51" s="253" t="str">
        <f t="shared" si="52"/>
        <v/>
      </c>
      <c r="CG51" s="253" t="str">
        <f t="shared" si="53"/>
        <v/>
      </c>
      <c r="CH51" s="268" t="str">
        <f t="shared" si="54"/>
        <v/>
      </c>
      <c r="CI51" s="269" t="str">
        <f t="shared" si="55"/>
        <v/>
      </c>
      <c r="CJ51" s="253" t="str">
        <f t="shared" si="56"/>
        <v/>
      </c>
      <c r="CK51" s="253" t="str">
        <f t="shared" si="57"/>
        <v/>
      </c>
      <c r="CL51" s="253" t="str">
        <f t="shared" si="58"/>
        <v/>
      </c>
      <c r="CM51" s="253"/>
      <c r="CN51" s="253"/>
      <c r="CO51" s="253"/>
      <c r="CP51" s="253"/>
      <c r="CQ51" s="253"/>
      <c r="CR51" s="253"/>
      <c r="CS51" s="253"/>
      <c r="CT51" s="253"/>
      <c r="CU51" s="253" t="str">
        <f t="shared" si="59"/>
        <v/>
      </c>
      <c r="CV51" s="253" t="str">
        <f t="shared" si="60"/>
        <v/>
      </c>
      <c r="CW51" s="253" t="str">
        <f t="shared" si="61"/>
        <v/>
      </c>
      <c r="CX51" s="253"/>
      <c r="CY51" s="253"/>
      <c r="CZ51" s="253"/>
      <c r="DA51" s="253"/>
      <c r="DB51" s="253"/>
      <c r="DC51" s="253"/>
      <c r="DD51" s="253"/>
      <c r="DE51" s="253"/>
      <c r="DF51" s="253"/>
      <c r="DG51" s="253"/>
      <c r="DH51" s="253"/>
      <c r="DI51" s="253"/>
      <c r="DJ51" s="253"/>
      <c r="DK51" s="253"/>
      <c r="DL51" s="253"/>
      <c r="DM51" s="253"/>
      <c r="DN51" s="253" t="s">
        <v>385</v>
      </c>
      <c r="DO51" s="253"/>
      <c r="DP51" s="253"/>
      <c r="DQ51" s="253"/>
      <c r="DR51" s="253"/>
      <c r="DS51" s="479"/>
      <c r="DT51" s="479"/>
      <c r="DU51" s="480"/>
      <c r="DV51" s="480"/>
      <c r="DW51" s="480"/>
      <c r="DX51" s="278">
        <f>'編號 No44.家庭成員'!X$4</f>
        <v>1</v>
      </c>
      <c r="DY51" s="271">
        <f>'編號 No44.家庭成員'!N$23</f>
        <v>0</v>
      </c>
      <c r="DZ51" s="271">
        <f>'編號 No44.家庭成員'!O$23</f>
        <v>0</v>
      </c>
      <c r="EA51" s="271">
        <f>'編號 No44.家庭成員'!P$23</f>
        <v>0</v>
      </c>
      <c r="EB51" s="271">
        <f>'編號 No44.家庭成員'!Q$23</f>
        <v>0</v>
      </c>
      <c r="EC51" s="271">
        <f>'編號 No44.家庭成員'!R$23</f>
        <v>0</v>
      </c>
      <c r="ED51" s="272">
        <f t="shared" si="62"/>
        <v>0</v>
      </c>
      <c r="EE51" s="272">
        <f t="shared" si="63"/>
        <v>0</v>
      </c>
      <c r="EF51" s="272">
        <f t="shared" si="64"/>
        <v>0</v>
      </c>
      <c r="EG51" s="273" t="str">
        <f t="shared" si="65"/>
        <v>身份空白</v>
      </c>
      <c r="EH51" s="273" t="str">
        <f t="shared" si="66"/>
        <v>身份空白</v>
      </c>
      <c r="EI51" s="273" t="str">
        <f t="shared" si="67"/>
        <v>身份空白</v>
      </c>
      <c r="EJ51" s="442">
        <v>0</v>
      </c>
      <c r="EK51" s="442"/>
      <c r="EL51" s="442"/>
      <c r="EM51" s="442"/>
      <c r="EN51" s="442"/>
      <c r="EO51" s="442"/>
      <c r="EP51" s="442"/>
      <c r="EQ51" s="442"/>
      <c r="ER51" s="442"/>
      <c r="ES51" s="442"/>
      <c r="ET51" s="442">
        <f t="shared" si="40"/>
        <v>0</v>
      </c>
      <c r="EU51" s="442"/>
      <c r="EV51" s="442"/>
      <c r="EW51" s="442"/>
      <c r="EX51" s="442"/>
      <c r="EY51" s="442"/>
      <c r="EZ51" s="442"/>
      <c r="FA51" s="442"/>
      <c r="FB51" s="442"/>
      <c r="FC51" s="442"/>
      <c r="FD51" s="442"/>
      <c r="FE51" s="442"/>
      <c r="FF51" s="442"/>
      <c r="FG51" s="442"/>
      <c r="FH51" s="442"/>
      <c r="FI51" s="442"/>
      <c r="FJ51" s="442"/>
      <c r="FK51" s="442"/>
      <c r="FL51" s="442"/>
      <c r="FM51" s="253"/>
      <c r="FN51" s="253"/>
      <c r="FO51" s="253"/>
      <c r="FP51" s="253"/>
      <c r="FQ51" s="253"/>
      <c r="FR51" s="253"/>
      <c r="FS51" s="253"/>
      <c r="FT51" s="253"/>
      <c r="FU51" s="253"/>
      <c r="FV51" s="253"/>
      <c r="FW51" s="253"/>
      <c r="FX51" s="253"/>
      <c r="FY51" s="253"/>
      <c r="FZ51" s="253"/>
      <c r="GA51" s="253"/>
      <c r="GB51" s="253"/>
      <c r="GC51" s="253"/>
      <c r="GD51" s="484" t="s">
        <v>210</v>
      </c>
      <c r="GE51" s="484" t="s">
        <v>211</v>
      </c>
      <c r="GF51" s="484"/>
      <c r="GG51" s="484" t="s">
        <v>210</v>
      </c>
      <c r="GH51" s="484" t="s">
        <v>211</v>
      </c>
      <c r="GI51" s="484"/>
      <c r="GJ51" s="484" t="s">
        <v>212</v>
      </c>
      <c r="GK51" s="485" t="s">
        <v>717</v>
      </c>
      <c r="GL51" s="484"/>
      <c r="GM51" s="484"/>
      <c r="GN51" s="484"/>
      <c r="GO51" s="485" t="s">
        <v>716</v>
      </c>
      <c r="GP51" s="485" t="s">
        <v>715</v>
      </c>
      <c r="GQ51" s="485" t="s">
        <v>714</v>
      </c>
      <c r="GR51" s="486" t="s">
        <v>713</v>
      </c>
    </row>
    <row r="52" spans="1:200" s="274" customFormat="1" ht="79.5" customHeight="1">
      <c r="A52" s="253" t="str">
        <f t="shared" si="41"/>
        <v>111學年度第一學期</v>
      </c>
      <c r="B52" s="253"/>
      <c r="C52" s="253"/>
      <c r="D52" s="254" t="s">
        <v>98</v>
      </c>
      <c r="E52" s="254"/>
      <c r="F52" s="254"/>
      <c r="G52" s="255"/>
      <c r="H52" s="254"/>
      <c r="I52" s="254"/>
      <c r="J52" s="254"/>
      <c r="K52" s="254"/>
      <c r="L52" s="254"/>
      <c r="M52" s="256"/>
      <c r="N52" s="257"/>
      <c r="O52" s="254"/>
      <c r="P52" s="254" t="s">
        <v>209</v>
      </c>
      <c r="Q52" s="254"/>
      <c r="R52" s="239">
        <f t="shared" si="42"/>
        <v>0</v>
      </c>
      <c r="S52" s="254" t="s">
        <v>208</v>
      </c>
      <c r="T52" s="254"/>
      <c r="U52" s="519" t="str">
        <f t="shared" si="30"/>
        <v/>
      </c>
      <c r="V52" s="519" t="str">
        <f t="shared" si="31"/>
        <v/>
      </c>
      <c r="W52" s="519" t="str">
        <f t="shared" si="32"/>
        <v/>
      </c>
      <c r="X52" s="519" t="str">
        <f t="shared" si="33"/>
        <v/>
      </c>
      <c r="Y52" s="519" t="str">
        <f t="shared" si="34"/>
        <v/>
      </c>
      <c r="Z52" s="519" t="str">
        <f t="shared" si="35"/>
        <v/>
      </c>
      <c r="AA52" s="519" t="str">
        <f t="shared" si="36"/>
        <v/>
      </c>
      <c r="AB52" s="519" t="str">
        <f t="shared" si="37"/>
        <v/>
      </c>
      <c r="AC52" s="519" t="str">
        <f t="shared" si="38"/>
        <v/>
      </c>
      <c r="AD52" s="519" t="str">
        <f t="shared" si="39"/>
        <v/>
      </c>
      <c r="AE52" s="255"/>
      <c r="AF52" s="258"/>
      <c r="AG52" s="259"/>
      <c r="AH52" s="260"/>
      <c r="AI52" s="261"/>
      <c r="AJ52" s="261"/>
      <c r="AK52" s="261"/>
      <c r="AL52" s="261"/>
      <c r="AM52" s="262"/>
      <c r="AN52" s="262"/>
      <c r="AO52" s="262"/>
      <c r="AP52" s="262"/>
      <c r="AQ52" s="262"/>
      <c r="AR52" s="262"/>
      <c r="AS52" s="262"/>
      <c r="AT52" s="253"/>
      <c r="AU52" s="263"/>
      <c r="AV52" s="263"/>
      <c r="AW52" s="263"/>
      <c r="AX52" s="254"/>
      <c r="AY52" s="254"/>
      <c r="AZ52" s="254"/>
      <c r="BA52" s="254"/>
      <c r="BB52" s="264"/>
      <c r="BC52" s="264"/>
      <c r="BD52" s="265"/>
      <c r="BE52" s="265"/>
      <c r="BF52" s="253"/>
      <c r="BG52" s="253"/>
      <c r="BH52" s="253"/>
      <c r="BI52" s="253"/>
      <c r="BJ52" s="253"/>
      <c r="BK52" s="253"/>
      <c r="BL52" s="266"/>
      <c r="BM52" s="266"/>
      <c r="BN52" s="266"/>
      <c r="BO52" s="266"/>
      <c r="BP52" s="266"/>
      <c r="BQ52" s="267"/>
      <c r="BR52" s="268"/>
      <c r="BS52" s="349"/>
      <c r="BT52" s="349"/>
      <c r="BU52" s="349"/>
      <c r="BV52" s="349"/>
      <c r="BW52" s="268" t="str">
        <f t="shared" si="43"/>
        <v/>
      </c>
      <c r="BX52" s="268" t="str">
        <f t="shared" si="44"/>
        <v/>
      </c>
      <c r="BY52" s="268" t="str">
        <f t="shared" si="45"/>
        <v/>
      </c>
      <c r="BZ52" s="253" t="str">
        <f t="shared" si="46"/>
        <v/>
      </c>
      <c r="CA52" s="253" t="str">
        <f t="shared" si="47"/>
        <v/>
      </c>
      <c r="CB52" s="253" t="str">
        <f t="shared" si="48"/>
        <v/>
      </c>
      <c r="CC52" s="253" t="str">
        <f t="shared" si="49"/>
        <v/>
      </c>
      <c r="CD52" s="253" t="str">
        <f t="shared" si="50"/>
        <v/>
      </c>
      <c r="CE52" s="253" t="str">
        <f t="shared" si="51"/>
        <v/>
      </c>
      <c r="CF52" s="253" t="str">
        <f t="shared" si="52"/>
        <v/>
      </c>
      <c r="CG52" s="253" t="str">
        <f t="shared" si="53"/>
        <v/>
      </c>
      <c r="CH52" s="268" t="str">
        <f t="shared" si="54"/>
        <v/>
      </c>
      <c r="CI52" s="269" t="str">
        <f t="shared" si="55"/>
        <v/>
      </c>
      <c r="CJ52" s="253" t="str">
        <f t="shared" si="56"/>
        <v/>
      </c>
      <c r="CK52" s="253" t="str">
        <f t="shared" si="57"/>
        <v/>
      </c>
      <c r="CL52" s="253" t="str">
        <f t="shared" si="58"/>
        <v/>
      </c>
      <c r="CM52" s="253"/>
      <c r="CN52" s="253"/>
      <c r="CO52" s="253"/>
      <c r="CP52" s="253"/>
      <c r="CQ52" s="253"/>
      <c r="CR52" s="253"/>
      <c r="CS52" s="253"/>
      <c r="CT52" s="253"/>
      <c r="CU52" s="253" t="str">
        <f t="shared" si="59"/>
        <v/>
      </c>
      <c r="CV52" s="253" t="str">
        <f t="shared" si="60"/>
        <v/>
      </c>
      <c r="CW52" s="253" t="str">
        <f t="shared" si="61"/>
        <v/>
      </c>
      <c r="CX52" s="253"/>
      <c r="CY52" s="253"/>
      <c r="CZ52" s="253"/>
      <c r="DA52" s="253"/>
      <c r="DB52" s="253"/>
      <c r="DC52" s="253"/>
      <c r="DD52" s="253"/>
      <c r="DE52" s="253"/>
      <c r="DF52" s="253"/>
      <c r="DG52" s="253"/>
      <c r="DH52" s="253"/>
      <c r="DI52" s="253"/>
      <c r="DJ52" s="253"/>
      <c r="DK52" s="253"/>
      <c r="DL52" s="253"/>
      <c r="DM52" s="253"/>
      <c r="DN52" s="253" t="s">
        <v>385</v>
      </c>
      <c r="DO52" s="253"/>
      <c r="DP52" s="253"/>
      <c r="DQ52" s="253"/>
      <c r="DR52" s="253"/>
      <c r="DS52" s="479"/>
      <c r="DT52" s="479"/>
      <c r="DU52" s="480"/>
      <c r="DV52" s="480"/>
      <c r="DW52" s="481"/>
      <c r="DX52" s="278">
        <f>'編號 No45.家庭成員 '!X$4</f>
        <v>1</v>
      </c>
      <c r="DY52" s="271">
        <f>'編號 No45.家庭成員 '!N$23</f>
        <v>0</v>
      </c>
      <c r="DZ52" s="271">
        <f>'編號 No45.家庭成員 '!O$23</f>
        <v>0</v>
      </c>
      <c r="EA52" s="271">
        <f>'編號 No45.家庭成員 '!P$23</f>
        <v>0</v>
      </c>
      <c r="EB52" s="271">
        <f>'編號 No45.家庭成員 '!Q$23</f>
        <v>0</v>
      </c>
      <c r="EC52" s="271">
        <f>'編號 No45.家庭成員 '!R$23</f>
        <v>0</v>
      </c>
      <c r="ED52" s="272">
        <f t="shared" si="62"/>
        <v>0</v>
      </c>
      <c r="EE52" s="272">
        <f t="shared" si="63"/>
        <v>0</v>
      </c>
      <c r="EF52" s="272">
        <f t="shared" si="64"/>
        <v>0</v>
      </c>
      <c r="EG52" s="273" t="str">
        <f t="shared" si="65"/>
        <v>身份空白</v>
      </c>
      <c r="EH52" s="273" t="str">
        <f t="shared" si="66"/>
        <v>身份空白</v>
      </c>
      <c r="EI52" s="273" t="str">
        <f t="shared" si="67"/>
        <v>身份空白</v>
      </c>
      <c r="EJ52" s="442">
        <v>0</v>
      </c>
      <c r="EK52" s="442"/>
      <c r="EL52" s="442"/>
      <c r="EM52" s="442"/>
      <c r="EN52" s="442"/>
      <c r="EO52" s="442"/>
      <c r="EP52" s="442"/>
      <c r="EQ52" s="442"/>
      <c r="ER52" s="442"/>
      <c r="ES52" s="442"/>
      <c r="ET52" s="442">
        <f t="shared" si="40"/>
        <v>0</v>
      </c>
      <c r="EU52" s="442"/>
      <c r="EV52" s="442"/>
      <c r="EW52" s="442"/>
      <c r="EX52" s="442"/>
      <c r="EY52" s="442"/>
      <c r="EZ52" s="442"/>
      <c r="FA52" s="442"/>
      <c r="FB52" s="442"/>
      <c r="FC52" s="442"/>
      <c r="FD52" s="442"/>
      <c r="FE52" s="442"/>
      <c r="FF52" s="442"/>
      <c r="FG52" s="442"/>
      <c r="FH52" s="442"/>
      <c r="FI52" s="442"/>
      <c r="FJ52" s="442"/>
      <c r="FK52" s="442"/>
      <c r="FL52" s="442"/>
      <c r="FM52" s="253"/>
      <c r="FN52" s="253"/>
      <c r="FO52" s="253"/>
      <c r="FP52" s="253"/>
      <c r="FQ52" s="253"/>
      <c r="FR52" s="253"/>
      <c r="FS52" s="253"/>
      <c r="FT52" s="253"/>
      <c r="FU52" s="253"/>
      <c r="FV52" s="253"/>
      <c r="FW52" s="253"/>
      <c r="FX52" s="253"/>
      <c r="FY52" s="253"/>
      <c r="FZ52" s="253"/>
      <c r="GA52" s="253"/>
      <c r="GB52" s="253"/>
      <c r="GC52" s="253"/>
      <c r="GD52" s="484" t="s">
        <v>210</v>
      </c>
      <c r="GE52" s="484" t="s">
        <v>211</v>
      </c>
      <c r="GF52" s="484"/>
      <c r="GG52" s="484" t="s">
        <v>210</v>
      </c>
      <c r="GH52" s="484" t="s">
        <v>211</v>
      </c>
      <c r="GI52" s="484"/>
      <c r="GJ52" s="484" t="s">
        <v>212</v>
      </c>
      <c r="GK52" s="485" t="s">
        <v>717</v>
      </c>
      <c r="GL52" s="484"/>
      <c r="GM52" s="484"/>
      <c r="GN52" s="484"/>
      <c r="GO52" s="485" t="s">
        <v>716</v>
      </c>
      <c r="GP52" s="485" t="s">
        <v>715</v>
      </c>
      <c r="GQ52" s="485" t="s">
        <v>714</v>
      </c>
      <c r="GR52" s="486" t="s">
        <v>713</v>
      </c>
    </row>
    <row r="53" spans="1:200" s="274" customFormat="1" ht="79.5" customHeight="1">
      <c r="A53" s="253" t="str">
        <f t="shared" si="41"/>
        <v>111學年度第一學期</v>
      </c>
      <c r="B53" s="253"/>
      <c r="C53" s="253"/>
      <c r="D53" s="254" t="s">
        <v>99</v>
      </c>
      <c r="E53" s="254"/>
      <c r="F53" s="254"/>
      <c r="G53" s="255"/>
      <c r="H53" s="254"/>
      <c r="I53" s="254"/>
      <c r="J53" s="254"/>
      <c r="K53" s="254"/>
      <c r="L53" s="254"/>
      <c r="M53" s="256"/>
      <c r="N53" s="257"/>
      <c r="O53" s="254"/>
      <c r="P53" s="254" t="s">
        <v>209</v>
      </c>
      <c r="Q53" s="254"/>
      <c r="R53" s="239">
        <f t="shared" si="42"/>
        <v>0</v>
      </c>
      <c r="S53" s="254" t="s">
        <v>208</v>
      </c>
      <c r="T53" s="254"/>
      <c r="U53" s="519" t="str">
        <f t="shared" si="30"/>
        <v/>
      </c>
      <c r="V53" s="519" t="str">
        <f t="shared" si="31"/>
        <v/>
      </c>
      <c r="W53" s="519" t="str">
        <f t="shared" si="32"/>
        <v/>
      </c>
      <c r="X53" s="519" t="str">
        <f t="shared" si="33"/>
        <v/>
      </c>
      <c r="Y53" s="519" t="str">
        <f t="shared" si="34"/>
        <v/>
      </c>
      <c r="Z53" s="519" t="str">
        <f t="shared" si="35"/>
        <v/>
      </c>
      <c r="AA53" s="519" t="str">
        <f t="shared" si="36"/>
        <v/>
      </c>
      <c r="AB53" s="519" t="str">
        <f t="shared" si="37"/>
        <v/>
      </c>
      <c r="AC53" s="519" t="str">
        <f t="shared" si="38"/>
        <v/>
      </c>
      <c r="AD53" s="519" t="str">
        <f t="shared" si="39"/>
        <v/>
      </c>
      <c r="AE53" s="255"/>
      <c r="AF53" s="258"/>
      <c r="AG53" s="259"/>
      <c r="AH53" s="260"/>
      <c r="AI53" s="261"/>
      <c r="AJ53" s="261"/>
      <c r="AK53" s="261"/>
      <c r="AL53" s="261"/>
      <c r="AM53" s="262"/>
      <c r="AN53" s="262"/>
      <c r="AO53" s="262"/>
      <c r="AP53" s="262"/>
      <c r="AQ53" s="262"/>
      <c r="AR53" s="262"/>
      <c r="AS53" s="262"/>
      <c r="AT53" s="253"/>
      <c r="AU53" s="263"/>
      <c r="AV53" s="263"/>
      <c r="AW53" s="263"/>
      <c r="AX53" s="254"/>
      <c r="AY53" s="254"/>
      <c r="AZ53" s="254"/>
      <c r="BA53" s="254"/>
      <c r="BB53" s="264"/>
      <c r="BC53" s="264"/>
      <c r="BD53" s="265"/>
      <c r="BE53" s="265"/>
      <c r="BF53" s="253"/>
      <c r="BG53" s="253"/>
      <c r="BH53" s="253"/>
      <c r="BI53" s="253"/>
      <c r="BJ53" s="253"/>
      <c r="BK53" s="253"/>
      <c r="BL53" s="266"/>
      <c r="BM53" s="266"/>
      <c r="BN53" s="266"/>
      <c r="BO53" s="266"/>
      <c r="BP53" s="266"/>
      <c r="BQ53" s="267"/>
      <c r="BR53" s="268"/>
      <c r="BS53" s="349"/>
      <c r="BT53" s="349"/>
      <c r="BU53" s="349"/>
      <c r="BV53" s="349"/>
      <c r="BW53" s="268" t="str">
        <f t="shared" si="43"/>
        <v/>
      </c>
      <c r="BX53" s="268" t="str">
        <f t="shared" si="44"/>
        <v/>
      </c>
      <c r="BY53" s="268" t="str">
        <f t="shared" si="45"/>
        <v/>
      </c>
      <c r="BZ53" s="253" t="str">
        <f t="shared" si="46"/>
        <v/>
      </c>
      <c r="CA53" s="253" t="str">
        <f t="shared" si="47"/>
        <v/>
      </c>
      <c r="CB53" s="253" t="str">
        <f t="shared" si="48"/>
        <v/>
      </c>
      <c r="CC53" s="253" t="str">
        <f t="shared" si="49"/>
        <v/>
      </c>
      <c r="CD53" s="253" t="str">
        <f t="shared" si="50"/>
        <v/>
      </c>
      <c r="CE53" s="253" t="str">
        <f t="shared" si="51"/>
        <v/>
      </c>
      <c r="CF53" s="253" t="str">
        <f t="shared" si="52"/>
        <v/>
      </c>
      <c r="CG53" s="253" t="str">
        <f t="shared" si="53"/>
        <v/>
      </c>
      <c r="CH53" s="268" t="str">
        <f t="shared" si="54"/>
        <v/>
      </c>
      <c r="CI53" s="269" t="str">
        <f t="shared" si="55"/>
        <v/>
      </c>
      <c r="CJ53" s="253" t="str">
        <f t="shared" si="56"/>
        <v/>
      </c>
      <c r="CK53" s="253" t="str">
        <f t="shared" si="57"/>
        <v/>
      </c>
      <c r="CL53" s="253" t="str">
        <f t="shared" si="58"/>
        <v/>
      </c>
      <c r="CM53" s="253"/>
      <c r="CN53" s="253"/>
      <c r="CO53" s="253"/>
      <c r="CP53" s="253"/>
      <c r="CQ53" s="253"/>
      <c r="CR53" s="253"/>
      <c r="CS53" s="253"/>
      <c r="CT53" s="253"/>
      <c r="CU53" s="253" t="str">
        <f t="shared" si="59"/>
        <v/>
      </c>
      <c r="CV53" s="253" t="str">
        <f t="shared" si="60"/>
        <v/>
      </c>
      <c r="CW53" s="253" t="str">
        <f t="shared" si="61"/>
        <v/>
      </c>
      <c r="CX53" s="253"/>
      <c r="CY53" s="253"/>
      <c r="CZ53" s="253"/>
      <c r="DA53" s="253"/>
      <c r="DB53" s="253"/>
      <c r="DC53" s="253"/>
      <c r="DD53" s="253"/>
      <c r="DE53" s="253"/>
      <c r="DF53" s="253"/>
      <c r="DG53" s="253"/>
      <c r="DH53" s="253"/>
      <c r="DI53" s="253"/>
      <c r="DJ53" s="253"/>
      <c r="DK53" s="253"/>
      <c r="DL53" s="253"/>
      <c r="DM53" s="253"/>
      <c r="DN53" s="253" t="s">
        <v>385</v>
      </c>
      <c r="DO53" s="253"/>
      <c r="DP53" s="253"/>
      <c r="DQ53" s="253"/>
      <c r="DR53" s="253"/>
      <c r="DS53" s="479"/>
      <c r="DT53" s="479"/>
      <c r="DU53" s="480"/>
      <c r="DV53" s="480"/>
      <c r="DW53" s="481"/>
      <c r="DX53" s="278">
        <f>'編號 No46.家庭成員 '!X$4</f>
        <v>1</v>
      </c>
      <c r="DY53" s="271">
        <f>'編號 No46.家庭成員 '!N$23</f>
        <v>0</v>
      </c>
      <c r="DZ53" s="271">
        <f>'編號 No46.家庭成員 '!O$23</f>
        <v>0</v>
      </c>
      <c r="EA53" s="271">
        <f>'編號 No46.家庭成員 '!P$23</f>
        <v>0</v>
      </c>
      <c r="EB53" s="271">
        <f>'編號 No46.家庭成員 '!Q$23</f>
        <v>0</v>
      </c>
      <c r="EC53" s="271">
        <f>'編號 No46.家庭成員 '!R$23</f>
        <v>0</v>
      </c>
      <c r="ED53" s="272">
        <f t="shared" si="62"/>
        <v>0</v>
      </c>
      <c r="EE53" s="272">
        <f t="shared" si="63"/>
        <v>0</v>
      </c>
      <c r="EF53" s="272">
        <f t="shared" si="64"/>
        <v>0</v>
      </c>
      <c r="EG53" s="273" t="str">
        <f t="shared" si="65"/>
        <v>身份空白</v>
      </c>
      <c r="EH53" s="273" t="str">
        <f t="shared" si="66"/>
        <v>身份空白</v>
      </c>
      <c r="EI53" s="273" t="str">
        <f t="shared" si="67"/>
        <v>身份空白</v>
      </c>
      <c r="EJ53" s="442">
        <v>0</v>
      </c>
      <c r="EK53" s="442"/>
      <c r="EL53" s="442"/>
      <c r="EM53" s="442"/>
      <c r="EN53" s="442"/>
      <c r="EO53" s="442"/>
      <c r="EP53" s="442"/>
      <c r="EQ53" s="442"/>
      <c r="ER53" s="442"/>
      <c r="ES53" s="442"/>
      <c r="ET53" s="442">
        <f t="shared" si="40"/>
        <v>0</v>
      </c>
      <c r="EU53" s="442"/>
      <c r="EV53" s="442"/>
      <c r="EW53" s="442"/>
      <c r="EX53" s="442"/>
      <c r="EY53" s="442"/>
      <c r="EZ53" s="442"/>
      <c r="FA53" s="442"/>
      <c r="FB53" s="442"/>
      <c r="FC53" s="442"/>
      <c r="FD53" s="442"/>
      <c r="FE53" s="442"/>
      <c r="FF53" s="442"/>
      <c r="FG53" s="442"/>
      <c r="FH53" s="442"/>
      <c r="FI53" s="442"/>
      <c r="FJ53" s="442"/>
      <c r="FK53" s="442"/>
      <c r="FL53" s="442"/>
      <c r="FM53" s="253"/>
      <c r="FN53" s="253"/>
      <c r="FO53" s="253"/>
      <c r="FP53" s="253"/>
      <c r="FQ53" s="253"/>
      <c r="FR53" s="253"/>
      <c r="FS53" s="253"/>
      <c r="FT53" s="253"/>
      <c r="FU53" s="253"/>
      <c r="FV53" s="253"/>
      <c r="FW53" s="253"/>
      <c r="FX53" s="253"/>
      <c r="FY53" s="253"/>
      <c r="FZ53" s="253"/>
      <c r="GA53" s="253"/>
      <c r="GB53" s="253"/>
      <c r="GC53" s="253"/>
      <c r="GD53" s="484" t="s">
        <v>210</v>
      </c>
      <c r="GE53" s="484" t="s">
        <v>211</v>
      </c>
      <c r="GF53" s="484"/>
      <c r="GG53" s="484" t="s">
        <v>210</v>
      </c>
      <c r="GH53" s="484" t="s">
        <v>211</v>
      </c>
      <c r="GI53" s="484"/>
      <c r="GJ53" s="484" t="s">
        <v>212</v>
      </c>
      <c r="GK53" s="485" t="s">
        <v>717</v>
      </c>
      <c r="GL53" s="484"/>
      <c r="GM53" s="484"/>
      <c r="GN53" s="484"/>
      <c r="GO53" s="485" t="s">
        <v>716</v>
      </c>
      <c r="GP53" s="485" t="s">
        <v>715</v>
      </c>
      <c r="GQ53" s="485" t="s">
        <v>714</v>
      </c>
      <c r="GR53" s="486" t="s">
        <v>713</v>
      </c>
    </row>
    <row r="54" spans="1:200" s="274" customFormat="1" ht="79.5" customHeight="1">
      <c r="A54" s="253" t="str">
        <f t="shared" si="41"/>
        <v>111學年度第一學期</v>
      </c>
      <c r="B54" s="253"/>
      <c r="C54" s="253"/>
      <c r="D54" s="254" t="s">
        <v>100</v>
      </c>
      <c r="E54" s="254"/>
      <c r="F54" s="254"/>
      <c r="G54" s="255"/>
      <c r="H54" s="254"/>
      <c r="I54" s="254"/>
      <c r="J54" s="254"/>
      <c r="K54" s="254"/>
      <c r="L54" s="254"/>
      <c r="M54" s="256"/>
      <c r="N54" s="257"/>
      <c r="O54" s="254"/>
      <c r="P54" s="254" t="s">
        <v>209</v>
      </c>
      <c r="Q54" s="254"/>
      <c r="R54" s="239">
        <f t="shared" si="42"/>
        <v>0</v>
      </c>
      <c r="S54" s="254" t="s">
        <v>208</v>
      </c>
      <c r="T54" s="254"/>
      <c r="U54" s="519" t="str">
        <f t="shared" si="30"/>
        <v/>
      </c>
      <c r="V54" s="519" t="str">
        <f t="shared" si="31"/>
        <v/>
      </c>
      <c r="W54" s="519" t="str">
        <f t="shared" si="32"/>
        <v/>
      </c>
      <c r="X54" s="519" t="str">
        <f t="shared" si="33"/>
        <v/>
      </c>
      <c r="Y54" s="519" t="str">
        <f t="shared" si="34"/>
        <v/>
      </c>
      <c r="Z54" s="519" t="str">
        <f t="shared" si="35"/>
        <v/>
      </c>
      <c r="AA54" s="519" t="str">
        <f t="shared" si="36"/>
        <v/>
      </c>
      <c r="AB54" s="519" t="str">
        <f t="shared" si="37"/>
        <v/>
      </c>
      <c r="AC54" s="519" t="str">
        <f t="shared" si="38"/>
        <v/>
      </c>
      <c r="AD54" s="519" t="str">
        <f t="shared" si="39"/>
        <v/>
      </c>
      <c r="AE54" s="255"/>
      <c r="AF54" s="258"/>
      <c r="AG54" s="259"/>
      <c r="AH54" s="260"/>
      <c r="AI54" s="254"/>
      <c r="AJ54" s="254"/>
      <c r="AK54" s="254"/>
      <c r="AL54" s="254"/>
      <c r="AM54" s="254"/>
      <c r="AN54" s="262"/>
      <c r="AO54" s="262"/>
      <c r="AP54" s="254"/>
      <c r="AQ54" s="254"/>
      <c r="AR54" s="254"/>
      <c r="AS54" s="254"/>
      <c r="AT54" s="253"/>
      <c r="AU54" s="263"/>
      <c r="AV54" s="263"/>
      <c r="AW54" s="263"/>
      <c r="AX54" s="254"/>
      <c r="AY54" s="276"/>
      <c r="AZ54" s="276"/>
      <c r="BA54" s="276"/>
      <c r="BB54" s="264"/>
      <c r="BC54" s="264"/>
      <c r="BD54" s="277"/>
      <c r="BE54" s="277"/>
      <c r="BF54" s="253"/>
      <c r="BG54" s="253"/>
      <c r="BH54" s="253"/>
      <c r="BI54" s="253"/>
      <c r="BJ54" s="253"/>
      <c r="BK54" s="253"/>
      <c r="BL54" s="266"/>
      <c r="BM54" s="266"/>
      <c r="BN54" s="266"/>
      <c r="BO54" s="266"/>
      <c r="BP54" s="266"/>
      <c r="BQ54" s="267"/>
      <c r="BR54" s="268"/>
      <c r="BS54" s="349"/>
      <c r="BT54" s="349"/>
      <c r="BU54" s="349"/>
      <c r="BV54" s="349"/>
      <c r="BW54" s="268" t="str">
        <f t="shared" si="43"/>
        <v/>
      </c>
      <c r="BX54" s="268" t="str">
        <f t="shared" si="44"/>
        <v/>
      </c>
      <c r="BY54" s="268" t="str">
        <f t="shared" si="45"/>
        <v/>
      </c>
      <c r="BZ54" s="253" t="str">
        <f t="shared" si="46"/>
        <v/>
      </c>
      <c r="CA54" s="253" t="str">
        <f t="shared" si="47"/>
        <v/>
      </c>
      <c r="CB54" s="253" t="str">
        <f t="shared" si="48"/>
        <v/>
      </c>
      <c r="CC54" s="253" t="str">
        <f t="shared" si="49"/>
        <v/>
      </c>
      <c r="CD54" s="253" t="str">
        <f t="shared" si="50"/>
        <v/>
      </c>
      <c r="CE54" s="253" t="str">
        <f t="shared" si="51"/>
        <v/>
      </c>
      <c r="CF54" s="253" t="str">
        <f t="shared" si="52"/>
        <v/>
      </c>
      <c r="CG54" s="253" t="str">
        <f t="shared" si="53"/>
        <v/>
      </c>
      <c r="CH54" s="268" t="str">
        <f t="shared" si="54"/>
        <v/>
      </c>
      <c r="CI54" s="269" t="str">
        <f t="shared" si="55"/>
        <v/>
      </c>
      <c r="CJ54" s="253" t="str">
        <f t="shared" si="56"/>
        <v/>
      </c>
      <c r="CK54" s="253" t="str">
        <f t="shared" si="57"/>
        <v/>
      </c>
      <c r="CL54" s="253" t="str">
        <f t="shared" si="58"/>
        <v/>
      </c>
      <c r="CM54" s="253"/>
      <c r="CN54" s="253"/>
      <c r="CO54" s="253"/>
      <c r="CP54" s="253"/>
      <c r="CQ54" s="253"/>
      <c r="CR54" s="253"/>
      <c r="CS54" s="253"/>
      <c r="CT54" s="253"/>
      <c r="CU54" s="253" t="str">
        <f t="shared" si="59"/>
        <v/>
      </c>
      <c r="CV54" s="253" t="str">
        <f t="shared" si="60"/>
        <v/>
      </c>
      <c r="CW54" s="253" t="str">
        <f t="shared" si="61"/>
        <v/>
      </c>
      <c r="CX54" s="253"/>
      <c r="CY54" s="253"/>
      <c r="CZ54" s="253"/>
      <c r="DA54" s="253"/>
      <c r="DB54" s="253"/>
      <c r="DC54" s="253"/>
      <c r="DD54" s="253"/>
      <c r="DE54" s="253"/>
      <c r="DF54" s="253"/>
      <c r="DG54" s="253"/>
      <c r="DH54" s="253"/>
      <c r="DI54" s="253"/>
      <c r="DJ54" s="253"/>
      <c r="DK54" s="253"/>
      <c r="DL54" s="253"/>
      <c r="DM54" s="253"/>
      <c r="DN54" s="253" t="s">
        <v>385</v>
      </c>
      <c r="DO54" s="253"/>
      <c r="DP54" s="253"/>
      <c r="DQ54" s="253"/>
      <c r="DR54" s="253"/>
      <c r="DS54" s="479"/>
      <c r="DT54" s="479"/>
      <c r="DU54" s="480"/>
      <c r="DV54" s="480"/>
      <c r="DW54" s="481"/>
      <c r="DX54" s="278">
        <f>'編號 No47.家庭成員'!X$4</f>
        <v>1</v>
      </c>
      <c r="DY54" s="271">
        <f>'編號 No47.家庭成員'!N$23</f>
        <v>0</v>
      </c>
      <c r="DZ54" s="271">
        <f>'編號 No47.家庭成員'!O$23</f>
        <v>0</v>
      </c>
      <c r="EA54" s="271">
        <f>'編號 No47.家庭成員'!P$23</f>
        <v>0</v>
      </c>
      <c r="EB54" s="271">
        <f>'編號 No47.家庭成員'!Q$23</f>
        <v>0</v>
      </c>
      <c r="EC54" s="271">
        <f>'編號 No47.家庭成員'!R$23</f>
        <v>0</v>
      </c>
      <c r="ED54" s="272">
        <f t="shared" si="62"/>
        <v>0</v>
      </c>
      <c r="EE54" s="272">
        <f t="shared" si="63"/>
        <v>0</v>
      </c>
      <c r="EF54" s="272">
        <f t="shared" si="64"/>
        <v>0</v>
      </c>
      <c r="EG54" s="273" t="str">
        <f t="shared" si="65"/>
        <v>身份空白</v>
      </c>
      <c r="EH54" s="273" t="str">
        <f t="shared" si="66"/>
        <v>身份空白</v>
      </c>
      <c r="EI54" s="273" t="str">
        <f t="shared" si="67"/>
        <v>身份空白</v>
      </c>
      <c r="EJ54" s="442">
        <v>0</v>
      </c>
      <c r="EK54" s="442"/>
      <c r="EL54" s="442"/>
      <c r="EM54" s="442"/>
      <c r="EN54" s="442"/>
      <c r="EO54" s="442"/>
      <c r="EP54" s="442"/>
      <c r="EQ54" s="442"/>
      <c r="ER54" s="442"/>
      <c r="ES54" s="442"/>
      <c r="ET54" s="442">
        <f t="shared" si="40"/>
        <v>0</v>
      </c>
      <c r="EU54" s="442"/>
      <c r="EV54" s="442"/>
      <c r="EW54" s="442"/>
      <c r="EX54" s="442"/>
      <c r="EY54" s="442"/>
      <c r="EZ54" s="442"/>
      <c r="FA54" s="442"/>
      <c r="FB54" s="442"/>
      <c r="FC54" s="442"/>
      <c r="FD54" s="442"/>
      <c r="FE54" s="442"/>
      <c r="FF54" s="442"/>
      <c r="FG54" s="442"/>
      <c r="FH54" s="442"/>
      <c r="FI54" s="442"/>
      <c r="FJ54" s="442"/>
      <c r="FK54" s="442"/>
      <c r="FL54" s="442"/>
      <c r="FM54" s="253"/>
      <c r="FN54" s="253"/>
      <c r="FO54" s="253"/>
      <c r="FP54" s="253"/>
      <c r="FQ54" s="253"/>
      <c r="FR54" s="253"/>
      <c r="FS54" s="253"/>
      <c r="FT54" s="253"/>
      <c r="FU54" s="253"/>
      <c r="FV54" s="253"/>
      <c r="FW54" s="253"/>
      <c r="FX54" s="253"/>
      <c r="FY54" s="253"/>
      <c r="FZ54" s="253"/>
      <c r="GA54" s="253"/>
      <c r="GB54" s="253"/>
      <c r="GC54" s="253"/>
      <c r="GD54" s="484" t="s">
        <v>210</v>
      </c>
      <c r="GE54" s="484" t="s">
        <v>211</v>
      </c>
      <c r="GF54" s="484"/>
      <c r="GG54" s="484" t="s">
        <v>210</v>
      </c>
      <c r="GH54" s="484" t="s">
        <v>211</v>
      </c>
      <c r="GI54" s="484"/>
      <c r="GJ54" s="484" t="s">
        <v>212</v>
      </c>
      <c r="GK54" s="485" t="s">
        <v>717</v>
      </c>
      <c r="GL54" s="484"/>
      <c r="GM54" s="484"/>
      <c r="GN54" s="484"/>
      <c r="GO54" s="485" t="s">
        <v>716</v>
      </c>
      <c r="GP54" s="485" t="s">
        <v>715</v>
      </c>
      <c r="GQ54" s="485" t="s">
        <v>714</v>
      </c>
      <c r="GR54" s="486" t="s">
        <v>713</v>
      </c>
    </row>
    <row r="55" spans="1:200" s="274" customFormat="1" ht="79.5" customHeight="1">
      <c r="A55" s="253" t="str">
        <f t="shared" si="41"/>
        <v>111學年度第一學期</v>
      </c>
      <c r="B55" s="253"/>
      <c r="C55" s="253"/>
      <c r="D55" s="254" t="s">
        <v>101</v>
      </c>
      <c r="E55" s="254"/>
      <c r="F55" s="254"/>
      <c r="G55" s="255"/>
      <c r="H55" s="254"/>
      <c r="I55" s="254"/>
      <c r="J55" s="254"/>
      <c r="K55" s="254"/>
      <c r="L55" s="254"/>
      <c r="M55" s="256"/>
      <c r="N55" s="257"/>
      <c r="O55" s="254"/>
      <c r="P55" s="254" t="s">
        <v>209</v>
      </c>
      <c r="Q55" s="254"/>
      <c r="R55" s="239">
        <f t="shared" si="42"/>
        <v>0</v>
      </c>
      <c r="S55" s="254" t="s">
        <v>208</v>
      </c>
      <c r="T55" s="254"/>
      <c r="U55" s="519" t="str">
        <f t="shared" si="30"/>
        <v/>
      </c>
      <c r="V55" s="519" t="str">
        <f t="shared" si="31"/>
        <v/>
      </c>
      <c r="W55" s="519" t="str">
        <f t="shared" si="32"/>
        <v/>
      </c>
      <c r="X55" s="519" t="str">
        <f t="shared" si="33"/>
        <v/>
      </c>
      <c r="Y55" s="519" t="str">
        <f t="shared" si="34"/>
        <v/>
      </c>
      <c r="Z55" s="519" t="str">
        <f t="shared" si="35"/>
        <v/>
      </c>
      <c r="AA55" s="519" t="str">
        <f t="shared" si="36"/>
        <v/>
      </c>
      <c r="AB55" s="519" t="str">
        <f t="shared" si="37"/>
        <v/>
      </c>
      <c r="AC55" s="519" t="str">
        <f t="shared" si="38"/>
        <v/>
      </c>
      <c r="AD55" s="519" t="str">
        <f t="shared" si="39"/>
        <v/>
      </c>
      <c r="AE55" s="255"/>
      <c r="AF55" s="258"/>
      <c r="AG55" s="259"/>
      <c r="AH55" s="260"/>
      <c r="AI55" s="254"/>
      <c r="AJ55" s="254"/>
      <c r="AK55" s="254"/>
      <c r="AL55" s="254"/>
      <c r="AM55" s="254"/>
      <c r="AN55" s="262"/>
      <c r="AO55" s="262"/>
      <c r="AP55" s="254"/>
      <c r="AQ55" s="254"/>
      <c r="AR55" s="254"/>
      <c r="AS55" s="254"/>
      <c r="AT55" s="253"/>
      <c r="AU55" s="263"/>
      <c r="AV55" s="263"/>
      <c r="AW55" s="263"/>
      <c r="AX55" s="254"/>
      <c r="AY55" s="276"/>
      <c r="AZ55" s="276"/>
      <c r="BA55" s="276"/>
      <c r="BB55" s="264"/>
      <c r="BC55" s="264"/>
      <c r="BD55" s="277"/>
      <c r="BE55" s="277"/>
      <c r="BF55" s="253"/>
      <c r="BG55" s="253"/>
      <c r="BH55" s="253"/>
      <c r="BI55" s="253"/>
      <c r="BJ55" s="253"/>
      <c r="BK55" s="253"/>
      <c r="BL55" s="266"/>
      <c r="BM55" s="266"/>
      <c r="BN55" s="266"/>
      <c r="BO55" s="266"/>
      <c r="BP55" s="266"/>
      <c r="BQ55" s="267"/>
      <c r="BR55" s="268"/>
      <c r="BS55" s="349"/>
      <c r="BT55" s="349"/>
      <c r="BU55" s="349"/>
      <c r="BV55" s="349"/>
      <c r="BW55" s="268" t="str">
        <f t="shared" si="43"/>
        <v/>
      </c>
      <c r="BX55" s="268" t="str">
        <f t="shared" si="44"/>
        <v/>
      </c>
      <c r="BY55" s="268" t="str">
        <f t="shared" si="45"/>
        <v/>
      </c>
      <c r="BZ55" s="253" t="str">
        <f t="shared" si="46"/>
        <v/>
      </c>
      <c r="CA55" s="253" t="str">
        <f t="shared" si="47"/>
        <v/>
      </c>
      <c r="CB55" s="253" t="str">
        <f t="shared" si="48"/>
        <v/>
      </c>
      <c r="CC55" s="253" t="str">
        <f t="shared" si="49"/>
        <v/>
      </c>
      <c r="CD55" s="253" t="str">
        <f t="shared" si="50"/>
        <v/>
      </c>
      <c r="CE55" s="253" t="str">
        <f t="shared" si="51"/>
        <v/>
      </c>
      <c r="CF55" s="253" t="str">
        <f t="shared" si="52"/>
        <v/>
      </c>
      <c r="CG55" s="253" t="str">
        <f t="shared" si="53"/>
        <v/>
      </c>
      <c r="CH55" s="268" t="str">
        <f t="shared" si="54"/>
        <v/>
      </c>
      <c r="CI55" s="269" t="str">
        <f t="shared" si="55"/>
        <v/>
      </c>
      <c r="CJ55" s="253" t="str">
        <f t="shared" si="56"/>
        <v/>
      </c>
      <c r="CK55" s="253" t="str">
        <f t="shared" si="57"/>
        <v/>
      </c>
      <c r="CL55" s="253" t="str">
        <f t="shared" si="58"/>
        <v/>
      </c>
      <c r="CM55" s="253"/>
      <c r="CN55" s="253"/>
      <c r="CO55" s="253"/>
      <c r="CP55" s="253"/>
      <c r="CQ55" s="253"/>
      <c r="CR55" s="253"/>
      <c r="CS55" s="253"/>
      <c r="CT55" s="253"/>
      <c r="CU55" s="253" t="str">
        <f t="shared" si="59"/>
        <v/>
      </c>
      <c r="CV55" s="253" t="str">
        <f t="shared" si="60"/>
        <v/>
      </c>
      <c r="CW55" s="253" t="str">
        <f t="shared" si="61"/>
        <v/>
      </c>
      <c r="CX55" s="253"/>
      <c r="CY55" s="253"/>
      <c r="CZ55" s="253"/>
      <c r="DA55" s="253"/>
      <c r="DB55" s="253"/>
      <c r="DC55" s="253"/>
      <c r="DD55" s="253"/>
      <c r="DE55" s="253"/>
      <c r="DF55" s="253"/>
      <c r="DG55" s="253"/>
      <c r="DH55" s="253"/>
      <c r="DI55" s="253"/>
      <c r="DJ55" s="253"/>
      <c r="DK55" s="253"/>
      <c r="DL55" s="253"/>
      <c r="DM55" s="253"/>
      <c r="DN55" s="253" t="s">
        <v>385</v>
      </c>
      <c r="DO55" s="253"/>
      <c r="DP55" s="253"/>
      <c r="DQ55" s="253"/>
      <c r="DR55" s="253"/>
      <c r="DS55" s="479"/>
      <c r="DT55" s="479"/>
      <c r="DU55" s="480"/>
      <c r="DV55" s="480"/>
      <c r="DW55" s="481"/>
      <c r="DX55" s="278">
        <f>'編號 No48.家庭成員'!X$4</f>
        <v>1</v>
      </c>
      <c r="DY55" s="271">
        <f>'編號 No48.家庭成員'!N$23</f>
        <v>0</v>
      </c>
      <c r="DZ55" s="271">
        <f>'編號 No48.家庭成員'!O$23</f>
        <v>0</v>
      </c>
      <c r="EA55" s="271">
        <f>'編號 No48.家庭成員'!P$23</f>
        <v>0</v>
      </c>
      <c r="EB55" s="271">
        <f>'編號 No48.家庭成員'!Q$23</f>
        <v>0</v>
      </c>
      <c r="EC55" s="271">
        <f>'編號 No48.家庭成員'!R$23</f>
        <v>0</v>
      </c>
      <c r="ED55" s="272">
        <f t="shared" si="62"/>
        <v>0</v>
      </c>
      <c r="EE55" s="272">
        <f t="shared" si="63"/>
        <v>0</v>
      </c>
      <c r="EF55" s="272">
        <f t="shared" si="64"/>
        <v>0</v>
      </c>
      <c r="EG55" s="273" t="str">
        <f t="shared" si="65"/>
        <v>身份空白</v>
      </c>
      <c r="EH55" s="273" t="str">
        <f t="shared" si="66"/>
        <v>身份空白</v>
      </c>
      <c r="EI55" s="273" t="str">
        <f t="shared" si="67"/>
        <v>身份空白</v>
      </c>
      <c r="EJ55" s="442">
        <v>0</v>
      </c>
      <c r="EK55" s="442"/>
      <c r="EL55" s="442"/>
      <c r="EM55" s="442"/>
      <c r="EN55" s="442"/>
      <c r="EO55" s="442"/>
      <c r="EP55" s="442"/>
      <c r="EQ55" s="442"/>
      <c r="ER55" s="442"/>
      <c r="ES55" s="442"/>
      <c r="ET55" s="442">
        <f t="shared" si="40"/>
        <v>0</v>
      </c>
      <c r="EU55" s="442"/>
      <c r="EV55" s="442"/>
      <c r="EW55" s="442"/>
      <c r="EX55" s="442"/>
      <c r="EY55" s="442"/>
      <c r="EZ55" s="442"/>
      <c r="FA55" s="442"/>
      <c r="FB55" s="442"/>
      <c r="FC55" s="442"/>
      <c r="FD55" s="442"/>
      <c r="FE55" s="442"/>
      <c r="FF55" s="442"/>
      <c r="FG55" s="442"/>
      <c r="FH55" s="442"/>
      <c r="FI55" s="442"/>
      <c r="FJ55" s="442"/>
      <c r="FK55" s="442"/>
      <c r="FL55" s="442"/>
      <c r="FM55" s="253"/>
      <c r="FN55" s="253"/>
      <c r="FO55" s="253"/>
      <c r="FP55" s="253"/>
      <c r="FQ55" s="253"/>
      <c r="FR55" s="253"/>
      <c r="FS55" s="253"/>
      <c r="FT55" s="253"/>
      <c r="FU55" s="253"/>
      <c r="FV55" s="253"/>
      <c r="FW55" s="253"/>
      <c r="FX55" s="253"/>
      <c r="FY55" s="253"/>
      <c r="FZ55" s="253"/>
      <c r="GA55" s="253"/>
      <c r="GB55" s="253"/>
      <c r="GC55" s="253"/>
      <c r="GD55" s="484" t="s">
        <v>210</v>
      </c>
      <c r="GE55" s="484" t="s">
        <v>211</v>
      </c>
      <c r="GF55" s="484"/>
      <c r="GG55" s="484" t="s">
        <v>210</v>
      </c>
      <c r="GH55" s="484" t="s">
        <v>211</v>
      </c>
      <c r="GI55" s="484"/>
      <c r="GJ55" s="484" t="s">
        <v>212</v>
      </c>
      <c r="GK55" s="485" t="s">
        <v>717</v>
      </c>
      <c r="GL55" s="484"/>
      <c r="GM55" s="484"/>
      <c r="GN55" s="484"/>
      <c r="GO55" s="485" t="s">
        <v>716</v>
      </c>
      <c r="GP55" s="485" t="s">
        <v>715</v>
      </c>
      <c r="GQ55" s="485" t="s">
        <v>714</v>
      </c>
      <c r="GR55" s="486" t="s">
        <v>713</v>
      </c>
    </row>
    <row r="56" spans="1:200" s="274" customFormat="1" ht="79.5" customHeight="1">
      <c r="A56" s="253" t="str">
        <f t="shared" si="41"/>
        <v>111學年度第一學期</v>
      </c>
      <c r="B56" s="253"/>
      <c r="C56" s="253"/>
      <c r="D56" s="254" t="s">
        <v>102</v>
      </c>
      <c r="E56" s="254"/>
      <c r="F56" s="254"/>
      <c r="G56" s="255"/>
      <c r="H56" s="254"/>
      <c r="I56" s="254"/>
      <c r="J56" s="254"/>
      <c r="K56" s="254"/>
      <c r="L56" s="254"/>
      <c r="M56" s="256"/>
      <c r="N56" s="257"/>
      <c r="O56" s="254"/>
      <c r="P56" s="254" t="s">
        <v>209</v>
      </c>
      <c r="Q56" s="254"/>
      <c r="R56" s="239">
        <f t="shared" si="42"/>
        <v>0</v>
      </c>
      <c r="S56" s="254" t="s">
        <v>208</v>
      </c>
      <c r="T56" s="254"/>
      <c r="U56" s="519" t="str">
        <f t="shared" si="30"/>
        <v/>
      </c>
      <c r="V56" s="519" t="str">
        <f t="shared" si="31"/>
        <v/>
      </c>
      <c r="W56" s="519" t="str">
        <f t="shared" si="32"/>
        <v/>
      </c>
      <c r="X56" s="519" t="str">
        <f t="shared" si="33"/>
        <v/>
      </c>
      <c r="Y56" s="519" t="str">
        <f t="shared" si="34"/>
        <v/>
      </c>
      <c r="Z56" s="519" t="str">
        <f t="shared" si="35"/>
        <v/>
      </c>
      <c r="AA56" s="519" t="str">
        <f t="shared" si="36"/>
        <v/>
      </c>
      <c r="AB56" s="519" t="str">
        <f t="shared" si="37"/>
        <v/>
      </c>
      <c r="AC56" s="519" t="str">
        <f t="shared" si="38"/>
        <v/>
      </c>
      <c r="AD56" s="519" t="str">
        <f t="shared" si="39"/>
        <v/>
      </c>
      <c r="AE56" s="255"/>
      <c r="AF56" s="258"/>
      <c r="AG56" s="259"/>
      <c r="AH56" s="260"/>
      <c r="AI56" s="254"/>
      <c r="AJ56" s="254"/>
      <c r="AK56" s="254"/>
      <c r="AL56" s="254"/>
      <c r="AM56" s="254"/>
      <c r="AN56" s="262"/>
      <c r="AO56" s="262"/>
      <c r="AP56" s="254"/>
      <c r="AQ56" s="254"/>
      <c r="AR56" s="254"/>
      <c r="AS56" s="254"/>
      <c r="AT56" s="253"/>
      <c r="AU56" s="263"/>
      <c r="AV56" s="263"/>
      <c r="AW56" s="263"/>
      <c r="AX56" s="254"/>
      <c r="AY56" s="254"/>
      <c r="AZ56" s="254"/>
      <c r="BA56" s="254"/>
      <c r="BB56" s="264"/>
      <c r="BC56" s="264"/>
      <c r="BD56" s="277"/>
      <c r="BE56" s="277"/>
      <c r="BF56" s="253"/>
      <c r="BG56" s="253"/>
      <c r="BH56" s="253"/>
      <c r="BI56" s="253"/>
      <c r="BJ56" s="253"/>
      <c r="BK56" s="253"/>
      <c r="BL56" s="266"/>
      <c r="BM56" s="266"/>
      <c r="BN56" s="266"/>
      <c r="BO56" s="266"/>
      <c r="BP56" s="266"/>
      <c r="BQ56" s="267"/>
      <c r="BR56" s="268"/>
      <c r="BS56" s="349"/>
      <c r="BT56" s="349"/>
      <c r="BU56" s="349"/>
      <c r="BV56" s="349"/>
      <c r="BW56" s="268" t="str">
        <f t="shared" si="43"/>
        <v/>
      </c>
      <c r="BX56" s="268" t="str">
        <f t="shared" si="44"/>
        <v/>
      </c>
      <c r="BY56" s="268" t="str">
        <f t="shared" si="45"/>
        <v/>
      </c>
      <c r="BZ56" s="253" t="str">
        <f t="shared" si="46"/>
        <v/>
      </c>
      <c r="CA56" s="253" t="str">
        <f t="shared" si="47"/>
        <v/>
      </c>
      <c r="CB56" s="253" t="str">
        <f t="shared" si="48"/>
        <v/>
      </c>
      <c r="CC56" s="253" t="str">
        <f t="shared" si="49"/>
        <v/>
      </c>
      <c r="CD56" s="253" t="str">
        <f t="shared" si="50"/>
        <v/>
      </c>
      <c r="CE56" s="253" t="str">
        <f t="shared" si="51"/>
        <v/>
      </c>
      <c r="CF56" s="253" t="str">
        <f t="shared" si="52"/>
        <v/>
      </c>
      <c r="CG56" s="253" t="str">
        <f t="shared" si="53"/>
        <v/>
      </c>
      <c r="CH56" s="268" t="str">
        <f t="shared" si="54"/>
        <v/>
      </c>
      <c r="CI56" s="269" t="str">
        <f t="shared" si="55"/>
        <v/>
      </c>
      <c r="CJ56" s="253" t="str">
        <f t="shared" si="56"/>
        <v/>
      </c>
      <c r="CK56" s="253" t="str">
        <f t="shared" si="57"/>
        <v/>
      </c>
      <c r="CL56" s="253" t="str">
        <f t="shared" si="58"/>
        <v/>
      </c>
      <c r="CM56" s="253"/>
      <c r="CN56" s="253"/>
      <c r="CO56" s="253"/>
      <c r="CP56" s="253"/>
      <c r="CQ56" s="253"/>
      <c r="CR56" s="253"/>
      <c r="CS56" s="253"/>
      <c r="CT56" s="253"/>
      <c r="CU56" s="253" t="str">
        <f t="shared" si="59"/>
        <v/>
      </c>
      <c r="CV56" s="253" t="str">
        <f t="shared" si="60"/>
        <v/>
      </c>
      <c r="CW56" s="253" t="str">
        <f t="shared" si="61"/>
        <v/>
      </c>
      <c r="CX56" s="253"/>
      <c r="CY56" s="253"/>
      <c r="CZ56" s="253"/>
      <c r="DA56" s="253"/>
      <c r="DB56" s="253"/>
      <c r="DC56" s="253"/>
      <c r="DD56" s="253"/>
      <c r="DE56" s="253"/>
      <c r="DF56" s="253"/>
      <c r="DG56" s="253"/>
      <c r="DH56" s="253"/>
      <c r="DI56" s="253"/>
      <c r="DJ56" s="253"/>
      <c r="DK56" s="253"/>
      <c r="DL56" s="253"/>
      <c r="DM56" s="253"/>
      <c r="DN56" s="253" t="s">
        <v>385</v>
      </c>
      <c r="DO56" s="253"/>
      <c r="DP56" s="253"/>
      <c r="DQ56" s="253"/>
      <c r="DR56" s="253"/>
      <c r="DS56" s="479"/>
      <c r="DT56" s="479"/>
      <c r="DU56" s="480"/>
      <c r="DV56" s="480"/>
      <c r="DW56" s="481"/>
      <c r="DX56" s="278">
        <f>'編號 No49.家庭成員'!X$4</f>
        <v>1</v>
      </c>
      <c r="DY56" s="271">
        <f>'編號 No49.家庭成員'!N$23</f>
        <v>0</v>
      </c>
      <c r="DZ56" s="271">
        <f>'編號 No49.家庭成員'!O$23</f>
        <v>0</v>
      </c>
      <c r="EA56" s="271">
        <f>'編號 No49.家庭成員'!P$23</f>
        <v>0</v>
      </c>
      <c r="EB56" s="271">
        <f>'編號 No49.家庭成員'!Q$23</f>
        <v>0</v>
      </c>
      <c r="EC56" s="271">
        <f>'編號 No49.家庭成員'!R$23</f>
        <v>0</v>
      </c>
      <c r="ED56" s="272">
        <f t="shared" si="62"/>
        <v>0</v>
      </c>
      <c r="EE56" s="272">
        <f t="shared" si="63"/>
        <v>0</v>
      </c>
      <c r="EF56" s="272">
        <f t="shared" si="64"/>
        <v>0</v>
      </c>
      <c r="EG56" s="273" t="str">
        <f t="shared" si="65"/>
        <v>身份空白</v>
      </c>
      <c r="EH56" s="273" t="str">
        <f t="shared" si="66"/>
        <v>身份空白</v>
      </c>
      <c r="EI56" s="273" t="str">
        <f t="shared" si="67"/>
        <v>身份空白</v>
      </c>
      <c r="EJ56" s="442">
        <v>0</v>
      </c>
      <c r="EK56" s="442"/>
      <c r="EL56" s="442"/>
      <c r="EM56" s="442"/>
      <c r="EN56" s="442"/>
      <c r="EO56" s="442"/>
      <c r="EP56" s="442"/>
      <c r="EQ56" s="442"/>
      <c r="ER56" s="442"/>
      <c r="ES56" s="442"/>
      <c r="ET56" s="442">
        <f t="shared" si="40"/>
        <v>0</v>
      </c>
      <c r="EU56" s="442"/>
      <c r="EV56" s="442"/>
      <c r="EW56" s="442"/>
      <c r="EX56" s="442"/>
      <c r="EY56" s="442"/>
      <c r="EZ56" s="442"/>
      <c r="FA56" s="442"/>
      <c r="FB56" s="442"/>
      <c r="FC56" s="442"/>
      <c r="FD56" s="442"/>
      <c r="FE56" s="442"/>
      <c r="FF56" s="442"/>
      <c r="FG56" s="442"/>
      <c r="FH56" s="442"/>
      <c r="FI56" s="442"/>
      <c r="FJ56" s="442"/>
      <c r="FK56" s="442"/>
      <c r="FL56" s="442"/>
      <c r="FM56" s="253"/>
      <c r="FN56" s="253"/>
      <c r="FO56" s="253"/>
      <c r="FP56" s="253"/>
      <c r="FQ56" s="253"/>
      <c r="FR56" s="253"/>
      <c r="FS56" s="253"/>
      <c r="FT56" s="253"/>
      <c r="FU56" s="253"/>
      <c r="FV56" s="253"/>
      <c r="FW56" s="253"/>
      <c r="FX56" s="253"/>
      <c r="FY56" s="253"/>
      <c r="FZ56" s="253"/>
      <c r="GA56" s="253"/>
      <c r="GB56" s="253"/>
      <c r="GC56" s="253"/>
      <c r="GD56" s="484" t="s">
        <v>210</v>
      </c>
      <c r="GE56" s="484" t="s">
        <v>211</v>
      </c>
      <c r="GF56" s="484"/>
      <c r="GG56" s="484" t="s">
        <v>210</v>
      </c>
      <c r="GH56" s="484" t="s">
        <v>211</v>
      </c>
      <c r="GI56" s="484"/>
      <c r="GJ56" s="484" t="s">
        <v>212</v>
      </c>
      <c r="GK56" s="485" t="s">
        <v>717</v>
      </c>
      <c r="GL56" s="484"/>
      <c r="GM56" s="484"/>
      <c r="GN56" s="484"/>
      <c r="GO56" s="485" t="s">
        <v>716</v>
      </c>
      <c r="GP56" s="485" t="s">
        <v>715</v>
      </c>
      <c r="GQ56" s="485" t="s">
        <v>714</v>
      </c>
      <c r="GR56" s="486" t="s">
        <v>713</v>
      </c>
    </row>
    <row r="57" spans="1:200" s="274" customFormat="1" ht="79.5" customHeight="1">
      <c r="A57" s="253" t="str">
        <f t="shared" si="41"/>
        <v>111學年度第一學期</v>
      </c>
      <c r="B57" s="253"/>
      <c r="C57" s="253"/>
      <c r="D57" s="254" t="s">
        <v>103</v>
      </c>
      <c r="E57" s="254"/>
      <c r="F57" s="254"/>
      <c r="G57" s="255"/>
      <c r="H57" s="254"/>
      <c r="I57" s="254"/>
      <c r="J57" s="254"/>
      <c r="K57" s="254"/>
      <c r="L57" s="254"/>
      <c r="M57" s="256"/>
      <c r="N57" s="257"/>
      <c r="O57" s="254"/>
      <c r="P57" s="254" t="s">
        <v>209</v>
      </c>
      <c r="Q57" s="254"/>
      <c r="R57" s="239">
        <f t="shared" si="42"/>
        <v>0</v>
      </c>
      <c r="S57" s="254" t="s">
        <v>208</v>
      </c>
      <c r="T57" s="254"/>
      <c r="U57" s="519" t="str">
        <f t="shared" si="30"/>
        <v/>
      </c>
      <c r="V57" s="519" t="str">
        <f t="shared" si="31"/>
        <v/>
      </c>
      <c r="W57" s="519" t="str">
        <f t="shared" si="32"/>
        <v/>
      </c>
      <c r="X57" s="519" t="str">
        <f t="shared" si="33"/>
        <v/>
      </c>
      <c r="Y57" s="519" t="str">
        <f t="shared" si="34"/>
        <v/>
      </c>
      <c r="Z57" s="519" t="str">
        <f t="shared" si="35"/>
        <v/>
      </c>
      <c r="AA57" s="519" t="str">
        <f t="shared" si="36"/>
        <v/>
      </c>
      <c r="AB57" s="519" t="str">
        <f t="shared" si="37"/>
        <v/>
      </c>
      <c r="AC57" s="519" t="str">
        <f t="shared" si="38"/>
        <v/>
      </c>
      <c r="AD57" s="519" t="str">
        <f t="shared" si="39"/>
        <v/>
      </c>
      <c r="AE57" s="255"/>
      <c r="AF57" s="258"/>
      <c r="AG57" s="259"/>
      <c r="AH57" s="260"/>
      <c r="AI57" s="254"/>
      <c r="AJ57" s="254"/>
      <c r="AK57" s="254"/>
      <c r="AL57" s="254"/>
      <c r="AM57" s="254"/>
      <c r="AN57" s="262"/>
      <c r="AO57" s="262"/>
      <c r="AP57" s="254"/>
      <c r="AQ57" s="254"/>
      <c r="AR57" s="254"/>
      <c r="AS57" s="254"/>
      <c r="AT57" s="253"/>
      <c r="AU57" s="263"/>
      <c r="AV57" s="263"/>
      <c r="AW57" s="263"/>
      <c r="AX57" s="254"/>
      <c r="AY57" s="254"/>
      <c r="AZ57" s="254"/>
      <c r="BA57" s="254"/>
      <c r="BB57" s="264"/>
      <c r="BC57" s="264"/>
      <c r="BD57" s="277"/>
      <c r="BE57" s="277"/>
      <c r="BF57" s="253"/>
      <c r="BG57" s="253"/>
      <c r="BH57" s="253"/>
      <c r="BI57" s="253"/>
      <c r="BJ57" s="253"/>
      <c r="BK57" s="253"/>
      <c r="BL57" s="266"/>
      <c r="BM57" s="266"/>
      <c r="BN57" s="266"/>
      <c r="BO57" s="266"/>
      <c r="BP57" s="266"/>
      <c r="BQ57" s="267"/>
      <c r="BR57" s="268"/>
      <c r="BS57" s="349"/>
      <c r="BT57" s="349"/>
      <c r="BU57" s="349"/>
      <c r="BV57" s="349"/>
      <c r="BW57" s="268" t="str">
        <f t="shared" si="43"/>
        <v/>
      </c>
      <c r="BX57" s="268" t="str">
        <f t="shared" si="44"/>
        <v/>
      </c>
      <c r="BY57" s="268" t="str">
        <f t="shared" si="45"/>
        <v/>
      </c>
      <c r="BZ57" s="253" t="str">
        <f t="shared" si="46"/>
        <v/>
      </c>
      <c r="CA57" s="253" t="str">
        <f t="shared" si="47"/>
        <v/>
      </c>
      <c r="CB57" s="253" t="str">
        <f t="shared" si="48"/>
        <v/>
      </c>
      <c r="CC57" s="253" t="str">
        <f t="shared" si="49"/>
        <v/>
      </c>
      <c r="CD57" s="253" t="str">
        <f t="shared" si="50"/>
        <v/>
      </c>
      <c r="CE57" s="253" t="str">
        <f t="shared" si="51"/>
        <v/>
      </c>
      <c r="CF57" s="253" t="str">
        <f t="shared" si="52"/>
        <v/>
      </c>
      <c r="CG57" s="253" t="str">
        <f t="shared" si="53"/>
        <v/>
      </c>
      <c r="CH57" s="268" t="str">
        <f t="shared" si="54"/>
        <v/>
      </c>
      <c r="CI57" s="269" t="str">
        <f t="shared" si="55"/>
        <v/>
      </c>
      <c r="CJ57" s="253" t="str">
        <f t="shared" si="56"/>
        <v/>
      </c>
      <c r="CK57" s="253" t="str">
        <f t="shared" si="57"/>
        <v/>
      </c>
      <c r="CL57" s="253" t="str">
        <f t="shared" si="58"/>
        <v/>
      </c>
      <c r="CM57" s="253"/>
      <c r="CN57" s="253"/>
      <c r="CO57" s="253"/>
      <c r="CP57" s="253"/>
      <c r="CQ57" s="253"/>
      <c r="CR57" s="253"/>
      <c r="CS57" s="253"/>
      <c r="CT57" s="253"/>
      <c r="CU57" s="253" t="str">
        <f t="shared" si="59"/>
        <v/>
      </c>
      <c r="CV57" s="253" t="str">
        <f t="shared" si="60"/>
        <v/>
      </c>
      <c r="CW57" s="253" t="str">
        <f t="shared" si="61"/>
        <v/>
      </c>
      <c r="CX57" s="253"/>
      <c r="CY57" s="253"/>
      <c r="CZ57" s="253"/>
      <c r="DA57" s="253"/>
      <c r="DB57" s="253"/>
      <c r="DC57" s="253"/>
      <c r="DD57" s="253"/>
      <c r="DE57" s="253"/>
      <c r="DF57" s="253"/>
      <c r="DG57" s="253"/>
      <c r="DH57" s="253"/>
      <c r="DI57" s="253"/>
      <c r="DJ57" s="253"/>
      <c r="DK57" s="253"/>
      <c r="DL57" s="253"/>
      <c r="DM57" s="253"/>
      <c r="DN57" s="253" t="s">
        <v>385</v>
      </c>
      <c r="DO57" s="253"/>
      <c r="DP57" s="253"/>
      <c r="DQ57" s="253"/>
      <c r="DR57" s="253"/>
      <c r="DS57" s="479"/>
      <c r="DT57" s="479"/>
      <c r="DU57" s="480"/>
      <c r="DV57" s="480"/>
      <c r="DW57" s="481"/>
      <c r="DX57" s="278">
        <f>'編號 No50.家庭成員'!X$4</f>
        <v>1</v>
      </c>
      <c r="DY57" s="271">
        <f>'編號 No50.家庭成員'!N$23</f>
        <v>0</v>
      </c>
      <c r="DZ57" s="271">
        <f>'編號 No50.家庭成員'!O$23</f>
        <v>0</v>
      </c>
      <c r="EA57" s="271">
        <f>'編號 No50.家庭成員'!P$23</f>
        <v>0</v>
      </c>
      <c r="EB57" s="271">
        <f>'編號 No50.家庭成員'!Q$23</f>
        <v>0</v>
      </c>
      <c r="EC57" s="271">
        <f>'編號 No50.家庭成員'!R$23</f>
        <v>0</v>
      </c>
      <c r="ED57" s="272">
        <f t="shared" si="62"/>
        <v>0</v>
      </c>
      <c r="EE57" s="272">
        <f t="shared" si="63"/>
        <v>0</v>
      </c>
      <c r="EF57" s="272">
        <f t="shared" si="64"/>
        <v>0</v>
      </c>
      <c r="EG57" s="273" t="str">
        <f t="shared" si="65"/>
        <v>身份空白</v>
      </c>
      <c r="EH57" s="273" t="str">
        <f t="shared" si="66"/>
        <v>身份空白</v>
      </c>
      <c r="EI57" s="273" t="str">
        <f t="shared" si="67"/>
        <v>身份空白</v>
      </c>
      <c r="EJ57" s="442">
        <v>0</v>
      </c>
      <c r="EK57" s="442"/>
      <c r="EL57" s="442"/>
      <c r="EM57" s="442"/>
      <c r="EN57" s="442"/>
      <c r="EO57" s="442"/>
      <c r="EP57" s="442"/>
      <c r="EQ57" s="442"/>
      <c r="ER57" s="442"/>
      <c r="ES57" s="442"/>
      <c r="ET57" s="442">
        <f t="shared" si="40"/>
        <v>0</v>
      </c>
      <c r="EU57" s="442"/>
      <c r="EV57" s="442"/>
      <c r="EW57" s="442"/>
      <c r="EX57" s="442"/>
      <c r="EY57" s="442"/>
      <c r="EZ57" s="442"/>
      <c r="FA57" s="442"/>
      <c r="FB57" s="442"/>
      <c r="FC57" s="442"/>
      <c r="FD57" s="442"/>
      <c r="FE57" s="442"/>
      <c r="FF57" s="442"/>
      <c r="FG57" s="442"/>
      <c r="FH57" s="442"/>
      <c r="FI57" s="442"/>
      <c r="FJ57" s="442"/>
      <c r="FK57" s="442"/>
      <c r="FL57" s="442"/>
      <c r="FM57" s="253"/>
      <c r="FN57" s="253"/>
      <c r="FO57" s="253"/>
      <c r="FP57" s="253"/>
      <c r="FQ57" s="253"/>
      <c r="FR57" s="253"/>
      <c r="FS57" s="253"/>
      <c r="FT57" s="253"/>
      <c r="FU57" s="253"/>
      <c r="FV57" s="253"/>
      <c r="FW57" s="253"/>
      <c r="FX57" s="253"/>
      <c r="FY57" s="253"/>
      <c r="FZ57" s="253"/>
      <c r="GA57" s="253"/>
      <c r="GB57" s="253"/>
      <c r="GC57" s="253"/>
      <c r="GD57" s="484" t="s">
        <v>210</v>
      </c>
      <c r="GE57" s="484" t="s">
        <v>211</v>
      </c>
      <c r="GF57" s="484"/>
      <c r="GG57" s="484" t="s">
        <v>210</v>
      </c>
      <c r="GH57" s="484" t="s">
        <v>211</v>
      </c>
      <c r="GI57" s="484"/>
      <c r="GJ57" s="484" t="s">
        <v>212</v>
      </c>
      <c r="GK57" s="485" t="s">
        <v>717</v>
      </c>
      <c r="GL57" s="484"/>
      <c r="GM57" s="484"/>
      <c r="GN57" s="484"/>
      <c r="GO57" s="485" t="s">
        <v>716</v>
      </c>
      <c r="GP57" s="485" t="s">
        <v>715</v>
      </c>
      <c r="GQ57" s="485" t="s">
        <v>714</v>
      </c>
      <c r="GR57" s="486" t="s">
        <v>713</v>
      </c>
    </row>
    <row r="58" spans="1:200" s="283" customFormat="1" ht="30" customHeight="1">
      <c r="A58" s="280"/>
      <c r="B58" s="280"/>
      <c r="C58" s="280"/>
      <c r="D58" s="794" t="s">
        <v>386</v>
      </c>
      <c r="E58" s="794"/>
      <c r="F58" s="794"/>
      <c r="G58" s="794"/>
      <c r="H58" s="794"/>
      <c r="I58" s="794"/>
      <c r="J58" s="794"/>
      <c r="K58" s="794"/>
      <c r="L58" s="794"/>
      <c r="M58" s="794"/>
      <c r="N58" s="794"/>
      <c r="O58" s="794"/>
      <c r="P58" s="794"/>
      <c r="Q58" s="794"/>
      <c r="R58" s="794"/>
      <c r="S58" s="794"/>
      <c r="T58" s="794"/>
      <c r="U58" s="520">
        <f>SUM(U8:U57)</f>
        <v>0</v>
      </c>
      <c r="V58" s="520">
        <f t="shared" ref="V58:AD58" si="68">SUM(V8:V57)</f>
        <v>0</v>
      </c>
      <c r="W58" s="520">
        <f t="shared" si="68"/>
        <v>0</v>
      </c>
      <c r="X58" s="520">
        <f t="shared" si="68"/>
        <v>0</v>
      </c>
      <c r="Y58" s="520">
        <f t="shared" si="68"/>
        <v>0</v>
      </c>
      <c r="Z58" s="520">
        <f t="shared" si="68"/>
        <v>0</v>
      </c>
      <c r="AA58" s="520">
        <f t="shared" si="68"/>
        <v>0</v>
      </c>
      <c r="AB58" s="520">
        <f t="shared" si="68"/>
        <v>0</v>
      </c>
      <c r="AC58" s="520">
        <f t="shared" si="68"/>
        <v>0</v>
      </c>
      <c r="AD58" s="520">
        <f t="shared" si="68"/>
        <v>0</v>
      </c>
      <c r="AE58" s="280"/>
      <c r="AF58" s="281"/>
      <c r="AG58" s="282"/>
      <c r="AH58" s="281"/>
      <c r="AI58" s="281"/>
      <c r="AJ58" s="281"/>
      <c r="AK58" s="281"/>
      <c r="AL58" s="281"/>
      <c r="AM58" s="281"/>
      <c r="AN58" s="281"/>
      <c r="AO58" s="281"/>
      <c r="AP58" s="281"/>
      <c r="AQ58" s="281"/>
      <c r="AR58" s="281"/>
      <c r="AS58" s="281"/>
      <c r="AT58" s="281"/>
      <c r="AU58" s="282"/>
      <c r="AV58" s="282"/>
      <c r="AW58" s="282"/>
      <c r="AX58" s="281"/>
      <c r="AY58" s="281"/>
      <c r="AZ58" s="281"/>
      <c r="BA58" s="281"/>
      <c r="BB58" s="281"/>
      <c r="BC58" s="281"/>
      <c r="BD58" s="281"/>
      <c r="BE58" s="281"/>
      <c r="BL58" s="284"/>
      <c r="BM58" s="284"/>
      <c r="BN58" s="284"/>
      <c r="BO58" s="284"/>
      <c r="BP58" s="284"/>
      <c r="BQ58" s="285"/>
      <c r="BR58" s="285"/>
      <c r="BS58" s="352"/>
      <c r="BT58" s="352"/>
      <c r="BU58" s="352"/>
      <c r="BV58" s="352"/>
      <c r="BW58" s="286"/>
      <c r="BX58" s="286"/>
      <c r="BY58" s="286"/>
      <c r="BZ58" s="286"/>
      <c r="CA58" s="286"/>
      <c r="CB58" s="286"/>
      <c r="CC58" s="286"/>
      <c r="CD58" s="286"/>
      <c r="CE58" s="286"/>
      <c r="CF58" s="286"/>
      <c r="CG58" s="286"/>
      <c r="CH58" s="286"/>
      <c r="CI58" s="286"/>
      <c r="CJ58" s="286"/>
      <c r="CK58" s="286"/>
      <c r="CL58" s="253" t="str">
        <f t="shared" si="58"/>
        <v/>
      </c>
      <c r="CM58" s="286"/>
      <c r="CN58" s="286"/>
      <c r="CO58" s="286"/>
      <c r="CP58" s="286"/>
      <c r="CQ58" s="286"/>
      <c r="CR58" s="286"/>
      <c r="CS58" s="286"/>
      <c r="CT58" s="286"/>
      <c r="CU58" s="286"/>
      <c r="CV58" s="286"/>
      <c r="CW58" s="286"/>
      <c r="CX58" s="286"/>
      <c r="CY58" s="286"/>
      <c r="CZ58" s="286"/>
      <c r="DA58" s="286"/>
      <c r="DB58" s="286"/>
      <c r="DC58" s="286"/>
      <c r="DD58" s="286"/>
      <c r="DE58" s="286"/>
      <c r="DF58" s="286"/>
      <c r="DG58" s="286"/>
      <c r="DH58" s="286"/>
      <c r="DI58" s="286"/>
      <c r="DJ58" s="286"/>
      <c r="DK58" s="286"/>
      <c r="DL58" s="286"/>
      <c r="DM58" s="286"/>
      <c r="DN58" s="287"/>
      <c r="DO58" s="286"/>
      <c r="DP58" s="286"/>
      <c r="DQ58" s="286"/>
      <c r="DR58" s="286"/>
      <c r="DS58" s="286"/>
      <c r="DT58" s="281"/>
      <c r="DU58" s="281"/>
      <c r="DV58" s="281"/>
      <c r="DW58" s="281"/>
      <c r="DX58" s="288"/>
      <c r="DY58" s="289"/>
      <c r="DZ58" s="289"/>
      <c r="EA58" s="289"/>
      <c r="EB58" s="289"/>
      <c r="EC58" s="289"/>
      <c r="ED58" s="289"/>
      <c r="EE58" s="289"/>
      <c r="EF58" s="289"/>
      <c r="EG58" s="282"/>
      <c r="EH58" s="282"/>
      <c r="EI58" s="282"/>
      <c r="EJ58" s="282"/>
      <c r="EK58" s="282"/>
      <c r="EL58" s="282"/>
      <c r="EM58" s="282"/>
      <c r="EN58" s="282"/>
      <c r="EO58" s="282"/>
      <c r="EP58" s="282"/>
      <c r="EQ58" s="285"/>
      <c r="ER58" s="285"/>
      <c r="ES58" s="285"/>
      <c r="ET58" s="285"/>
      <c r="EU58" s="282"/>
      <c r="EV58" s="282"/>
      <c r="EW58" s="282"/>
      <c r="EX58" s="282"/>
      <c r="EY58" s="282"/>
      <c r="EZ58" s="282"/>
      <c r="FA58" s="282"/>
      <c r="FB58" s="282"/>
      <c r="FC58" s="282"/>
      <c r="FD58" s="282"/>
      <c r="FE58" s="282"/>
      <c r="FF58" s="282"/>
      <c r="FG58" s="282"/>
      <c r="FH58" s="282"/>
      <c r="FI58" s="282"/>
      <c r="FJ58" s="282"/>
      <c r="FK58" s="282"/>
      <c r="FL58" s="282"/>
    </row>
    <row r="59" spans="1:200" ht="30" customHeight="1">
      <c r="A59" s="290"/>
      <c r="B59" s="290"/>
      <c r="C59" s="290"/>
      <c r="D59" s="794" t="s">
        <v>387</v>
      </c>
      <c r="E59" s="794"/>
      <c r="F59" s="794"/>
      <c r="G59" s="794"/>
      <c r="H59" s="794"/>
      <c r="I59" s="794"/>
      <c r="J59" s="794"/>
      <c r="K59" s="794"/>
      <c r="L59" s="794"/>
      <c r="M59" s="794"/>
      <c r="N59" s="794"/>
      <c r="O59" s="794"/>
      <c r="P59" s="794"/>
      <c r="Q59" s="794"/>
      <c r="R59" s="794"/>
      <c r="S59" s="794"/>
      <c r="T59" s="794"/>
      <c r="U59" s="520">
        <f>COUNTIF(U8:U57,"&gt;0")</f>
        <v>0</v>
      </c>
      <c r="V59" s="520">
        <f t="shared" ref="V59:AD59" si="69">COUNTIF(V8:V57,"&gt;0")</f>
        <v>0</v>
      </c>
      <c r="W59" s="520">
        <f t="shared" si="69"/>
        <v>0</v>
      </c>
      <c r="X59" s="520">
        <f t="shared" si="69"/>
        <v>0</v>
      </c>
      <c r="Y59" s="520">
        <f t="shared" si="69"/>
        <v>0</v>
      </c>
      <c r="Z59" s="520">
        <f t="shared" si="69"/>
        <v>0</v>
      </c>
      <c r="AA59" s="520">
        <f t="shared" si="69"/>
        <v>0</v>
      </c>
      <c r="AB59" s="520">
        <f t="shared" si="69"/>
        <v>0</v>
      </c>
      <c r="AC59" s="520">
        <f t="shared" si="69"/>
        <v>0</v>
      </c>
      <c r="AD59" s="520">
        <f t="shared" si="69"/>
        <v>0</v>
      </c>
      <c r="AE59" s="290"/>
      <c r="BQ59" s="285"/>
      <c r="BR59" s="285"/>
      <c r="BS59" s="352"/>
      <c r="BT59" s="352"/>
      <c r="BU59" s="352"/>
      <c r="BV59" s="352"/>
      <c r="CL59" s="253" t="str">
        <f t="shared" si="58"/>
        <v/>
      </c>
      <c r="DN59" s="287"/>
    </row>
    <row r="60" spans="1:200" ht="30" customHeight="1">
      <c r="DN60" s="287"/>
    </row>
    <row r="65" spans="1:168" ht="30" customHeight="1">
      <c r="A65" s="292"/>
      <c r="B65" s="292"/>
      <c r="C65" s="292"/>
      <c r="AE65" s="292"/>
    </row>
    <row r="66" spans="1:168" s="59" customFormat="1" ht="43.2" customHeight="1">
      <c r="A66" s="372" t="s">
        <v>258</v>
      </c>
      <c r="B66" s="372" t="s">
        <v>388</v>
      </c>
      <c r="C66" s="318" t="s">
        <v>754</v>
      </c>
      <c r="D66" s="384" t="s">
        <v>1070</v>
      </c>
      <c r="E66" s="293"/>
      <c r="F66" s="293"/>
      <c r="G66" s="293"/>
      <c r="H66" s="293"/>
      <c r="I66" s="293"/>
      <c r="J66" s="293"/>
      <c r="K66" s="293"/>
      <c r="L66" s="293"/>
      <c r="M66" s="312"/>
      <c r="N66" s="293"/>
      <c r="O66" s="293"/>
      <c r="P66" s="293"/>
      <c r="Q66" s="293"/>
      <c r="R66" s="313"/>
      <c r="S66" s="293"/>
      <c r="T66" s="293"/>
      <c r="U66" s="314"/>
      <c r="V66" s="314"/>
      <c r="W66" s="314"/>
      <c r="X66" s="314"/>
      <c r="Y66" s="314"/>
      <c r="Z66" s="314"/>
      <c r="AA66" s="314"/>
      <c r="AB66" s="314"/>
      <c r="AC66" s="314"/>
      <c r="AD66" s="314"/>
      <c r="AE66" s="487" t="s">
        <v>997</v>
      </c>
      <c r="AF66" s="293"/>
      <c r="AG66" s="313"/>
      <c r="AH66" s="293"/>
      <c r="AI66" s="293"/>
      <c r="AJ66" s="293"/>
      <c r="AK66" s="293"/>
      <c r="AL66" s="293"/>
      <c r="AM66" s="293"/>
      <c r="AN66" s="293"/>
      <c r="AO66" s="293"/>
      <c r="AP66" s="293"/>
      <c r="AQ66" s="293"/>
      <c r="AR66" s="293"/>
      <c r="AS66" s="293"/>
      <c r="AT66" s="293"/>
      <c r="AU66" s="313"/>
      <c r="AV66" s="313"/>
      <c r="AW66" s="313"/>
      <c r="AX66" s="293"/>
      <c r="AY66" s="293"/>
      <c r="AZ66" s="293"/>
      <c r="BA66" s="293"/>
      <c r="BB66" s="293"/>
      <c r="BC66" s="293"/>
      <c r="BD66" s="293"/>
      <c r="BE66" s="293"/>
      <c r="BF66" s="285"/>
      <c r="BG66" s="285"/>
      <c r="BH66" s="285"/>
      <c r="BI66" s="285"/>
      <c r="BJ66" s="285"/>
      <c r="BK66" s="285"/>
      <c r="BL66" s="315"/>
      <c r="BM66" s="315"/>
      <c r="BN66" s="315"/>
      <c r="BO66" s="315"/>
      <c r="BP66" s="315"/>
      <c r="BQ66" s="285"/>
      <c r="BR66" s="285"/>
      <c r="BS66" s="352"/>
      <c r="BT66" s="352"/>
      <c r="BU66" s="352"/>
      <c r="BV66" s="352"/>
      <c r="BW66" s="316"/>
      <c r="BX66" s="316"/>
      <c r="BY66" s="316"/>
      <c r="BZ66" s="316"/>
      <c r="CA66" s="316"/>
      <c r="CB66" s="316"/>
      <c r="CC66" s="316"/>
      <c r="CD66" s="316"/>
      <c r="CE66" s="316"/>
      <c r="CF66" s="316"/>
      <c r="CG66" s="316"/>
      <c r="CH66" s="316"/>
      <c r="CI66" s="316"/>
      <c r="CJ66" s="316"/>
      <c r="CK66" s="316"/>
      <c r="CL66" s="316"/>
      <c r="CM66" s="316"/>
      <c r="CN66" s="316"/>
      <c r="CO66" s="316"/>
      <c r="CP66" s="316"/>
      <c r="CQ66" s="316"/>
      <c r="CR66" s="316"/>
      <c r="CS66" s="316"/>
      <c r="CT66" s="316"/>
      <c r="CU66" s="316"/>
      <c r="CV66" s="316"/>
      <c r="CW66" s="316"/>
      <c r="CX66" s="316"/>
      <c r="CY66" s="316"/>
      <c r="CZ66" s="316"/>
      <c r="DA66" s="316"/>
      <c r="DB66" s="316"/>
      <c r="DC66" s="316"/>
      <c r="DD66" s="316"/>
      <c r="DE66" s="316"/>
      <c r="DF66" s="316"/>
      <c r="DG66" s="316"/>
      <c r="DH66" s="316"/>
      <c r="DI66" s="316"/>
      <c r="DJ66" s="316"/>
      <c r="DK66" s="316"/>
      <c r="DL66" s="316"/>
      <c r="DM66" s="316"/>
      <c r="DN66" s="316"/>
      <c r="DO66" s="316"/>
      <c r="DP66" s="316"/>
      <c r="DQ66" s="316"/>
      <c r="DR66" s="316"/>
      <c r="DS66" s="316"/>
      <c r="DT66" s="293"/>
      <c r="DU66" s="293"/>
      <c r="DV66" s="293"/>
      <c r="DW66" s="293"/>
      <c r="DX66" s="317"/>
      <c r="DY66" s="314"/>
      <c r="DZ66" s="314"/>
      <c r="EA66" s="314"/>
      <c r="EB66" s="314"/>
      <c r="EC66" s="314"/>
      <c r="ED66" s="314"/>
      <c r="EE66" s="314"/>
      <c r="EF66" s="314"/>
      <c r="EG66" s="313"/>
      <c r="EH66" s="313"/>
      <c r="EI66" s="313"/>
      <c r="EJ66" s="313"/>
      <c r="EK66" s="313"/>
      <c r="EL66" s="313"/>
      <c r="EM66" s="313"/>
      <c r="EN66" s="313"/>
      <c r="EO66" s="313"/>
      <c r="EP66" s="313"/>
      <c r="EU66" s="313"/>
      <c r="EV66" s="313"/>
      <c r="EW66" s="313"/>
      <c r="EX66" s="313"/>
      <c r="EY66" s="313"/>
      <c r="EZ66" s="313"/>
      <c r="FA66" s="313"/>
      <c r="FB66" s="313"/>
      <c r="FC66" s="313"/>
      <c r="FD66" s="313"/>
      <c r="FE66" s="313"/>
      <c r="FF66" s="313"/>
      <c r="FG66" s="313"/>
      <c r="FH66" s="313"/>
      <c r="FI66" s="313"/>
      <c r="FJ66" s="313"/>
      <c r="FK66" s="313"/>
      <c r="FL66" s="313"/>
    </row>
    <row r="67" spans="1:168" s="59" customFormat="1" ht="43.2" customHeight="1">
      <c r="A67" s="373" t="s">
        <v>389</v>
      </c>
      <c r="B67" s="374">
        <v>7000</v>
      </c>
      <c r="C67" s="318" t="s">
        <v>755</v>
      </c>
      <c r="D67" s="384" t="s">
        <v>1071</v>
      </c>
      <c r="E67" s="293"/>
      <c r="F67" s="293"/>
      <c r="G67" s="293"/>
      <c r="H67" s="293"/>
      <c r="I67" s="293"/>
      <c r="J67" s="293"/>
      <c r="K67" s="293"/>
      <c r="L67" s="293"/>
      <c r="M67" s="312"/>
      <c r="N67" s="293"/>
      <c r="O67" s="293"/>
      <c r="P67" s="293"/>
      <c r="Q67" s="293"/>
      <c r="R67" s="313"/>
      <c r="S67" s="293"/>
      <c r="T67" s="293"/>
      <c r="U67" s="314"/>
      <c r="V67" s="314"/>
      <c r="W67" s="314"/>
      <c r="X67" s="314"/>
      <c r="Y67" s="314"/>
      <c r="Z67" s="314"/>
      <c r="AA67" s="314"/>
      <c r="AB67" s="314"/>
      <c r="AC67" s="314"/>
      <c r="AD67" s="314"/>
      <c r="AE67" s="487" t="s">
        <v>998</v>
      </c>
      <c r="AF67" s="293"/>
      <c r="AG67" s="313"/>
      <c r="AH67" s="293"/>
      <c r="AI67" s="293"/>
      <c r="AJ67" s="293"/>
      <c r="AK67" s="293"/>
      <c r="AL67" s="293"/>
      <c r="AM67" s="293"/>
      <c r="AN67" s="293"/>
      <c r="AO67" s="293"/>
      <c r="AP67" s="293"/>
      <c r="AQ67" s="293"/>
      <c r="AR67" s="293"/>
      <c r="AS67" s="293"/>
      <c r="AT67" s="293"/>
      <c r="AU67" s="313"/>
      <c r="AV67" s="313"/>
      <c r="AW67" s="313"/>
      <c r="AX67" s="293"/>
      <c r="AY67" s="293"/>
      <c r="AZ67" s="293"/>
      <c r="BA67" s="293"/>
      <c r="BB67" s="293"/>
      <c r="BC67" s="293"/>
      <c r="BD67" s="293"/>
      <c r="BE67" s="293"/>
      <c r="BF67" s="285"/>
      <c r="BG67" s="285"/>
      <c r="BH67" s="285"/>
      <c r="BI67" s="285"/>
      <c r="BJ67" s="285"/>
      <c r="BK67" s="285"/>
      <c r="BL67" s="315"/>
      <c r="BM67" s="315"/>
      <c r="BN67" s="315"/>
      <c r="BO67" s="315"/>
      <c r="BP67" s="315"/>
      <c r="BQ67" s="285"/>
      <c r="BR67" s="285"/>
      <c r="BS67" s="352"/>
      <c r="BT67" s="352"/>
      <c r="BU67" s="352"/>
      <c r="BV67" s="352"/>
      <c r="BW67" s="316"/>
      <c r="BX67" s="316"/>
      <c r="BY67" s="316"/>
      <c r="BZ67" s="316"/>
      <c r="CA67" s="316"/>
      <c r="CB67" s="316"/>
      <c r="CC67" s="316"/>
      <c r="CD67" s="316"/>
      <c r="CE67" s="316"/>
      <c r="CF67" s="316"/>
      <c r="CG67" s="316"/>
      <c r="CH67" s="316"/>
      <c r="CI67" s="316"/>
      <c r="CJ67" s="316"/>
      <c r="CK67" s="316"/>
      <c r="CL67" s="316"/>
      <c r="CM67" s="316"/>
      <c r="CN67" s="316"/>
      <c r="CO67" s="316"/>
      <c r="CP67" s="316"/>
      <c r="CQ67" s="316"/>
      <c r="CR67" s="316"/>
      <c r="CS67" s="316"/>
      <c r="CT67" s="316"/>
      <c r="CU67" s="316"/>
      <c r="CV67" s="316"/>
      <c r="CW67" s="316"/>
      <c r="CX67" s="316"/>
      <c r="CY67" s="316"/>
      <c r="CZ67" s="316"/>
      <c r="DA67" s="316"/>
      <c r="DB67" s="316"/>
      <c r="DC67" s="316"/>
      <c r="DD67" s="316"/>
      <c r="DE67" s="316"/>
      <c r="DF67" s="316"/>
      <c r="DG67" s="316"/>
      <c r="DH67" s="316"/>
      <c r="DI67" s="316"/>
      <c r="DJ67" s="316"/>
      <c r="DK67" s="316"/>
      <c r="DL67" s="316"/>
      <c r="DM67" s="316"/>
      <c r="DN67" s="316"/>
      <c r="DO67" s="316"/>
      <c r="DP67" s="316"/>
      <c r="DQ67" s="316"/>
      <c r="DR67" s="316"/>
      <c r="DS67" s="316"/>
      <c r="DT67" s="293"/>
      <c r="DU67" s="293"/>
      <c r="DV67" s="293"/>
      <c r="DW67" s="293"/>
      <c r="DX67" s="317"/>
      <c r="DY67" s="314"/>
      <c r="DZ67" s="314"/>
      <c r="EA67" s="314"/>
      <c r="EB67" s="314"/>
      <c r="EC67" s="314"/>
      <c r="ED67" s="314"/>
      <c r="EE67" s="314"/>
      <c r="EF67" s="314"/>
      <c r="EG67" s="313"/>
      <c r="EH67" s="313"/>
      <c r="EI67" s="313"/>
      <c r="EJ67" s="313"/>
      <c r="EK67" s="313"/>
      <c r="EL67" s="313"/>
      <c r="EM67" s="313"/>
      <c r="EN67" s="313"/>
      <c r="EO67" s="313"/>
      <c r="EP67" s="313"/>
      <c r="EU67" s="313"/>
      <c r="EV67" s="313"/>
      <c r="EW67" s="313"/>
      <c r="EX67" s="313"/>
      <c r="EY67" s="313"/>
      <c r="EZ67" s="313"/>
      <c r="FA67" s="313"/>
      <c r="FB67" s="313"/>
      <c r="FC67" s="313"/>
      <c r="FD67" s="313"/>
      <c r="FE67" s="313"/>
      <c r="FF67" s="313"/>
      <c r="FG67" s="313"/>
      <c r="FH67" s="313"/>
      <c r="FI67" s="313"/>
      <c r="FJ67" s="313"/>
      <c r="FK67" s="313"/>
      <c r="FL67" s="313"/>
    </row>
    <row r="68" spans="1:168" s="59" customFormat="1" ht="43.2" customHeight="1">
      <c r="A68" s="373" t="s">
        <v>390</v>
      </c>
      <c r="B68" s="374">
        <v>7000</v>
      </c>
      <c r="C68" s="318" t="s">
        <v>756</v>
      </c>
      <c r="D68" s="384" t="s">
        <v>1061</v>
      </c>
      <c r="E68" s="293"/>
      <c r="F68" s="293"/>
      <c r="G68" s="293"/>
      <c r="H68" s="293"/>
      <c r="I68" s="293"/>
      <c r="J68" s="293"/>
      <c r="K68" s="293"/>
      <c r="L68" s="293"/>
      <c r="M68" s="312"/>
      <c r="N68" s="293"/>
      <c r="O68" s="293"/>
      <c r="P68" s="293"/>
      <c r="Q68" s="293"/>
      <c r="R68" s="313"/>
      <c r="S68" s="293"/>
      <c r="T68" s="293"/>
      <c r="U68" s="314"/>
      <c r="V68" s="314"/>
      <c r="W68" s="314"/>
      <c r="X68" s="314"/>
      <c r="Y68" s="314"/>
      <c r="Z68" s="314"/>
      <c r="AA68" s="314"/>
      <c r="AB68" s="314"/>
      <c r="AC68" s="314"/>
      <c r="AD68" s="314"/>
      <c r="AE68" s="487" t="s">
        <v>999</v>
      </c>
      <c r="AF68" s="293"/>
      <c r="AG68" s="313"/>
      <c r="AH68" s="293"/>
      <c r="AI68" s="293"/>
      <c r="AJ68" s="293"/>
      <c r="AK68" s="293"/>
      <c r="AL68" s="293"/>
      <c r="AM68" s="293"/>
      <c r="AN68" s="293"/>
      <c r="AO68" s="293"/>
      <c r="AP68" s="293"/>
      <c r="AQ68" s="293"/>
      <c r="AR68" s="293"/>
      <c r="AS68" s="293"/>
      <c r="AT68" s="293"/>
      <c r="AU68" s="313"/>
      <c r="AV68" s="313"/>
      <c r="AW68" s="313"/>
      <c r="AX68" s="293"/>
      <c r="AY68" s="293"/>
      <c r="AZ68" s="293"/>
      <c r="BA68" s="293"/>
      <c r="BB68" s="293"/>
      <c r="BC68" s="293"/>
      <c r="BD68" s="293"/>
      <c r="BE68" s="293"/>
      <c r="BF68" s="285"/>
      <c r="BG68" s="285"/>
      <c r="BH68" s="285"/>
      <c r="BI68" s="285"/>
      <c r="BJ68" s="285"/>
      <c r="BK68" s="285"/>
      <c r="BL68" s="315"/>
      <c r="BM68" s="315"/>
      <c r="BN68" s="315"/>
      <c r="BO68" s="315"/>
      <c r="BP68" s="315"/>
      <c r="BQ68" s="285"/>
      <c r="BR68" s="285"/>
      <c r="BS68" s="352"/>
      <c r="BT68" s="352"/>
      <c r="BU68" s="352"/>
      <c r="BV68" s="352"/>
      <c r="BW68" s="316"/>
      <c r="BX68" s="316"/>
      <c r="BY68" s="316"/>
      <c r="BZ68" s="316"/>
      <c r="CA68" s="316"/>
      <c r="CB68" s="316"/>
      <c r="CC68" s="316"/>
      <c r="CD68" s="316"/>
      <c r="CE68" s="316"/>
      <c r="CF68" s="316"/>
      <c r="CG68" s="316"/>
      <c r="CH68" s="316"/>
      <c r="CI68" s="316"/>
      <c r="CJ68" s="316"/>
      <c r="CK68" s="316"/>
      <c r="CL68" s="316"/>
      <c r="CM68" s="316"/>
      <c r="CN68" s="316"/>
      <c r="CO68" s="316"/>
      <c r="CP68" s="316"/>
      <c r="CQ68" s="316"/>
      <c r="CR68" s="316"/>
      <c r="CS68" s="316"/>
      <c r="CT68" s="316"/>
      <c r="CU68" s="316"/>
      <c r="CV68" s="316"/>
      <c r="CW68" s="316"/>
      <c r="CX68" s="316"/>
      <c r="CY68" s="316"/>
      <c r="CZ68" s="316"/>
      <c r="DA68" s="316"/>
      <c r="DB68" s="316"/>
      <c r="DC68" s="316"/>
      <c r="DD68" s="316"/>
      <c r="DE68" s="316"/>
      <c r="DF68" s="316"/>
      <c r="DG68" s="316"/>
      <c r="DH68" s="316"/>
      <c r="DI68" s="316"/>
      <c r="DJ68" s="316"/>
      <c r="DK68" s="316"/>
      <c r="DL68" s="316"/>
      <c r="DM68" s="316"/>
      <c r="DN68" s="316"/>
      <c r="DO68" s="316"/>
      <c r="DP68" s="316"/>
      <c r="DQ68" s="316"/>
      <c r="DR68" s="316"/>
      <c r="DS68" s="316"/>
      <c r="DT68" s="293"/>
      <c r="DU68" s="293"/>
      <c r="DV68" s="293"/>
      <c r="DW68" s="293"/>
      <c r="DX68" s="317"/>
      <c r="DY68" s="314"/>
      <c r="DZ68" s="314"/>
      <c r="EA68" s="314"/>
      <c r="EB68" s="314"/>
      <c r="EC68" s="314"/>
      <c r="ED68" s="314"/>
      <c r="EE68" s="314"/>
      <c r="EF68" s="314"/>
      <c r="EG68" s="313"/>
      <c r="EH68" s="313"/>
      <c r="EI68" s="313"/>
      <c r="EJ68" s="313"/>
      <c r="EK68" s="313"/>
      <c r="EL68" s="313"/>
      <c r="EM68" s="313"/>
      <c r="EN68" s="313"/>
      <c r="EO68" s="313"/>
      <c r="EP68" s="313"/>
      <c r="EU68" s="313"/>
      <c r="EV68" s="313"/>
      <c r="EW68" s="313"/>
      <c r="EX68" s="313"/>
      <c r="EY68" s="313"/>
      <c r="EZ68" s="313"/>
      <c r="FA68" s="313"/>
      <c r="FB68" s="313"/>
      <c r="FC68" s="313"/>
      <c r="FD68" s="313"/>
      <c r="FE68" s="313"/>
      <c r="FF68" s="313"/>
      <c r="FG68" s="313"/>
      <c r="FH68" s="313"/>
      <c r="FI68" s="313"/>
      <c r="FJ68" s="313"/>
      <c r="FK68" s="313"/>
      <c r="FL68" s="313"/>
    </row>
    <row r="69" spans="1:168" s="59" customFormat="1" ht="43.2" customHeight="1">
      <c r="A69" s="373" t="s">
        <v>391</v>
      </c>
      <c r="B69" s="374">
        <v>7000</v>
      </c>
      <c r="C69" s="319" t="s">
        <v>757</v>
      </c>
      <c r="D69" s="384" t="s">
        <v>1072</v>
      </c>
      <c r="E69" s="293"/>
      <c r="F69" s="293"/>
      <c r="G69" s="293"/>
      <c r="H69" s="293"/>
      <c r="I69" s="293"/>
      <c r="J69" s="293"/>
      <c r="K69" s="293"/>
      <c r="L69" s="293"/>
      <c r="M69" s="312"/>
      <c r="N69" s="293"/>
      <c r="O69" s="293"/>
      <c r="P69" s="293"/>
      <c r="Q69" s="293"/>
      <c r="R69" s="313"/>
      <c r="S69" s="293"/>
      <c r="T69" s="293"/>
      <c r="U69" s="314"/>
      <c r="V69" s="314"/>
      <c r="W69" s="314"/>
      <c r="X69" s="314"/>
      <c r="Y69" s="314"/>
      <c r="Z69" s="314"/>
      <c r="AA69" s="314"/>
      <c r="AB69" s="314"/>
      <c r="AC69" s="314"/>
      <c r="AD69" s="314"/>
      <c r="AE69" s="487" t="s">
        <v>1000</v>
      </c>
      <c r="AF69" s="293"/>
      <c r="AG69" s="313"/>
      <c r="AH69" s="293"/>
      <c r="AI69" s="293"/>
      <c r="AJ69" s="293"/>
      <c r="AK69" s="293"/>
      <c r="AL69" s="293"/>
      <c r="AM69" s="293"/>
      <c r="AN69" s="293"/>
      <c r="AO69" s="293"/>
      <c r="AP69" s="293"/>
      <c r="AQ69" s="293"/>
      <c r="AR69" s="293"/>
      <c r="AS69" s="293"/>
      <c r="AT69" s="293"/>
      <c r="AU69" s="313"/>
      <c r="AV69" s="313"/>
      <c r="AW69" s="313"/>
      <c r="AX69" s="293"/>
      <c r="AY69" s="293"/>
      <c r="AZ69" s="293"/>
      <c r="BA69" s="293"/>
      <c r="BB69" s="293"/>
      <c r="BC69" s="293"/>
      <c r="BD69" s="293"/>
      <c r="BE69" s="293"/>
      <c r="BF69" s="285"/>
      <c r="BG69" s="285"/>
      <c r="BH69" s="285"/>
      <c r="BI69" s="285"/>
      <c r="BJ69" s="285"/>
      <c r="BK69" s="285"/>
      <c r="BL69" s="315"/>
      <c r="BM69" s="315"/>
      <c r="BN69" s="315"/>
      <c r="BO69" s="315"/>
      <c r="BP69" s="315"/>
      <c r="BQ69" s="285"/>
      <c r="BR69" s="285"/>
      <c r="BS69" s="352"/>
      <c r="BT69" s="352"/>
      <c r="BU69" s="352"/>
      <c r="BV69" s="352"/>
      <c r="BW69" s="316"/>
      <c r="BX69" s="316"/>
      <c r="BY69" s="316"/>
      <c r="BZ69" s="316"/>
      <c r="CA69" s="316"/>
      <c r="CB69" s="316"/>
      <c r="CC69" s="316"/>
      <c r="CD69" s="316"/>
      <c r="CE69" s="316"/>
      <c r="CF69" s="316"/>
      <c r="CG69" s="316"/>
      <c r="CH69" s="316"/>
      <c r="CI69" s="316"/>
      <c r="CJ69" s="316"/>
      <c r="CK69" s="316"/>
      <c r="CL69" s="316"/>
      <c r="CM69" s="316"/>
      <c r="CN69" s="316"/>
      <c r="CO69" s="316"/>
      <c r="CP69" s="316"/>
      <c r="CQ69" s="316"/>
      <c r="CR69" s="316"/>
      <c r="CS69" s="316"/>
      <c r="CT69" s="316"/>
      <c r="CU69" s="316"/>
      <c r="CV69" s="316"/>
      <c r="CW69" s="316"/>
      <c r="CX69" s="316"/>
      <c r="CY69" s="316"/>
      <c r="CZ69" s="316"/>
      <c r="DA69" s="316"/>
      <c r="DB69" s="316"/>
      <c r="DC69" s="316"/>
      <c r="DD69" s="316"/>
      <c r="DE69" s="316"/>
      <c r="DF69" s="316"/>
      <c r="DG69" s="316"/>
      <c r="DH69" s="316"/>
      <c r="DI69" s="316"/>
      <c r="DJ69" s="316"/>
      <c r="DK69" s="316"/>
      <c r="DL69" s="316"/>
      <c r="DM69" s="316"/>
      <c r="DN69" s="316"/>
      <c r="DO69" s="316"/>
      <c r="DP69" s="316"/>
      <c r="DQ69" s="316"/>
      <c r="DR69" s="316"/>
      <c r="DS69" s="316"/>
      <c r="DT69" s="293"/>
      <c r="DU69" s="293"/>
      <c r="DV69" s="293"/>
      <c r="DW69" s="293"/>
      <c r="DX69" s="317"/>
      <c r="DY69" s="314"/>
      <c r="DZ69" s="314"/>
      <c r="EA69" s="314"/>
      <c r="EB69" s="314"/>
      <c r="EC69" s="314"/>
      <c r="ED69" s="314"/>
      <c r="EE69" s="314"/>
      <c r="EF69" s="314"/>
      <c r="EG69" s="313"/>
      <c r="EH69" s="313"/>
      <c r="EI69" s="313"/>
      <c r="EJ69" s="313"/>
      <c r="EK69" s="313"/>
      <c r="EL69" s="313"/>
      <c r="EM69" s="313"/>
      <c r="EN69" s="313"/>
      <c r="EO69" s="313"/>
      <c r="EP69" s="313"/>
      <c r="EU69" s="313"/>
      <c r="EV69" s="313"/>
      <c r="EW69" s="313"/>
      <c r="EX69" s="313"/>
      <c r="EY69" s="313"/>
      <c r="EZ69" s="313"/>
      <c r="FA69" s="313"/>
      <c r="FB69" s="313"/>
      <c r="FC69" s="313"/>
      <c r="FD69" s="313"/>
      <c r="FE69" s="313"/>
      <c r="FF69" s="313"/>
      <c r="FG69" s="313"/>
      <c r="FH69" s="313"/>
      <c r="FI69" s="313"/>
      <c r="FJ69" s="313"/>
      <c r="FK69" s="313"/>
      <c r="FL69" s="313"/>
    </row>
    <row r="70" spans="1:168" s="59" customFormat="1" ht="43.2" customHeight="1">
      <c r="A70" s="373" t="s">
        <v>392</v>
      </c>
      <c r="B70" s="374">
        <v>6000</v>
      </c>
      <c r="C70" s="318" t="s">
        <v>758</v>
      </c>
      <c r="D70" s="384" t="s">
        <v>1073</v>
      </c>
      <c r="E70" s="293"/>
      <c r="F70" s="293"/>
      <c r="G70" s="293"/>
      <c r="H70" s="293"/>
      <c r="I70" s="293"/>
      <c r="J70" s="293"/>
      <c r="K70" s="293"/>
      <c r="L70" s="293"/>
      <c r="M70" s="312"/>
      <c r="N70" s="293"/>
      <c r="O70" s="293"/>
      <c r="P70" s="293"/>
      <c r="Q70" s="293"/>
      <c r="R70" s="313"/>
      <c r="S70" s="293"/>
      <c r="T70" s="293"/>
      <c r="U70" s="314"/>
      <c r="V70" s="314"/>
      <c r="W70" s="314"/>
      <c r="X70" s="314"/>
      <c r="Y70" s="314"/>
      <c r="Z70" s="314"/>
      <c r="AA70" s="314"/>
      <c r="AB70" s="314"/>
      <c r="AC70" s="314"/>
      <c r="AD70" s="314"/>
      <c r="AE70" s="487" t="s">
        <v>1001</v>
      </c>
      <c r="AF70" s="293"/>
      <c r="AG70" s="313"/>
      <c r="AH70" s="293"/>
      <c r="AI70" s="293"/>
      <c r="AJ70" s="293"/>
      <c r="AK70" s="293"/>
      <c r="AL70" s="293"/>
      <c r="AM70" s="293"/>
      <c r="AN70" s="293"/>
      <c r="AO70" s="293"/>
      <c r="AP70" s="293"/>
      <c r="AQ70" s="293"/>
      <c r="AR70" s="293"/>
      <c r="AS70" s="293"/>
      <c r="AT70" s="293"/>
      <c r="AU70" s="313"/>
      <c r="AV70" s="313"/>
      <c r="AW70" s="313"/>
      <c r="AX70" s="293"/>
      <c r="AY70" s="293"/>
      <c r="AZ70" s="293"/>
      <c r="BA70" s="293"/>
      <c r="BB70" s="293"/>
      <c r="BC70" s="293"/>
      <c r="BD70" s="293"/>
      <c r="BE70" s="293"/>
      <c r="BF70" s="285"/>
      <c r="BG70" s="285"/>
      <c r="BH70" s="285"/>
      <c r="BI70" s="285"/>
      <c r="BJ70" s="285"/>
      <c r="BK70" s="285"/>
      <c r="BL70" s="315"/>
      <c r="BM70" s="315"/>
      <c r="BN70" s="315"/>
      <c r="BO70" s="315"/>
      <c r="BP70" s="315"/>
      <c r="BQ70" s="285"/>
      <c r="BR70" s="285"/>
      <c r="BS70" s="352"/>
      <c r="BT70" s="352"/>
      <c r="BU70" s="352"/>
      <c r="BV70" s="352"/>
      <c r="BW70" s="316"/>
      <c r="BX70" s="316"/>
      <c r="BY70" s="316"/>
      <c r="BZ70" s="316"/>
      <c r="CA70" s="316"/>
      <c r="CB70" s="316"/>
      <c r="CC70" s="316"/>
      <c r="CD70" s="316"/>
      <c r="CE70" s="316"/>
      <c r="CF70" s="316"/>
      <c r="CG70" s="316"/>
      <c r="CH70" s="316"/>
      <c r="CI70" s="316"/>
      <c r="CJ70" s="316"/>
      <c r="CK70" s="316"/>
      <c r="CL70" s="316"/>
      <c r="CM70" s="316"/>
      <c r="CN70" s="316"/>
      <c r="CO70" s="316"/>
      <c r="CP70" s="316"/>
      <c r="CQ70" s="316"/>
      <c r="CR70" s="316"/>
      <c r="CS70" s="316"/>
      <c r="CT70" s="316"/>
      <c r="CU70" s="316"/>
      <c r="CV70" s="316"/>
      <c r="CW70" s="316"/>
      <c r="CX70" s="316"/>
      <c r="CY70" s="316"/>
      <c r="CZ70" s="316"/>
      <c r="DA70" s="316"/>
      <c r="DB70" s="316"/>
      <c r="DC70" s="316"/>
      <c r="DD70" s="316"/>
      <c r="DE70" s="316"/>
      <c r="DF70" s="316"/>
      <c r="DG70" s="316"/>
      <c r="DH70" s="316"/>
      <c r="DI70" s="316"/>
      <c r="DJ70" s="316"/>
      <c r="DK70" s="316"/>
      <c r="DL70" s="316"/>
      <c r="DM70" s="316"/>
      <c r="DN70" s="316"/>
      <c r="DO70" s="316"/>
      <c r="DP70" s="316"/>
      <c r="DQ70" s="316"/>
      <c r="DR70" s="316"/>
      <c r="DS70" s="316"/>
      <c r="DT70" s="293"/>
      <c r="DU70" s="293"/>
      <c r="DV70" s="293"/>
      <c r="DW70" s="293"/>
      <c r="DX70" s="317"/>
      <c r="DY70" s="314"/>
      <c r="DZ70" s="314"/>
      <c r="EA70" s="314"/>
      <c r="EB70" s="314"/>
      <c r="EC70" s="314"/>
      <c r="ED70" s="314"/>
      <c r="EE70" s="314"/>
      <c r="EF70" s="314"/>
      <c r="EG70" s="313"/>
      <c r="EH70" s="313"/>
      <c r="EI70" s="313"/>
      <c r="EJ70" s="313"/>
      <c r="EK70" s="313"/>
      <c r="EL70" s="313"/>
      <c r="EM70" s="313"/>
      <c r="EN70" s="313"/>
      <c r="EO70" s="313"/>
      <c r="EP70" s="313"/>
      <c r="EU70" s="313"/>
      <c r="EV70" s="313"/>
      <c r="EW70" s="313"/>
      <c r="EX70" s="313"/>
      <c r="EY70" s="313"/>
      <c r="EZ70" s="313"/>
      <c r="FA70" s="313"/>
      <c r="FB70" s="313"/>
      <c r="FC70" s="313"/>
      <c r="FD70" s="313"/>
      <c r="FE70" s="313"/>
      <c r="FF70" s="313"/>
      <c r="FG70" s="313"/>
      <c r="FH70" s="313"/>
      <c r="FI70" s="313"/>
      <c r="FJ70" s="313"/>
      <c r="FK70" s="313"/>
      <c r="FL70" s="313"/>
    </row>
    <row r="71" spans="1:168" s="59" customFormat="1" ht="43.2" customHeight="1">
      <c r="A71" s="373" t="s">
        <v>393</v>
      </c>
      <c r="B71" s="374">
        <v>6000</v>
      </c>
      <c r="C71" s="318" t="s">
        <v>759</v>
      </c>
      <c r="D71" s="384" t="s">
        <v>1074</v>
      </c>
      <c r="E71" s="293"/>
      <c r="F71" s="293"/>
      <c r="G71" s="293"/>
      <c r="H71" s="293"/>
      <c r="I71" s="293"/>
      <c r="J71" s="293"/>
      <c r="K71" s="293"/>
      <c r="L71" s="293"/>
      <c r="M71" s="312"/>
      <c r="N71" s="293"/>
      <c r="O71" s="293"/>
      <c r="P71" s="293"/>
      <c r="Q71" s="293"/>
      <c r="R71" s="313"/>
      <c r="S71" s="293"/>
      <c r="T71" s="293"/>
      <c r="U71" s="314"/>
      <c r="V71" s="314"/>
      <c r="W71" s="314"/>
      <c r="X71" s="314"/>
      <c r="Y71" s="314"/>
      <c r="Z71" s="314"/>
      <c r="AA71" s="314"/>
      <c r="AB71" s="314"/>
      <c r="AC71" s="314"/>
      <c r="AD71" s="314"/>
      <c r="AE71" s="487" t="s">
        <v>1002</v>
      </c>
      <c r="AF71" s="293"/>
      <c r="AG71" s="313"/>
      <c r="AH71" s="293"/>
      <c r="AI71" s="293"/>
      <c r="AJ71" s="293"/>
      <c r="AK71" s="293"/>
      <c r="AL71" s="293"/>
      <c r="AM71" s="293"/>
      <c r="AN71" s="293"/>
      <c r="AO71" s="293"/>
      <c r="AP71" s="293"/>
      <c r="AQ71" s="293"/>
      <c r="AR71" s="293"/>
      <c r="AS71" s="293"/>
      <c r="AT71" s="293"/>
      <c r="AU71" s="313"/>
      <c r="AV71" s="313"/>
      <c r="AW71" s="313"/>
      <c r="AX71" s="293"/>
      <c r="AY71" s="293"/>
      <c r="AZ71" s="293"/>
      <c r="BA71" s="293"/>
      <c r="BB71" s="293"/>
      <c r="BC71" s="293"/>
      <c r="BD71" s="293"/>
      <c r="BE71" s="293"/>
      <c r="BF71" s="285"/>
      <c r="BG71" s="285"/>
      <c r="BH71" s="285"/>
      <c r="BI71" s="285"/>
      <c r="BJ71" s="285"/>
      <c r="BK71" s="285"/>
      <c r="BL71" s="315"/>
      <c r="BM71" s="315"/>
      <c r="BN71" s="315"/>
      <c r="BO71" s="315"/>
      <c r="BP71" s="315"/>
      <c r="BQ71" s="285"/>
      <c r="BR71" s="285"/>
      <c r="BS71" s="352"/>
      <c r="BT71" s="352"/>
      <c r="BU71" s="352"/>
      <c r="BV71" s="352"/>
      <c r="BW71" s="316"/>
      <c r="BX71" s="316"/>
      <c r="BY71" s="316"/>
      <c r="BZ71" s="316"/>
      <c r="CA71" s="316"/>
      <c r="CB71" s="316"/>
      <c r="CC71" s="316"/>
      <c r="CD71" s="316"/>
      <c r="CE71" s="316"/>
      <c r="CF71" s="316"/>
      <c r="CG71" s="316"/>
      <c r="CH71" s="316"/>
      <c r="CI71" s="316"/>
      <c r="CJ71" s="316"/>
      <c r="CK71" s="316"/>
      <c r="CL71" s="316"/>
      <c r="CM71" s="316"/>
      <c r="CN71" s="316"/>
      <c r="CO71" s="316"/>
      <c r="CP71" s="316"/>
      <c r="CQ71" s="316"/>
      <c r="CR71" s="316"/>
      <c r="CS71" s="316"/>
      <c r="CT71" s="316"/>
      <c r="CU71" s="316"/>
      <c r="CV71" s="316"/>
      <c r="CW71" s="316"/>
      <c r="CX71" s="316"/>
      <c r="CY71" s="316"/>
      <c r="CZ71" s="316"/>
      <c r="DA71" s="316"/>
      <c r="DB71" s="316"/>
      <c r="DC71" s="316"/>
      <c r="DD71" s="316"/>
      <c r="DE71" s="316"/>
      <c r="DF71" s="316"/>
      <c r="DG71" s="316"/>
      <c r="DH71" s="316"/>
      <c r="DI71" s="316"/>
      <c r="DJ71" s="316"/>
      <c r="DK71" s="316"/>
      <c r="DL71" s="316"/>
      <c r="DM71" s="316"/>
      <c r="DN71" s="316"/>
      <c r="DO71" s="316"/>
      <c r="DP71" s="316"/>
      <c r="DQ71" s="316"/>
      <c r="DR71" s="316"/>
      <c r="DS71" s="316"/>
      <c r="DT71" s="293"/>
      <c r="DU71" s="293"/>
      <c r="DV71" s="293"/>
      <c r="DW71" s="293"/>
      <c r="DX71" s="317"/>
      <c r="DY71" s="314"/>
      <c r="DZ71" s="314"/>
      <c r="EA71" s="314"/>
      <c r="EB71" s="314"/>
      <c r="EC71" s="314"/>
      <c r="ED71" s="314"/>
      <c r="EE71" s="314"/>
      <c r="EF71" s="314"/>
      <c r="EG71" s="313"/>
      <c r="EH71" s="313"/>
      <c r="EI71" s="313"/>
      <c r="EJ71" s="313"/>
      <c r="EK71" s="313"/>
      <c r="EL71" s="313"/>
      <c r="EM71" s="313"/>
      <c r="EN71" s="313"/>
      <c r="EO71" s="313"/>
      <c r="EP71" s="313"/>
      <c r="EU71" s="313"/>
      <c r="EV71" s="313"/>
      <c r="EW71" s="313"/>
      <c r="EX71" s="313"/>
      <c r="EY71" s="313"/>
      <c r="EZ71" s="313"/>
      <c r="FA71" s="313"/>
      <c r="FB71" s="313"/>
      <c r="FC71" s="313"/>
      <c r="FD71" s="313"/>
      <c r="FE71" s="313"/>
      <c r="FF71" s="313"/>
      <c r="FG71" s="313"/>
      <c r="FH71" s="313"/>
      <c r="FI71" s="313"/>
      <c r="FJ71" s="313"/>
      <c r="FK71" s="313"/>
      <c r="FL71" s="313"/>
    </row>
    <row r="72" spans="1:168" s="59" customFormat="1" ht="43.2" customHeight="1">
      <c r="A72" s="373" t="s">
        <v>394</v>
      </c>
      <c r="B72" s="374">
        <v>6000</v>
      </c>
      <c r="C72" s="319" t="s">
        <v>760</v>
      </c>
      <c r="D72" s="384" t="s">
        <v>1068</v>
      </c>
      <c r="E72" s="293"/>
      <c r="F72" s="293"/>
      <c r="G72" s="293"/>
      <c r="H72" s="293"/>
      <c r="I72" s="293"/>
      <c r="J72" s="293"/>
      <c r="K72" s="293"/>
      <c r="L72" s="293"/>
      <c r="M72" s="312"/>
      <c r="N72" s="293"/>
      <c r="O72" s="293"/>
      <c r="P72" s="293"/>
      <c r="Q72" s="293"/>
      <c r="R72" s="313"/>
      <c r="S72" s="293"/>
      <c r="T72" s="293"/>
      <c r="U72" s="314"/>
      <c r="V72" s="314"/>
      <c r="W72" s="314"/>
      <c r="X72" s="314"/>
      <c r="Y72" s="314"/>
      <c r="Z72" s="314"/>
      <c r="AA72" s="314"/>
      <c r="AB72" s="314"/>
      <c r="AC72" s="314"/>
      <c r="AD72" s="314"/>
      <c r="AE72" s="487" t="s">
        <v>1003</v>
      </c>
      <c r="AF72" s="293"/>
      <c r="AG72" s="313"/>
      <c r="AH72" s="293"/>
      <c r="AI72" s="293"/>
      <c r="AJ72" s="293"/>
      <c r="AK72" s="293"/>
      <c r="AL72" s="293"/>
      <c r="AM72" s="293"/>
      <c r="AN72" s="293"/>
      <c r="AO72" s="293"/>
      <c r="AP72" s="293"/>
      <c r="AQ72" s="293"/>
      <c r="AR72" s="293"/>
      <c r="AS72" s="293"/>
      <c r="AT72" s="293"/>
      <c r="AU72" s="313"/>
      <c r="AV72" s="313"/>
      <c r="AW72" s="313"/>
      <c r="AX72" s="293"/>
      <c r="AY72" s="293"/>
      <c r="AZ72" s="293"/>
      <c r="BA72" s="293"/>
      <c r="BB72" s="293"/>
      <c r="BC72" s="293"/>
      <c r="BD72" s="293"/>
      <c r="BE72" s="293"/>
      <c r="BF72" s="285"/>
      <c r="BG72" s="285"/>
      <c r="BH72" s="285"/>
      <c r="BI72" s="285"/>
      <c r="BJ72" s="285"/>
      <c r="BK72" s="285"/>
      <c r="BL72" s="315"/>
      <c r="BM72" s="315"/>
      <c r="BN72" s="315"/>
      <c r="BO72" s="315"/>
      <c r="BP72" s="315"/>
      <c r="BQ72" s="285"/>
      <c r="BR72" s="285"/>
      <c r="BS72" s="352"/>
      <c r="BT72" s="352"/>
      <c r="BU72" s="352"/>
      <c r="BV72" s="352"/>
      <c r="BW72" s="316"/>
      <c r="BX72" s="316"/>
      <c r="BY72" s="316"/>
      <c r="BZ72" s="316"/>
      <c r="CA72" s="316"/>
      <c r="CB72" s="316"/>
      <c r="CC72" s="316"/>
      <c r="CD72" s="316"/>
      <c r="CE72" s="316"/>
      <c r="CF72" s="316"/>
      <c r="CG72" s="316"/>
      <c r="CH72" s="316"/>
      <c r="CI72" s="316"/>
      <c r="CJ72" s="316"/>
      <c r="CK72" s="316"/>
      <c r="CL72" s="316"/>
      <c r="CM72" s="316"/>
      <c r="CN72" s="316"/>
      <c r="CO72" s="316"/>
      <c r="CP72" s="316"/>
      <c r="CQ72" s="316"/>
      <c r="CR72" s="316"/>
      <c r="CS72" s="316"/>
      <c r="CT72" s="316"/>
      <c r="CU72" s="316"/>
      <c r="CV72" s="316"/>
      <c r="CW72" s="316"/>
      <c r="CX72" s="316"/>
      <c r="CY72" s="316"/>
      <c r="CZ72" s="316"/>
      <c r="DA72" s="316"/>
      <c r="DB72" s="316"/>
      <c r="DC72" s="316"/>
      <c r="DD72" s="316"/>
      <c r="DE72" s="316"/>
      <c r="DF72" s="316"/>
      <c r="DG72" s="316"/>
      <c r="DH72" s="316"/>
      <c r="DI72" s="316"/>
      <c r="DJ72" s="316"/>
      <c r="DK72" s="316"/>
      <c r="DL72" s="316"/>
      <c r="DM72" s="316"/>
      <c r="DN72" s="316"/>
      <c r="DO72" s="316"/>
      <c r="DP72" s="316"/>
      <c r="DQ72" s="316"/>
      <c r="DR72" s="316"/>
      <c r="DS72" s="316"/>
      <c r="DT72" s="293"/>
      <c r="DU72" s="293"/>
      <c r="DV72" s="293"/>
      <c r="DW72" s="293"/>
      <c r="DX72" s="317"/>
      <c r="DY72" s="314"/>
      <c r="DZ72" s="314"/>
      <c r="EA72" s="314"/>
      <c r="EB72" s="314"/>
      <c r="EC72" s="314"/>
      <c r="ED72" s="314"/>
      <c r="EE72" s="314"/>
      <c r="EF72" s="314"/>
      <c r="EG72" s="313"/>
      <c r="EH72" s="313"/>
      <c r="EI72" s="313"/>
      <c r="EJ72" s="313"/>
      <c r="EK72" s="313"/>
      <c r="EL72" s="313"/>
      <c r="EM72" s="313"/>
      <c r="EN72" s="313"/>
      <c r="EO72" s="313"/>
      <c r="EP72" s="313"/>
      <c r="EU72" s="313"/>
      <c r="EV72" s="313"/>
      <c r="EW72" s="313"/>
      <c r="EX72" s="313"/>
      <c r="EY72" s="313"/>
      <c r="EZ72" s="313"/>
      <c r="FA72" s="313"/>
      <c r="FB72" s="313"/>
      <c r="FC72" s="313"/>
      <c r="FD72" s="313"/>
      <c r="FE72" s="313"/>
      <c r="FF72" s="313"/>
      <c r="FG72" s="313"/>
      <c r="FH72" s="313"/>
      <c r="FI72" s="313"/>
      <c r="FJ72" s="313"/>
      <c r="FK72" s="313"/>
      <c r="FL72" s="313"/>
    </row>
    <row r="73" spans="1:168" s="59" customFormat="1" ht="43.2" customHeight="1">
      <c r="A73" s="373" t="s">
        <v>395</v>
      </c>
      <c r="B73" s="374">
        <v>4000</v>
      </c>
      <c r="C73" s="318" t="s">
        <v>761</v>
      </c>
      <c r="D73" s="384" t="s">
        <v>1075</v>
      </c>
      <c r="E73" s="293"/>
      <c r="F73" s="293"/>
      <c r="G73" s="293"/>
      <c r="H73" s="293"/>
      <c r="I73" s="293"/>
      <c r="J73" s="293"/>
      <c r="K73" s="293"/>
      <c r="L73" s="293"/>
      <c r="M73" s="312"/>
      <c r="N73" s="293"/>
      <c r="O73" s="293"/>
      <c r="P73" s="293"/>
      <c r="Q73" s="293"/>
      <c r="R73" s="313"/>
      <c r="S73" s="293"/>
      <c r="T73" s="293"/>
      <c r="U73" s="314"/>
      <c r="V73" s="314"/>
      <c r="W73" s="314"/>
      <c r="X73" s="314"/>
      <c r="Y73" s="314"/>
      <c r="Z73" s="314"/>
      <c r="AA73" s="314"/>
      <c r="AB73" s="314"/>
      <c r="AC73" s="314"/>
      <c r="AD73" s="314"/>
      <c r="AE73" s="487" t="s">
        <v>1004</v>
      </c>
      <c r="AF73" s="293"/>
      <c r="AG73" s="313"/>
      <c r="AH73" s="293"/>
      <c r="AI73" s="293"/>
      <c r="AJ73" s="293"/>
      <c r="AK73" s="293"/>
      <c r="AL73" s="293"/>
      <c r="AM73" s="293"/>
      <c r="AN73" s="293"/>
      <c r="AO73" s="293"/>
      <c r="AP73" s="293"/>
      <c r="AQ73" s="293"/>
      <c r="AR73" s="293"/>
      <c r="AS73" s="293"/>
      <c r="AT73" s="293"/>
      <c r="AU73" s="313"/>
      <c r="AV73" s="313"/>
      <c r="AW73" s="313"/>
      <c r="AX73" s="293"/>
      <c r="AY73" s="293"/>
      <c r="AZ73" s="293"/>
      <c r="BA73" s="293"/>
      <c r="BB73" s="293"/>
      <c r="BC73" s="293"/>
      <c r="BD73" s="293"/>
      <c r="BE73" s="293"/>
      <c r="BF73" s="285"/>
      <c r="BG73" s="285"/>
      <c r="BH73" s="285"/>
      <c r="BI73" s="285"/>
      <c r="BJ73" s="285"/>
      <c r="BK73" s="285"/>
      <c r="BL73" s="315"/>
      <c r="BM73" s="315"/>
      <c r="BN73" s="315"/>
      <c r="BO73" s="315"/>
      <c r="BP73" s="315"/>
      <c r="BQ73" s="285"/>
      <c r="BR73" s="285"/>
      <c r="BS73" s="352"/>
      <c r="BT73" s="352"/>
      <c r="BU73" s="352"/>
      <c r="BV73" s="352"/>
      <c r="BW73" s="316"/>
      <c r="BX73" s="316"/>
      <c r="BY73" s="316"/>
      <c r="BZ73" s="316"/>
      <c r="CA73" s="316"/>
      <c r="CB73" s="316"/>
      <c r="CC73" s="316"/>
      <c r="CD73" s="316"/>
      <c r="CE73" s="316"/>
      <c r="CF73" s="316"/>
      <c r="CG73" s="316"/>
      <c r="CH73" s="316"/>
      <c r="CI73" s="316"/>
      <c r="CJ73" s="316"/>
      <c r="CK73" s="316"/>
      <c r="CL73" s="316"/>
      <c r="CM73" s="316"/>
      <c r="CN73" s="316"/>
      <c r="CO73" s="316"/>
      <c r="CP73" s="316"/>
      <c r="CQ73" s="316"/>
      <c r="CR73" s="316"/>
      <c r="CS73" s="316"/>
      <c r="CT73" s="316"/>
      <c r="CU73" s="316"/>
      <c r="CV73" s="316"/>
      <c r="CW73" s="316"/>
      <c r="CX73" s="316"/>
      <c r="CY73" s="316"/>
      <c r="CZ73" s="316"/>
      <c r="DA73" s="316"/>
      <c r="DB73" s="316"/>
      <c r="DC73" s="316"/>
      <c r="DD73" s="316"/>
      <c r="DE73" s="316"/>
      <c r="DF73" s="316"/>
      <c r="DG73" s="316"/>
      <c r="DH73" s="316"/>
      <c r="DI73" s="316"/>
      <c r="DJ73" s="316"/>
      <c r="DK73" s="316"/>
      <c r="DL73" s="316"/>
      <c r="DM73" s="316"/>
      <c r="DN73" s="316"/>
      <c r="DO73" s="316"/>
      <c r="DP73" s="316"/>
      <c r="DQ73" s="316"/>
      <c r="DR73" s="316"/>
      <c r="DS73" s="316"/>
      <c r="DT73" s="293"/>
      <c r="DU73" s="293"/>
      <c r="DV73" s="293"/>
      <c r="DW73" s="293"/>
      <c r="DX73" s="317"/>
      <c r="DY73" s="314"/>
      <c r="DZ73" s="314"/>
      <c r="EA73" s="314"/>
      <c r="EB73" s="314"/>
      <c r="EC73" s="314"/>
      <c r="ED73" s="314"/>
      <c r="EE73" s="314"/>
      <c r="EF73" s="314"/>
      <c r="EG73" s="313"/>
      <c r="EH73" s="313"/>
      <c r="EI73" s="313"/>
      <c r="EJ73" s="313"/>
      <c r="EK73" s="313"/>
      <c r="EL73" s="313"/>
      <c r="EM73" s="313"/>
      <c r="EN73" s="313"/>
      <c r="EO73" s="313"/>
      <c r="EP73" s="313"/>
      <c r="EU73" s="313"/>
      <c r="EV73" s="313"/>
      <c r="EW73" s="313"/>
      <c r="EX73" s="313"/>
      <c r="EY73" s="313"/>
      <c r="EZ73" s="313"/>
      <c r="FA73" s="313"/>
      <c r="FB73" s="313"/>
      <c r="FC73" s="313"/>
      <c r="FD73" s="313"/>
      <c r="FE73" s="313"/>
      <c r="FF73" s="313"/>
      <c r="FG73" s="313"/>
      <c r="FH73" s="313"/>
      <c r="FI73" s="313"/>
      <c r="FJ73" s="313"/>
      <c r="FK73" s="313"/>
      <c r="FL73" s="313"/>
    </row>
    <row r="74" spans="1:168" s="59" customFormat="1" ht="43.2" customHeight="1">
      <c r="A74" s="373" t="s">
        <v>396</v>
      </c>
      <c r="B74" s="374">
        <v>4000</v>
      </c>
      <c r="C74" s="318" t="s">
        <v>762</v>
      </c>
      <c r="D74" s="384" t="s">
        <v>1066</v>
      </c>
      <c r="E74" s="293"/>
      <c r="F74" s="293"/>
      <c r="G74" s="293"/>
      <c r="H74" s="293"/>
      <c r="I74" s="293"/>
      <c r="J74" s="293"/>
      <c r="K74" s="293"/>
      <c r="L74" s="293"/>
      <c r="M74" s="312"/>
      <c r="N74" s="293"/>
      <c r="O74" s="293"/>
      <c r="P74" s="293"/>
      <c r="Q74" s="293"/>
      <c r="R74" s="313"/>
      <c r="S74" s="293"/>
      <c r="T74" s="293"/>
      <c r="U74" s="314"/>
      <c r="V74" s="314"/>
      <c r="W74" s="314"/>
      <c r="X74" s="314"/>
      <c r="Y74" s="314"/>
      <c r="Z74" s="314"/>
      <c r="AA74" s="314"/>
      <c r="AB74" s="314"/>
      <c r="AC74" s="314"/>
      <c r="AD74" s="314"/>
      <c r="AE74" s="487" t="s">
        <v>1005</v>
      </c>
      <c r="AF74" s="293"/>
      <c r="AG74" s="313"/>
      <c r="AH74" s="293"/>
      <c r="AI74" s="293"/>
      <c r="AJ74" s="293"/>
      <c r="AK74" s="293"/>
      <c r="AL74" s="293"/>
      <c r="AM74" s="293"/>
      <c r="AN74" s="293"/>
      <c r="AO74" s="293"/>
      <c r="AP74" s="293"/>
      <c r="AQ74" s="293"/>
      <c r="AR74" s="293"/>
      <c r="AS74" s="293"/>
      <c r="AT74" s="293"/>
      <c r="AU74" s="313"/>
      <c r="AV74" s="313"/>
      <c r="AW74" s="313"/>
      <c r="AX74" s="293"/>
      <c r="AY74" s="293"/>
      <c r="AZ74" s="293"/>
      <c r="BA74" s="293"/>
      <c r="BB74" s="293"/>
      <c r="BC74" s="293"/>
      <c r="BD74" s="293"/>
      <c r="BE74" s="293"/>
      <c r="BF74" s="285"/>
      <c r="BG74" s="285"/>
      <c r="BH74" s="285"/>
      <c r="BI74" s="285"/>
      <c r="BJ74" s="285"/>
      <c r="BK74" s="285"/>
      <c r="BL74" s="315"/>
      <c r="BM74" s="315"/>
      <c r="BN74" s="315"/>
      <c r="BO74" s="315"/>
      <c r="BP74" s="315"/>
      <c r="BQ74" s="285"/>
      <c r="BR74" s="285"/>
      <c r="BS74" s="352"/>
      <c r="BT74" s="352"/>
      <c r="BU74" s="352"/>
      <c r="BV74" s="352"/>
      <c r="BW74" s="316"/>
      <c r="BX74" s="316"/>
      <c r="BY74" s="316"/>
      <c r="BZ74" s="316"/>
      <c r="CA74" s="316"/>
      <c r="CB74" s="316"/>
      <c r="CC74" s="316"/>
      <c r="CD74" s="316"/>
      <c r="CE74" s="316"/>
      <c r="CF74" s="316"/>
      <c r="CG74" s="316"/>
      <c r="CH74" s="316"/>
      <c r="CI74" s="316"/>
      <c r="CJ74" s="316"/>
      <c r="CK74" s="316"/>
      <c r="CL74" s="316"/>
      <c r="CM74" s="316"/>
      <c r="CN74" s="316"/>
      <c r="CO74" s="316"/>
      <c r="CP74" s="316"/>
      <c r="CQ74" s="316"/>
      <c r="CR74" s="316"/>
      <c r="CS74" s="316"/>
      <c r="CT74" s="316"/>
      <c r="CU74" s="316"/>
      <c r="CV74" s="316"/>
      <c r="CW74" s="316"/>
      <c r="CX74" s="316"/>
      <c r="CY74" s="316"/>
      <c r="CZ74" s="316"/>
      <c r="DA74" s="316"/>
      <c r="DB74" s="316"/>
      <c r="DC74" s="316"/>
      <c r="DD74" s="316"/>
      <c r="DE74" s="316"/>
      <c r="DF74" s="316"/>
      <c r="DG74" s="316"/>
      <c r="DH74" s="316"/>
      <c r="DI74" s="316"/>
      <c r="DJ74" s="316"/>
      <c r="DK74" s="316"/>
      <c r="DL74" s="316"/>
      <c r="DM74" s="316"/>
      <c r="DN74" s="316"/>
      <c r="DO74" s="316"/>
      <c r="DP74" s="316"/>
      <c r="DQ74" s="316"/>
      <c r="DR74" s="316"/>
      <c r="DS74" s="316"/>
      <c r="DT74" s="293"/>
      <c r="DU74" s="293"/>
      <c r="DV74" s="293"/>
      <c r="DW74" s="293"/>
      <c r="DX74" s="317"/>
      <c r="DY74" s="314"/>
      <c r="DZ74" s="314"/>
      <c r="EA74" s="314"/>
      <c r="EB74" s="314"/>
      <c r="EC74" s="314"/>
      <c r="ED74" s="314"/>
      <c r="EE74" s="314"/>
      <c r="EF74" s="314"/>
      <c r="EG74" s="313"/>
      <c r="EH74" s="313"/>
      <c r="EI74" s="313"/>
      <c r="EJ74" s="313"/>
      <c r="EK74" s="313"/>
      <c r="EL74" s="313"/>
      <c r="EM74" s="313"/>
      <c r="EN74" s="313"/>
      <c r="EO74" s="313"/>
      <c r="EP74" s="313"/>
      <c r="EU74" s="313"/>
      <c r="EV74" s="313"/>
      <c r="EW74" s="313"/>
      <c r="EX74" s="313"/>
      <c r="EY74" s="313"/>
      <c r="EZ74" s="313"/>
      <c r="FA74" s="313"/>
      <c r="FB74" s="313"/>
      <c r="FC74" s="313"/>
      <c r="FD74" s="313"/>
      <c r="FE74" s="313"/>
      <c r="FF74" s="313"/>
      <c r="FG74" s="313"/>
      <c r="FH74" s="313"/>
      <c r="FI74" s="313"/>
      <c r="FJ74" s="313"/>
      <c r="FK74" s="313"/>
      <c r="FL74" s="313"/>
    </row>
    <row r="75" spans="1:168" s="59" customFormat="1" ht="43.2" customHeight="1">
      <c r="A75" s="373" t="s">
        <v>397</v>
      </c>
      <c r="B75" s="374">
        <v>4000</v>
      </c>
      <c r="C75" s="318" t="s">
        <v>763</v>
      </c>
      <c r="D75" s="384" t="s">
        <v>1069</v>
      </c>
      <c r="E75" s="293"/>
      <c r="F75" s="293"/>
      <c r="G75" s="293"/>
      <c r="H75" s="293"/>
      <c r="I75" s="293"/>
      <c r="J75" s="293"/>
      <c r="K75" s="293"/>
      <c r="L75" s="293"/>
      <c r="M75" s="312"/>
      <c r="N75" s="293"/>
      <c r="O75" s="293"/>
      <c r="P75" s="293"/>
      <c r="Q75" s="293"/>
      <c r="R75" s="313"/>
      <c r="S75" s="293"/>
      <c r="T75" s="293"/>
      <c r="U75" s="314"/>
      <c r="V75" s="314"/>
      <c r="W75" s="314"/>
      <c r="X75" s="314"/>
      <c r="Y75" s="314"/>
      <c r="Z75" s="314"/>
      <c r="AA75" s="314"/>
      <c r="AB75" s="314"/>
      <c r="AC75" s="314"/>
      <c r="AD75" s="314"/>
      <c r="AE75" s="487" t="s">
        <v>1006</v>
      </c>
      <c r="AF75" s="293"/>
      <c r="AG75" s="313"/>
      <c r="AH75" s="293"/>
      <c r="AI75" s="293"/>
      <c r="AJ75" s="293"/>
      <c r="AK75" s="293"/>
      <c r="AL75" s="293"/>
      <c r="AM75" s="293"/>
      <c r="AN75" s="293"/>
      <c r="AO75" s="293"/>
      <c r="AP75" s="293"/>
      <c r="AQ75" s="293"/>
      <c r="AR75" s="293"/>
      <c r="AS75" s="293"/>
      <c r="AT75" s="293"/>
      <c r="AU75" s="313"/>
      <c r="AV75" s="313"/>
      <c r="AW75" s="313"/>
      <c r="AX75" s="293"/>
      <c r="AY75" s="293"/>
      <c r="AZ75" s="293"/>
      <c r="BA75" s="293"/>
      <c r="BB75" s="293"/>
      <c r="BC75" s="293"/>
      <c r="BD75" s="293"/>
      <c r="BE75" s="293"/>
      <c r="BF75" s="285"/>
      <c r="BG75" s="285"/>
      <c r="BH75" s="285"/>
      <c r="BI75" s="285"/>
      <c r="BJ75" s="285"/>
      <c r="BK75" s="285"/>
      <c r="BL75" s="315"/>
      <c r="BM75" s="315"/>
      <c r="BN75" s="315"/>
      <c r="BO75" s="315"/>
      <c r="BP75" s="315"/>
      <c r="BQ75" s="285"/>
      <c r="BR75" s="285"/>
      <c r="BS75" s="352"/>
      <c r="BT75" s="352"/>
      <c r="BU75" s="352"/>
      <c r="BV75" s="352"/>
      <c r="BW75" s="316"/>
      <c r="BX75" s="316"/>
      <c r="BY75" s="316"/>
      <c r="BZ75" s="316"/>
      <c r="CA75" s="316"/>
      <c r="CB75" s="316"/>
      <c r="CC75" s="316"/>
      <c r="CD75" s="316"/>
      <c r="CE75" s="316"/>
      <c r="CF75" s="316"/>
      <c r="CG75" s="316"/>
      <c r="CH75" s="316"/>
      <c r="CI75" s="316"/>
      <c r="CJ75" s="316"/>
      <c r="CK75" s="316"/>
      <c r="CL75" s="316"/>
      <c r="CM75" s="316"/>
      <c r="CN75" s="316"/>
      <c r="CO75" s="316"/>
      <c r="CP75" s="316"/>
      <c r="CQ75" s="316"/>
      <c r="CR75" s="316"/>
      <c r="CS75" s="316"/>
      <c r="CT75" s="316"/>
      <c r="CU75" s="316"/>
      <c r="CV75" s="316"/>
      <c r="CW75" s="316"/>
      <c r="CX75" s="316"/>
      <c r="CY75" s="316"/>
      <c r="CZ75" s="316"/>
      <c r="DA75" s="316"/>
      <c r="DB75" s="316"/>
      <c r="DC75" s="316"/>
      <c r="DD75" s="316"/>
      <c r="DE75" s="316"/>
      <c r="DF75" s="316"/>
      <c r="DG75" s="316"/>
      <c r="DH75" s="316"/>
      <c r="DI75" s="316"/>
      <c r="DJ75" s="316"/>
      <c r="DK75" s="316"/>
      <c r="DL75" s="316"/>
      <c r="DM75" s="316"/>
      <c r="DN75" s="316"/>
      <c r="DO75" s="316"/>
      <c r="DP75" s="316"/>
      <c r="DQ75" s="316"/>
      <c r="DR75" s="316"/>
      <c r="DS75" s="316"/>
      <c r="DT75" s="293"/>
      <c r="DU75" s="293"/>
      <c r="DV75" s="293"/>
      <c r="DW75" s="293"/>
      <c r="DX75" s="317"/>
      <c r="DY75" s="314"/>
      <c r="DZ75" s="314"/>
      <c r="EA75" s="314"/>
      <c r="EB75" s="314"/>
      <c r="EC75" s="314"/>
      <c r="ED75" s="314"/>
      <c r="EE75" s="314"/>
      <c r="EF75" s="314"/>
      <c r="EG75" s="313"/>
      <c r="EH75" s="313"/>
      <c r="EI75" s="313"/>
      <c r="EJ75" s="313"/>
      <c r="EK75" s="313"/>
      <c r="EL75" s="313"/>
      <c r="EM75" s="313"/>
      <c r="EN75" s="313"/>
      <c r="EO75" s="313"/>
      <c r="EP75" s="313"/>
      <c r="EU75" s="313"/>
      <c r="EV75" s="313"/>
      <c r="EW75" s="313"/>
      <c r="EX75" s="313"/>
      <c r="EY75" s="313"/>
      <c r="EZ75" s="313"/>
      <c r="FA75" s="313"/>
      <c r="FB75" s="313"/>
      <c r="FC75" s="313"/>
      <c r="FD75" s="313"/>
      <c r="FE75" s="313"/>
      <c r="FF75" s="313"/>
      <c r="FG75" s="313"/>
      <c r="FH75" s="313"/>
      <c r="FI75" s="313"/>
      <c r="FJ75" s="313"/>
      <c r="FK75" s="313"/>
      <c r="FL75" s="313"/>
    </row>
    <row r="76" spans="1:168" s="59" customFormat="1" ht="43.2" customHeight="1">
      <c r="A76" s="373" t="s">
        <v>398</v>
      </c>
      <c r="B76" s="374">
        <v>3000</v>
      </c>
      <c r="C76" s="318" t="s">
        <v>764</v>
      </c>
      <c r="D76" s="384" t="s">
        <v>1065</v>
      </c>
      <c r="E76" s="293"/>
      <c r="F76" s="293"/>
      <c r="G76" s="293"/>
      <c r="H76" s="293"/>
      <c r="I76" s="293"/>
      <c r="J76" s="293"/>
      <c r="K76" s="293"/>
      <c r="L76" s="293"/>
      <c r="M76" s="312"/>
      <c r="N76" s="293"/>
      <c r="O76" s="293"/>
      <c r="P76" s="293"/>
      <c r="Q76" s="293"/>
      <c r="R76" s="313"/>
      <c r="S76" s="293"/>
      <c r="T76" s="293"/>
      <c r="U76" s="314"/>
      <c r="V76" s="314"/>
      <c r="W76" s="314"/>
      <c r="X76" s="314"/>
      <c r="Y76" s="314"/>
      <c r="Z76" s="314"/>
      <c r="AA76" s="314"/>
      <c r="AB76" s="314"/>
      <c r="AC76" s="314"/>
      <c r="AD76" s="314"/>
      <c r="AE76" s="487" t="s">
        <v>1007</v>
      </c>
      <c r="AF76" s="293"/>
      <c r="AG76" s="313"/>
      <c r="AH76" s="293"/>
      <c r="AI76" s="293"/>
      <c r="AJ76" s="293"/>
      <c r="AK76" s="293"/>
      <c r="AL76" s="293"/>
      <c r="AM76" s="293"/>
      <c r="AN76" s="293"/>
      <c r="AO76" s="293"/>
      <c r="AP76" s="293"/>
      <c r="AQ76" s="293"/>
      <c r="AR76" s="293"/>
      <c r="AS76" s="293"/>
      <c r="AT76" s="293"/>
      <c r="AU76" s="313"/>
      <c r="AV76" s="313"/>
      <c r="AW76" s="313"/>
      <c r="AX76" s="293"/>
      <c r="AY76" s="293"/>
      <c r="AZ76" s="293"/>
      <c r="BA76" s="293"/>
      <c r="BB76" s="293"/>
      <c r="BC76" s="293"/>
      <c r="BD76" s="293"/>
      <c r="BE76" s="293"/>
      <c r="BF76" s="285"/>
      <c r="BG76" s="285"/>
      <c r="BH76" s="285"/>
      <c r="BI76" s="285"/>
      <c r="BJ76" s="285"/>
      <c r="BK76" s="285"/>
      <c r="BL76" s="315"/>
      <c r="BM76" s="315"/>
      <c r="BN76" s="315"/>
      <c r="BO76" s="315"/>
      <c r="BP76" s="315"/>
      <c r="BQ76" s="285"/>
      <c r="BR76" s="285"/>
      <c r="BS76" s="352"/>
      <c r="BT76" s="352"/>
      <c r="BU76" s="352"/>
      <c r="BV76" s="352"/>
      <c r="BW76" s="316"/>
      <c r="BX76" s="316"/>
      <c r="BY76" s="316"/>
      <c r="BZ76" s="316"/>
      <c r="CA76" s="316"/>
      <c r="CB76" s="316"/>
      <c r="CC76" s="316"/>
      <c r="CD76" s="316"/>
      <c r="CE76" s="316"/>
      <c r="CF76" s="316"/>
      <c r="CG76" s="316"/>
      <c r="CH76" s="316"/>
      <c r="CI76" s="316"/>
      <c r="CJ76" s="316"/>
      <c r="CK76" s="316"/>
      <c r="CL76" s="316"/>
      <c r="CM76" s="316"/>
      <c r="CN76" s="316"/>
      <c r="CO76" s="316"/>
      <c r="CP76" s="316"/>
      <c r="CQ76" s="316"/>
      <c r="CR76" s="316"/>
      <c r="CS76" s="316"/>
      <c r="CT76" s="316"/>
      <c r="CU76" s="316"/>
      <c r="CV76" s="316"/>
      <c r="CW76" s="316"/>
      <c r="CX76" s="316"/>
      <c r="CY76" s="316"/>
      <c r="CZ76" s="316"/>
      <c r="DA76" s="316"/>
      <c r="DB76" s="316"/>
      <c r="DC76" s="316"/>
      <c r="DD76" s="316"/>
      <c r="DE76" s="316"/>
      <c r="DF76" s="316"/>
      <c r="DG76" s="316"/>
      <c r="DH76" s="316"/>
      <c r="DI76" s="316"/>
      <c r="DJ76" s="316"/>
      <c r="DK76" s="316"/>
      <c r="DL76" s="316"/>
      <c r="DM76" s="316"/>
      <c r="DN76" s="316"/>
      <c r="DO76" s="316"/>
      <c r="DP76" s="316"/>
      <c r="DQ76" s="316"/>
      <c r="DR76" s="316"/>
      <c r="DS76" s="316"/>
      <c r="DT76" s="293"/>
      <c r="DU76" s="293"/>
      <c r="DV76" s="293"/>
      <c r="DW76" s="293"/>
      <c r="DX76" s="317"/>
      <c r="DY76" s="314"/>
      <c r="DZ76" s="314"/>
      <c r="EA76" s="314"/>
      <c r="EB76" s="314"/>
      <c r="EC76" s="314"/>
      <c r="ED76" s="314"/>
      <c r="EE76" s="314"/>
      <c r="EF76" s="314"/>
      <c r="EG76" s="313"/>
      <c r="EH76" s="313"/>
      <c r="EI76" s="313"/>
      <c r="EJ76" s="313"/>
      <c r="EK76" s="313"/>
      <c r="EL76" s="313"/>
      <c r="EM76" s="313"/>
      <c r="EN76" s="313"/>
      <c r="EO76" s="313"/>
      <c r="EP76" s="313"/>
      <c r="EU76" s="313"/>
      <c r="EV76" s="313"/>
      <c r="EW76" s="313"/>
      <c r="EX76" s="313"/>
      <c r="EY76" s="313"/>
      <c r="EZ76" s="313"/>
      <c r="FA76" s="313"/>
      <c r="FB76" s="313"/>
      <c r="FC76" s="313"/>
      <c r="FD76" s="313"/>
      <c r="FE76" s="313"/>
      <c r="FF76" s="313"/>
      <c r="FG76" s="313"/>
      <c r="FH76" s="313"/>
      <c r="FI76" s="313"/>
      <c r="FJ76" s="313"/>
      <c r="FK76" s="313"/>
      <c r="FL76" s="313"/>
    </row>
    <row r="77" spans="1:168" s="59" customFormat="1" ht="43.2" customHeight="1">
      <c r="A77" s="373" t="s">
        <v>399</v>
      </c>
      <c r="B77" s="374">
        <v>3000</v>
      </c>
      <c r="C77" s="318" t="s">
        <v>765</v>
      </c>
      <c r="D77" s="384" t="s">
        <v>1063</v>
      </c>
      <c r="E77" s="293"/>
      <c r="F77" s="293"/>
      <c r="G77" s="293"/>
      <c r="H77" s="293"/>
      <c r="I77" s="293"/>
      <c r="J77" s="293"/>
      <c r="K77" s="293"/>
      <c r="L77" s="293"/>
      <c r="M77" s="312"/>
      <c r="N77" s="293"/>
      <c r="O77" s="293"/>
      <c r="P77" s="293"/>
      <c r="Q77" s="293"/>
      <c r="R77" s="313"/>
      <c r="S77" s="293"/>
      <c r="T77" s="293"/>
      <c r="U77" s="314"/>
      <c r="V77" s="314"/>
      <c r="W77" s="314"/>
      <c r="X77" s="314"/>
      <c r="Y77" s="314"/>
      <c r="Z77" s="314"/>
      <c r="AA77" s="314"/>
      <c r="AB77" s="314"/>
      <c r="AC77" s="314"/>
      <c r="AD77" s="314"/>
      <c r="AE77" s="487" t="s">
        <v>1008</v>
      </c>
      <c r="AF77" s="293"/>
      <c r="AG77" s="313"/>
      <c r="AH77" s="293"/>
      <c r="AI77" s="293"/>
      <c r="AJ77" s="293"/>
      <c r="AK77" s="293"/>
      <c r="AL77" s="293"/>
      <c r="AM77" s="293"/>
      <c r="AN77" s="293"/>
      <c r="AO77" s="293"/>
      <c r="AP77" s="293"/>
      <c r="AQ77" s="293"/>
      <c r="AR77" s="293"/>
      <c r="AS77" s="293"/>
      <c r="AT77" s="293"/>
      <c r="AU77" s="313"/>
      <c r="AV77" s="313"/>
      <c r="AW77" s="313"/>
      <c r="AX77" s="293"/>
      <c r="AY77" s="293"/>
      <c r="AZ77" s="293"/>
      <c r="BA77" s="293"/>
      <c r="BB77" s="293"/>
      <c r="BC77" s="293"/>
      <c r="BD77" s="293"/>
      <c r="BE77" s="293"/>
      <c r="BF77" s="285"/>
      <c r="BG77" s="285"/>
      <c r="BH77" s="285"/>
      <c r="BI77" s="285"/>
      <c r="BJ77" s="285"/>
      <c r="BK77" s="285"/>
      <c r="BL77" s="315"/>
      <c r="BM77" s="315"/>
      <c r="BN77" s="315"/>
      <c r="BO77" s="315"/>
      <c r="BP77" s="315"/>
      <c r="BQ77" s="285"/>
      <c r="BR77" s="285"/>
      <c r="BS77" s="352"/>
      <c r="BT77" s="352"/>
      <c r="BU77" s="352"/>
      <c r="BV77" s="352"/>
      <c r="BW77" s="316"/>
      <c r="BX77" s="316"/>
      <c r="BY77" s="316"/>
      <c r="BZ77" s="316"/>
      <c r="CA77" s="316"/>
      <c r="CB77" s="316"/>
      <c r="CC77" s="316"/>
      <c r="CD77" s="316"/>
      <c r="CE77" s="316"/>
      <c r="CF77" s="316"/>
      <c r="CG77" s="316"/>
      <c r="CH77" s="316"/>
      <c r="CI77" s="316"/>
      <c r="CJ77" s="316"/>
      <c r="CK77" s="316"/>
      <c r="CL77" s="316"/>
      <c r="CM77" s="316"/>
      <c r="CN77" s="316"/>
      <c r="CO77" s="316"/>
      <c r="CP77" s="316"/>
      <c r="CQ77" s="316"/>
      <c r="CR77" s="316"/>
      <c r="CS77" s="316"/>
      <c r="CT77" s="316"/>
      <c r="CU77" s="316"/>
      <c r="CV77" s="316"/>
      <c r="CW77" s="316"/>
      <c r="CX77" s="316"/>
      <c r="CY77" s="316"/>
      <c r="CZ77" s="316"/>
      <c r="DA77" s="316"/>
      <c r="DB77" s="316"/>
      <c r="DC77" s="316"/>
      <c r="DD77" s="316"/>
      <c r="DE77" s="316"/>
      <c r="DF77" s="316"/>
      <c r="DG77" s="316"/>
      <c r="DH77" s="316"/>
      <c r="DI77" s="316"/>
      <c r="DJ77" s="316"/>
      <c r="DK77" s="316"/>
      <c r="DL77" s="316"/>
      <c r="DM77" s="316"/>
      <c r="DN77" s="316"/>
      <c r="DO77" s="316"/>
      <c r="DP77" s="316"/>
      <c r="DQ77" s="316"/>
      <c r="DR77" s="316"/>
      <c r="DS77" s="316"/>
      <c r="DT77" s="293"/>
      <c r="DU77" s="293"/>
      <c r="DV77" s="293"/>
      <c r="DW77" s="293"/>
      <c r="DX77" s="317"/>
      <c r="DY77" s="314"/>
      <c r="DZ77" s="314"/>
      <c r="EA77" s="314"/>
      <c r="EB77" s="314"/>
      <c r="EC77" s="314"/>
      <c r="ED77" s="314"/>
      <c r="EE77" s="314"/>
      <c r="EF77" s="314"/>
      <c r="EG77" s="313"/>
      <c r="EH77" s="313"/>
      <c r="EI77" s="313"/>
      <c r="EJ77" s="313"/>
      <c r="EK77" s="313"/>
      <c r="EL77" s="313"/>
      <c r="EM77" s="313"/>
      <c r="EN77" s="313"/>
      <c r="EO77" s="313"/>
      <c r="EP77" s="313"/>
      <c r="EU77" s="313"/>
      <c r="EV77" s="313"/>
      <c r="EW77" s="313"/>
      <c r="EX77" s="313"/>
      <c r="EY77" s="313"/>
      <c r="EZ77" s="313"/>
      <c r="FA77" s="313"/>
      <c r="FB77" s="313"/>
      <c r="FC77" s="313"/>
      <c r="FD77" s="313"/>
      <c r="FE77" s="313"/>
      <c r="FF77" s="313"/>
      <c r="FG77" s="313"/>
      <c r="FH77" s="313"/>
      <c r="FI77" s="313"/>
      <c r="FJ77" s="313"/>
      <c r="FK77" s="313"/>
      <c r="FL77" s="313"/>
    </row>
    <row r="78" spans="1:168" s="59" customFormat="1" ht="43.2" customHeight="1">
      <c r="A78" s="373" t="s">
        <v>400</v>
      </c>
      <c r="B78" s="374">
        <v>3000</v>
      </c>
      <c r="C78" s="318" t="s">
        <v>766</v>
      </c>
      <c r="D78" s="384" t="s">
        <v>1062</v>
      </c>
      <c r="E78" s="293"/>
      <c r="F78" s="293"/>
      <c r="G78" s="293"/>
      <c r="H78" s="293"/>
      <c r="I78" s="293"/>
      <c r="J78" s="293"/>
      <c r="K78" s="293"/>
      <c r="L78" s="293"/>
      <c r="M78" s="312"/>
      <c r="N78" s="293"/>
      <c r="O78" s="293"/>
      <c r="P78" s="293"/>
      <c r="Q78" s="293"/>
      <c r="R78" s="313"/>
      <c r="S78" s="293"/>
      <c r="T78" s="293"/>
      <c r="U78" s="314"/>
      <c r="V78" s="314"/>
      <c r="W78" s="314"/>
      <c r="X78" s="314"/>
      <c r="Y78" s="314"/>
      <c r="Z78" s="314"/>
      <c r="AA78" s="314"/>
      <c r="AB78" s="314"/>
      <c r="AC78" s="314"/>
      <c r="AD78" s="314"/>
      <c r="AE78" s="487" t="s">
        <v>1009</v>
      </c>
      <c r="AF78" s="293"/>
      <c r="AG78" s="313"/>
      <c r="AH78" s="293"/>
      <c r="AI78" s="293"/>
      <c r="AJ78" s="293"/>
      <c r="AK78" s="293"/>
      <c r="AL78" s="293"/>
      <c r="AM78" s="293"/>
      <c r="AN78" s="293"/>
      <c r="AO78" s="293"/>
      <c r="AP78" s="293"/>
      <c r="AQ78" s="293"/>
      <c r="AR78" s="293"/>
      <c r="AS78" s="293"/>
      <c r="AT78" s="293"/>
      <c r="AU78" s="313"/>
      <c r="AV78" s="313"/>
      <c r="AW78" s="313"/>
      <c r="AX78" s="293"/>
      <c r="AY78" s="293"/>
      <c r="AZ78" s="293"/>
      <c r="BA78" s="293"/>
      <c r="BB78" s="293"/>
      <c r="BC78" s="293"/>
      <c r="BD78" s="293"/>
      <c r="BE78" s="293"/>
      <c r="BF78" s="285"/>
      <c r="BG78" s="285"/>
      <c r="BH78" s="285"/>
      <c r="BI78" s="285"/>
      <c r="BJ78" s="285"/>
      <c r="BK78" s="285"/>
      <c r="BL78" s="315"/>
      <c r="BM78" s="315"/>
      <c r="BN78" s="315"/>
      <c r="BO78" s="315"/>
      <c r="BP78" s="315"/>
      <c r="BQ78" s="285"/>
      <c r="BR78" s="285"/>
      <c r="BS78" s="352"/>
      <c r="BT78" s="352"/>
      <c r="BU78" s="352"/>
      <c r="BV78" s="352"/>
      <c r="BW78" s="316"/>
      <c r="BX78" s="316"/>
      <c r="BY78" s="316"/>
      <c r="BZ78" s="316"/>
      <c r="CA78" s="316"/>
      <c r="CB78" s="316"/>
      <c r="CC78" s="316"/>
      <c r="CD78" s="316"/>
      <c r="CE78" s="316"/>
      <c r="CF78" s="316"/>
      <c r="CG78" s="316"/>
      <c r="CH78" s="316"/>
      <c r="CI78" s="316"/>
      <c r="CJ78" s="316"/>
      <c r="CK78" s="316"/>
      <c r="CL78" s="316"/>
      <c r="CM78" s="316"/>
      <c r="CN78" s="316"/>
      <c r="CO78" s="316"/>
      <c r="CP78" s="316"/>
      <c r="CQ78" s="316"/>
      <c r="CR78" s="316"/>
      <c r="CS78" s="316"/>
      <c r="CT78" s="316"/>
      <c r="CU78" s="316"/>
      <c r="CV78" s="316"/>
      <c r="CW78" s="316"/>
      <c r="CX78" s="316"/>
      <c r="CY78" s="316"/>
      <c r="CZ78" s="316"/>
      <c r="DA78" s="316"/>
      <c r="DB78" s="316"/>
      <c r="DC78" s="316"/>
      <c r="DD78" s="316"/>
      <c r="DE78" s="316"/>
      <c r="DF78" s="316"/>
      <c r="DG78" s="316"/>
      <c r="DH78" s="316"/>
      <c r="DI78" s="316"/>
      <c r="DJ78" s="316"/>
      <c r="DK78" s="316"/>
      <c r="DL78" s="316"/>
      <c r="DM78" s="316"/>
      <c r="DN78" s="316"/>
      <c r="DO78" s="316"/>
      <c r="DP78" s="316"/>
      <c r="DQ78" s="316"/>
      <c r="DR78" s="316"/>
      <c r="DS78" s="316"/>
      <c r="DT78" s="293"/>
      <c r="DU78" s="293"/>
      <c r="DV78" s="293"/>
      <c r="DW78" s="293"/>
      <c r="DX78" s="317"/>
      <c r="DY78" s="314"/>
      <c r="DZ78" s="314"/>
      <c r="EA78" s="314"/>
      <c r="EB78" s="314"/>
      <c r="EC78" s="314"/>
      <c r="ED78" s="314"/>
      <c r="EE78" s="314"/>
      <c r="EF78" s="314"/>
      <c r="EG78" s="313"/>
      <c r="EH78" s="313"/>
      <c r="EI78" s="313"/>
      <c r="EJ78" s="313"/>
      <c r="EK78" s="313"/>
      <c r="EL78" s="313"/>
      <c r="EM78" s="313"/>
      <c r="EN78" s="313"/>
      <c r="EO78" s="313"/>
      <c r="EP78" s="313"/>
      <c r="EU78" s="313"/>
      <c r="EV78" s="313"/>
      <c r="EW78" s="313"/>
      <c r="EX78" s="313"/>
      <c r="EY78" s="313"/>
      <c r="EZ78" s="313"/>
      <c r="FA78" s="313"/>
      <c r="FB78" s="313"/>
      <c r="FC78" s="313"/>
      <c r="FD78" s="313"/>
      <c r="FE78" s="313"/>
      <c r="FF78" s="313"/>
      <c r="FG78" s="313"/>
      <c r="FH78" s="313"/>
      <c r="FI78" s="313"/>
      <c r="FJ78" s="313"/>
      <c r="FK78" s="313"/>
      <c r="FL78" s="313"/>
    </row>
    <row r="79" spans="1:168" s="59" customFormat="1" ht="43.2" customHeight="1">
      <c r="A79" s="373" t="s">
        <v>401</v>
      </c>
      <c r="B79" s="374">
        <v>5000</v>
      </c>
      <c r="C79" s="318" t="s">
        <v>767</v>
      </c>
      <c r="D79" s="384" t="s">
        <v>1076</v>
      </c>
      <c r="E79" s="293"/>
      <c r="F79" s="293"/>
      <c r="G79" s="293"/>
      <c r="H79" s="293"/>
      <c r="I79" s="293"/>
      <c r="J79" s="293"/>
      <c r="K79" s="293"/>
      <c r="L79" s="293"/>
      <c r="M79" s="312"/>
      <c r="N79" s="293"/>
      <c r="O79" s="293"/>
      <c r="P79" s="293"/>
      <c r="Q79" s="293"/>
      <c r="R79" s="313"/>
      <c r="S79" s="293"/>
      <c r="T79" s="293"/>
      <c r="U79" s="314"/>
      <c r="V79" s="314"/>
      <c r="W79" s="314"/>
      <c r="X79" s="314"/>
      <c r="Y79" s="314"/>
      <c r="Z79" s="314"/>
      <c r="AA79" s="314"/>
      <c r="AB79" s="314"/>
      <c r="AC79" s="314"/>
      <c r="AD79" s="314"/>
      <c r="AF79" s="293"/>
      <c r="AG79" s="313"/>
      <c r="AH79" s="293"/>
      <c r="AI79" s="293"/>
      <c r="AJ79" s="293"/>
      <c r="AK79" s="293"/>
      <c r="AL79" s="293"/>
      <c r="AM79" s="293"/>
      <c r="AN79" s="293"/>
      <c r="AO79" s="293"/>
      <c r="AP79" s="293"/>
      <c r="AQ79" s="293"/>
      <c r="AR79" s="293"/>
      <c r="AS79" s="293"/>
      <c r="AT79" s="293"/>
      <c r="AU79" s="313"/>
      <c r="AV79" s="313"/>
      <c r="AW79" s="313"/>
      <c r="AX79" s="293"/>
      <c r="AY79" s="293"/>
      <c r="AZ79" s="293"/>
      <c r="BA79" s="293"/>
      <c r="BB79" s="293"/>
      <c r="BC79" s="293"/>
      <c r="BD79" s="293"/>
      <c r="BE79" s="293"/>
      <c r="BF79" s="285"/>
      <c r="BG79" s="285"/>
      <c r="BH79" s="285"/>
      <c r="BI79" s="285"/>
      <c r="BJ79" s="285"/>
      <c r="BK79" s="285"/>
      <c r="BL79" s="315"/>
      <c r="BM79" s="315"/>
      <c r="BN79" s="315"/>
      <c r="BO79" s="315"/>
      <c r="BP79" s="315"/>
      <c r="BQ79" s="285"/>
      <c r="BR79" s="285"/>
      <c r="BS79" s="352"/>
      <c r="BT79" s="352"/>
      <c r="BU79" s="352"/>
      <c r="BV79" s="352"/>
      <c r="BW79" s="316"/>
      <c r="BX79" s="316"/>
      <c r="BY79" s="316"/>
      <c r="BZ79" s="316"/>
      <c r="CA79" s="316"/>
      <c r="CB79" s="316"/>
      <c r="CC79" s="316"/>
      <c r="CD79" s="316"/>
      <c r="CE79" s="316"/>
      <c r="CF79" s="316"/>
      <c r="CG79" s="316"/>
      <c r="CH79" s="316"/>
      <c r="CI79" s="316"/>
      <c r="CJ79" s="316"/>
      <c r="CK79" s="316"/>
      <c r="CL79" s="316"/>
      <c r="CM79" s="316"/>
      <c r="CN79" s="316"/>
      <c r="CO79" s="316"/>
      <c r="CP79" s="316"/>
      <c r="CQ79" s="316"/>
      <c r="CR79" s="316"/>
      <c r="CS79" s="316"/>
      <c r="CT79" s="316"/>
      <c r="CU79" s="316"/>
      <c r="CV79" s="316"/>
      <c r="CW79" s="316"/>
      <c r="CX79" s="316"/>
      <c r="CY79" s="316"/>
      <c r="CZ79" s="316"/>
      <c r="DA79" s="316"/>
      <c r="DB79" s="316"/>
      <c r="DC79" s="316"/>
      <c r="DD79" s="316"/>
      <c r="DE79" s="316"/>
      <c r="DF79" s="316"/>
      <c r="DG79" s="316"/>
      <c r="DH79" s="316"/>
      <c r="DI79" s="316"/>
      <c r="DJ79" s="316"/>
      <c r="DK79" s="316"/>
      <c r="DL79" s="316"/>
      <c r="DM79" s="316"/>
      <c r="DN79" s="316"/>
      <c r="DO79" s="316"/>
      <c r="DP79" s="316"/>
      <c r="DQ79" s="316"/>
      <c r="DR79" s="316"/>
      <c r="DS79" s="316"/>
      <c r="DT79" s="293"/>
      <c r="DU79" s="293"/>
      <c r="DV79" s="293"/>
      <c r="DW79" s="293"/>
      <c r="DX79" s="317"/>
      <c r="DY79" s="314"/>
      <c r="DZ79" s="314"/>
      <c r="EA79" s="314"/>
      <c r="EB79" s="314"/>
      <c r="EC79" s="314"/>
      <c r="ED79" s="314"/>
      <c r="EE79" s="314"/>
      <c r="EF79" s="314"/>
      <c r="EG79" s="313"/>
      <c r="EH79" s="313"/>
      <c r="EI79" s="313"/>
      <c r="EJ79" s="313"/>
      <c r="EK79" s="313"/>
      <c r="EL79" s="313"/>
      <c r="EM79" s="313"/>
      <c r="EN79" s="313"/>
      <c r="EO79" s="313"/>
      <c r="EP79" s="313"/>
      <c r="EU79" s="313"/>
      <c r="EV79" s="313"/>
      <c r="EW79" s="313"/>
      <c r="EX79" s="313"/>
      <c r="EY79" s="313"/>
      <c r="EZ79" s="313"/>
      <c r="FA79" s="313"/>
      <c r="FB79" s="313"/>
      <c r="FC79" s="313"/>
      <c r="FD79" s="313"/>
      <c r="FE79" s="313"/>
      <c r="FF79" s="313"/>
      <c r="FG79" s="313"/>
      <c r="FH79" s="313"/>
      <c r="FI79" s="313"/>
      <c r="FJ79" s="313"/>
      <c r="FK79" s="313"/>
      <c r="FL79" s="313"/>
    </row>
    <row r="80" spans="1:168" s="59" customFormat="1" ht="30" customHeight="1">
      <c r="A80" s="373" t="s">
        <v>402</v>
      </c>
      <c r="B80" s="374">
        <v>5000</v>
      </c>
      <c r="C80" s="318" t="s">
        <v>768</v>
      </c>
      <c r="D80" s="384" t="s">
        <v>1077</v>
      </c>
      <c r="E80" s="293"/>
      <c r="F80" s="293"/>
      <c r="G80" s="293"/>
      <c r="H80" s="293"/>
      <c r="I80" s="293"/>
      <c r="J80" s="293"/>
      <c r="K80" s="293"/>
      <c r="L80" s="293"/>
      <c r="M80" s="312"/>
      <c r="N80" s="293"/>
      <c r="O80" s="293"/>
      <c r="P80" s="293"/>
      <c r="Q80" s="293"/>
      <c r="R80" s="313"/>
      <c r="S80" s="293"/>
      <c r="T80" s="293"/>
      <c r="U80" s="314"/>
      <c r="V80" s="314"/>
      <c r="W80" s="314"/>
      <c r="X80" s="314"/>
      <c r="Y80" s="314"/>
      <c r="Z80" s="314"/>
      <c r="AA80" s="314"/>
      <c r="AB80" s="314"/>
      <c r="AC80" s="314"/>
      <c r="AD80" s="314"/>
      <c r="AE80" s="487"/>
      <c r="AF80" s="293"/>
      <c r="AG80" s="313"/>
      <c r="AH80" s="293"/>
      <c r="AI80" s="293"/>
      <c r="AJ80" s="293"/>
      <c r="AK80" s="293"/>
      <c r="AL80" s="293"/>
      <c r="AM80" s="293"/>
      <c r="AN80" s="293"/>
      <c r="AO80" s="293"/>
      <c r="AP80" s="293"/>
      <c r="AQ80" s="293"/>
      <c r="AR80" s="293"/>
      <c r="AS80" s="293"/>
      <c r="AT80" s="293"/>
      <c r="AU80" s="313"/>
      <c r="AV80" s="313"/>
      <c r="AW80" s="313"/>
      <c r="AX80" s="293"/>
      <c r="AY80" s="293"/>
      <c r="AZ80" s="293"/>
      <c r="BA80" s="293"/>
      <c r="BB80" s="293"/>
      <c r="BC80" s="293"/>
      <c r="BD80" s="293"/>
      <c r="BE80" s="293"/>
      <c r="BF80" s="285"/>
      <c r="BG80" s="285"/>
      <c r="BH80" s="285"/>
      <c r="BI80" s="285"/>
      <c r="BJ80" s="285"/>
      <c r="BK80" s="285"/>
      <c r="BL80" s="315"/>
      <c r="BM80" s="315"/>
      <c r="BN80" s="315"/>
      <c r="BO80" s="315"/>
      <c r="BP80" s="315"/>
      <c r="BQ80" s="285"/>
      <c r="BR80" s="285"/>
      <c r="BS80" s="352"/>
      <c r="BT80" s="352"/>
      <c r="BU80" s="352"/>
      <c r="BV80" s="352"/>
      <c r="BW80" s="316"/>
      <c r="BX80" s="316"/>
      <c r="BY80" s="316"/>
      <c r="BZ80" s="316"/>
      <c r="CA80" s="316"/>
      <c r="CB80" s="316"/>
      <c r="CC80" s="316"/>
      <c r="CD80" s="316"/>
      <c r="CE80" s="316"/>
      <c r="CF80" s="316"/>
      <c r="CG80" s="316"/>
      <c r="CH80" s="316"/>
      <c r="CI80" s="316"/>
      <c r="CJ80" s="316"/>
      <c r="CK80" s="316"/>
      <c r="CL80" s="316"/>
      <c r="CM80" s="316"/>
      <c r="CN80" s="316"/>
      <c r="CO80" s="316"/>
      <c r="CP80" s="316"/>
      <c r="CQ80" s="316"/>
      <c r="CR80" s="316"/>
      <c r="CS80" s="316"/>
      <c r="CT80" s="316"/>
      <c r="CU80" s="316"/>
      <c r="CV80" s="316"/>
      <c r="CW80" s="316"/>
      <c r="CX80" s="316"/>
      <c r="CY80" s="316"/>
      <c r="CZ80" s="316"/>
      <c r="DA80" s="316"/>
      <c r="DB80" s="316"/>
      <c r="DC80" s="316"/>
      <c r="DD80" s="316"/>
      <c r="DE80" s="316"/>
      <c r="DF80" s="316"/>
      <c r="DG80" s="316"/>
      <c r="DH80" s="316"/>
      <c r="DI80" s="316"/>
      <c r="DJ80" s="316"/>
      <c r="DK80" s="316"/>
      <c r="DL80" s="316"/>
      <c r="DM80" s="316"/>
      <c r="DN80" s="316"/>
      <c r="DO80" s="316"/>
      <c r="DP80" s="316"/>
      <c r="DQ80" s="316"/>
      <c r="DR80" s="316"/>
      <c r="DS80" s="316"/>
      <c r="DT80" s="293"/>
      <c r="DU80" s="293"/>
      <c r="DV80" s="293"/>
      <c r="DW80" s="293"/>
      <c r="DX80" s="317"/>
      <c r="DY80" s="314"/>
      <c r="DZ80" s="314"/>
      <c r="EA80" s="314"/>
      <c r="EB80" s="314"/>
      <c r="EC80" s="314"/>
      <c r="ED80" s="314"/>
      <c r="EE80" s="314"/>
      <c r="EF80" s="314"/>
      <c r="EG80" s="313"/>
      <c r="EH80" s="313"/>
      <c r="EI80" s="313"/>
      <c r="EJ80" s="313"/>
      <c r="EK80" s="313"/>
      <c r="EL80" s="313"/>
      <c r="EM80" s="313"/>
      <c r="EN80" s="313"/>
      <c r="EO80" s="313"/>
      <c r="EP80" s="313"/>
      <c r="EU80" s="313"/>
      <c r="EV80" s="313"/>
      <c r="EW80" s="313"/>
      <c r="EX80" s="313"/>
      <c r="EY80" s="313"/>
      <c r="EZ80" s="313"/>
      <c r="FA80" s="313"/>
      <c r="FB80" s="313"/>
      <c r="FC80" s="313"/>
      <c r="FD80" s="313"/>
      <c r="FE80" s="313"/>
      <c r="FF80" s="313"/>
      <c r="FG80" s="313"/>
      <c r="FH80" s="313"/>
      <c r="FI80" s="313"/>
      <c r="FJ80" s="313"/>
      <c r="FK80" s="313"/>
      <c r="FL80" s="313"/>
    </row>
    <row r="81" spans="1:168" s="59" customFormat="1" ht="30" customHeight="1">
      <c r="A81" s="373" t="s">
        <v>403</v>
      </c>
      <c r="B81" s="374">
        <v>5000</v>
      </c>
      <c r="C81" s="318" t="s">
        <v>769</v>
      </c>
      <c r="D81" s="384" t="s">
        <v>1078</v>
      </c>
      <c r="E81" s="293"/>
      <c r="F81" s="293"/>
      <c r="G81" s="293"/>
      <c r="H81" s="293"/>
      <c r="I81" s="293"/>
      <c r="J81" s="293"/>
      <c r="K81" s="293"/>
      <c r="L81" s="293"/>
      <c r="M81" s="312"/>
      <c r="N81" s="293"/>
      <c r="O81" s="293"/>
      <c r="P81" s="293"/>
      <c r="Q81" s="293"/>
      <c r="R81" s="313"/>
      <c r="S81" s="293"/>
      <c r="T81" s="293"/>
      <c r="U81" s="314"/>
      <c r="V81" s="314"/>
      <c r="W81" s="314"/>
      <c r="X81" s="314"/>
      <c r="Y81" s="314"/>
      <c r="Z81" s="314"/>
      <c r="AA81" s="314"/>
      <c r="AB81" s="314"/>
      <c r="AC81" s="314"/>
      <c r="AD81" s="314"/>
      <c r="AE81" s="487"/>
      <c r="AF81" s="293"/>
      <c r="AG81" s="313"/>
      <c r="AH81" s="293"/>
      <c r="AI81" s="293"/>
      <c r="AJ81" s="293"/>
      <c r="AK81" s="293"/>
      <c r="AL81" s="293"/>
      <c r="AM81" s="293"/>
      <c r="AN81" s="293"/>
      <c r="AO81" s="293"/>
      <c r="AP81" s="293"/>
      <c r="AQ81" s="293"/>
      <c r="AR81" s="293"/>
      <c r="AS81" s="293"/>
      <c r="AT81" s="293"/>
      <c r="AU81" s="313"/>
      <c r="AV81" s="313"/>
      <c r="AW81" s="313"/>
      <c r="AX81" s="293"/>
      <c r="AY81" s="293"/>
      <c r="AZ81" s="293"/>
      <c r="BA81" s="293"/>
      <c r="BB81" s="293"/>
      <c r="BC81" s="293"/>
      <c r="BD81" s="293"/>
      <c r="BE81" s="293"/>
      <c r="BF81" s="285"/>
      <c r="BG81" s="285"/>
      <c r="BH81" s="285"/>
      <c r="BI81" s="285"/>
      <c r="BJ81" s="285"/>
      <c r="BK81" s="285"/>
      <c r="BL81" s="315"/>
      <c r="BM81" s="315"/>
      <c r="BN81" s="315"/>
      <c r="BO81" s="315"/>
      <c r="BP81" s="315"/>
      <c r="BQ81" s="285"/>
      <c r="BR81" s="285"/>
      <c r="BS81" s="352"/>
      <c r="BT81" s="352"/>
      <c r="BU81" s="352"/>
      <c r="BV81" s="352"/>
      <c r="BW81" s="316"/>
      <c r="BX81" s="316"/>
      <c r="BY81" s="316"/>
      <c r="BZ81" s="316"/>
      <c r="CA81" s="316"/>
      <c r="CB81" s="316"/>
      <c r="CC81" s="316"/>
      <c r="CD81" s="316"/>
      <c r="CE81" s="316"/>
      <c r="CF81" s="316"/>
      <c r="CG81" s="316"/>
      <c r="CH81" s="316"/>
      <c r="CI81" s="316"/>
      <c r="CJ81" s="316"/>
      <c r="CK81" s="316"/>
      <c r="CL81" s="316"/>
      <c r="CM81" s="316"/>
      <c r="CN81" s="316"/>
      <c r="CO81" s="316"/>
      <c r="CP81" s="316"/>
      <c r="CQ81" s="316"/>
      <c r="CR81" s="316"/>
      <c r="CS81" s="316"/>
      <c r="CT81" s="316"/>
      <c r="CU81" s="316"/>
      <c r="CV81" s="316"/>
      <c r="CW81" s="316"/>
      <c r="CX81" s="316"/>
      <c r="CY81" s="316"/>
      <c r="CZ81" s="316"/>
      <c r="DA81" s="316"/>
      <c r="DB81" s="316"/>
      <c r="DC81" s="316"/>
      <c r="DD81" s="316"/>
      <c r="DE81" s="316"/>
      <c r="DF81" s="316"/>
      <c r="DG81" s="316"/>
      <c r="DH81" s="316"/>
      <c r="DI81" s="316"/>
      <c r="DJ81" s="316"/>
      <c r="DK81" s="316"/>
      <c r="DL81" s="316"/>
      <c r="DM81" s="316"/>
      <c r="DN81" s="316"/>
      <c r="DO81" s="316"/>
      <c r="DP81" s="316"/>
      <c r="DQ81" s="316"/>
      <c r="DR81" s="316"/>
      <c r="DS81" s="316"/>
      <c r="DT81" s="293"/>
      <c r="DU81" s="293"/>
      <c r="DV81" s="293"/>
      <c r="DW81" s="293"/>
      <c r="DX81" s="317"/>
      <c r="DY81" s="314"/>
      <c r="DZ81" s="314"/>
      <c r="EA81" s="314"/>
      <c r="EB81" s="314"/>
      <c r="EC81" s="314"/>
      <c r="ED81" s="314"/>
      <c r="EE81" s="314"/>
      <c r="EF81" s="314"/>
      <c r="EG81" s="313"/>
      <c r="EH81" s="313"/>
      <c r="EI81" s="313"/>
      <c r="EJ81" s="313"/>
      <c r="EK81" s="313"/>
      <c r="EL81" s="313"/>
      <c r="EM81" s="313"/>
      <c r="EN81" s="313"/>
      <c r="EO81" s="313"/>
      <c r="EP81" s="313"/>
      <c r="EU81" s="313"/>
      <c r="EV81" s="313"/>
      <c r="EW81" s="313"/>
      <c r="EX81" s="313"/>
      <c r="EY81" s="313"/>
      <c r="EZ81" s="313"/>
      <c r="FA81" s="313"/>
      <c r="FB81" s="313"/>
      <c r="FC81" s="313"/>
      <c r="FD81" s="313"/>
      <c r="FE81" s="313"/>
      <c r="FF81" s="313"/>
      <c r="FG81" s="313"/>
      <c r="FH81" s="313"/>
      <c r="FI81" s="313"/>
      <c r="FJ81" s="313"/>
      <c r="FK81" s="313"/>
      <c r="FL81" s="313"/>
    </row>
    <row r="82" spans="1:168" s="59" customFormat="1" ht="30" customHeight="1">
      <c r="A82" s="373" t="s">
        <v>404</v>
      </c>
      <c r="B82" s="374">
        <v>4000</v>
      </c>
      <c r="C82" s="318" t="s">
        <v>770</v>
      </c>
      <c r="D82" s="384" t="s">
        <v>1064</v>
      </c>
      <c r="E82" s="293"/>
      <c r="F82" s="293"/>
      <c r="G82" s="293"/>
      <c r="H82" s="293"/>
      <c r="I82" s="293"/>
      <c r="J82" s="293"/>
      <c r="K82" s="293"/>
      <c r="L82" s="293"/>
      <c r="M82" s="312"/>
      <c r="N82" s="293"/>
      <c r="O82" s="293"/>
      <c r="P82" s="293"/>
      <c r="Q82" s="293"/>
      <c r="R82" s="313"/>
      <c r="S82" s="293"/>
      <c r="T82" s="293"/>
      <c r="U82" s="314"/>
      <c r="V82" s="314"/>
      <c r="W82" s="314"/>
      <c r="X82" s="314"/>
      <c r="Y82" s="314"/>
      <c r="Z82" s="314"/>
      <c r="AA82" s="314"/>
      <c r="AB82" s="314"/>
      <c r="AC82" s="314"/>
      <c r="AD82" s="314"/>
      <c r="AE82" s="487"/>
      <c r="AF82" s="293"/>
      <c r="AG82" s="313"/>
      <c r="AH82" s="293"/>
      <c r="AI82" s="293"/>
      <c r="AJ82" s="293"/>
      <c r="AK82" s="293"/>
      <c r="AL82" s="293"/>
      <c r="AM82" s="293"/>
      <c r="AN82" s="293"/>
      <c r="AO82" s="293"/>
      <c r="AP82" s="293"/>
      <c r="AQ82" s="293"/>
      <c r="AR82" s="293"/>
      <c r="AS82" s="293"/>
      <c r="AT82" s="293"/>
      <c r="AU82" s="313"/>
      <c r="AV82" s="313"/>
      <c r="AW82" s="313"/>
      <c r="AX82" s="293"/>
      <c r="AY82" s="293"/>
      <c r="AZ82" s="293"/>
      <c r="BA82" s="293"/>
      <c r="BB82" s="293"/>
      <c r="BC82" s="293"/>
      <c r="BD82" s="293"/>
      <c r="BE82" s="293"/>
      <c r="BF82" s="285"/>
      <c r="BG82" s="285"/>
      <c r="BH82" s="285"/>
      <c r="BI82" s="285"/>
      <c r="BJ82" s="285"/>
      <c r="BK82" s="285"/>
      <c r="BL82" s="315"/>
      <c r="BM82" s="315"/>
      <c r="BN82" s="315"/>
      <c r="BO82" s="315"/>
      <c r="BP82" s="315"/>
      <c r="BQ82" s="285"/>
      <c r="BR82" s="285"/>
      <c r="BS82" s="352"/>
      <c r="BT82" s="352"/>
      <c r="BU82" s="352"/>
      <c r="BV82" s="352"/>
      <c r="BW82" s="316"/>
      <c r="BX82" s="316"/>
      <c r="BY82" s="316"/>
      <c r="BZ82" s="316"/>
      <c r="CA82" s="316"/>
      <c r="CB82" s="316"/>
      <c r="CC82" s="316"/>
      <c r="CD82" s="316"/>
      <c r="CE82" s="316"/>
      <c r="CF82" s="316"/>
      <c r="CG82" s="316"/>
      <c r="CH82" s="316"/>
      <c r="CI82" s="316"/>
      <c r="CJ82" s="316"/>
      <c r="CK82" s="316"/>
      <c r="CL82" s="316"/>
      <c r="CM82" s="316"/>
      <c r="CN82" s="316"/>
      <c r="CO82" s="316"/>
      <c r="CP82" s="316"/>
      <c r="CQ82" s="316"/>
      <c r="CR82" s="316"/>
      <c r="CS82" s="316"/>
      <c r="CT82" s="316"/>
      <c r="CU82" s="316"/>
      <c r="CV82" s="316"/>
      <c r="CW82" s="316"/>
      <c r="CX82" s="316"/>
      <c r="CY82" s="316"/>
      <c r="CZ82" s="316"/>
      <c r="DA82" s="316"/>
      <c r="DB82" s="316"/>
      <c r="DC82" s="316"/>
      <c r="DD82" s="316"/>
      <c r="DE82" s="316"/>
      <c r="DF82" s="316"/>
      <c r="DG82" s="316"/>
      <c r="DH82" s="316"/>
      <c r="DI82" s="316"/>
      <c r="DJ82" s="316"/>
      <c r="DK82" s="316"/>
      <c r="DL82" s="316"/>
      <c r="DM82" s="316"/>
      <c r="DN82" s="316"/>
      <c r="DO82" s="316"/>
      <c r="DP82" s="316"/>
      <c r="DQ82" s="316"/>
      <c r="DR82" s="316"/>
      <c r="DS82" s="316"/>
      <c r="DT82" s="293"/>
      <c r="DU82" s="293"/>
      <c r="DV82" s="293"/>
      <c r="DW82" s="293"/>
      <c r="DX82" s="317"/>
      <c r="DY82" s="314"/>
      <c r="DZ82" s="314"/>
      <c r="EA82" s="314"/>
      <c r="EB82" s="314"/>
      <c r="EC82" s="314"/>
      <c r="ED82" s="314"/>
      <c r="EE82" s="314"/>
      <c r="EF82" s="314"/>
      <c r="EG82" s="313"/>
      <c r="EH82" s="313"/>
      <c r="EI82" s="313"/>
      <c r="EJ82" s="313"/>
      <c r="EK82" s="313"/>
      <c r="EL82" s="313"/>
      <c r="EM82" s="313"/>
      <c r="EN82" s="313"/>
      <c r="EO82" s="313"/>
      <c r="EP82" s="313"/>
      <c r="EU82" s="313"/>
      <c r="EV82" s="313"/>
      <c r="EW82" s="313"/>
      <c r="EX82" s="313"/>
      <c r="EY82" s="313"/>
      <c r="EZ82" s="313"/>
      <c r="FA82" s="313"/>
      <c r="FB82" s="313"/>
      <c r="FC82" s="313"/>
      <c r="FD82" s="313"/>
      <c r="FE82" s="313"/>
      <c r="FF82" s="313"/>
      <c r="FG82" s="313"/>
      <c r="FH82" s="313"/>
      <c r="FI82" s="313"/>
      <c r="FJ82" s="313"/>
      <c r="FK82" s="313"/>
      <c r="FL82" s="313"/>
    </row>
    <row r="83" spans="1:168" s="59" customFormat="1" ht="30" customHeight="1">
      <c r="A83" s="373" t="s">
        <v>405</v>
      </c>
      <c r="B83" s="374">
        <v>4000</v>
      </c>
      <c r="C83" s="375" t="s">
        <v>771</v>
      </c>
      <c r="D83" s="384" t="s">
        <v>1079</v>
      </c>
      <c r="E83" s="293"/>
      <c r="F83" s="293"/>
      <c r="G83" s="293"/>
      <c r="H83" s="293"/>
      <c r="I83" s="293"/>
      <c r="J83" s="293"/>
      <c r="K83" s="293"/>
      <c r="L83" s="293"/>
      <c r="M83" s="312"/>
      <c r="N83" s="293"/>
      <c r="O83" s="293"/>
      <c r="P83" s="293"/>
      <c r="Q83" s="293"/>
      <c r="R83" s="313"/>
      <c r="S83" s="293"/>
      <c r="T83" s="293"/>
      <c r="U83" s="314"/>
      <c r="V83" s="314"/>
      <c r="W83" s="314"/>
      <c r="X83" s="314"/>
      <c r="Y83" s="314"/>
      <c r="Z83" s="314"/>
      <c r="AA83" s="314"/>
      <c r="AB83" s="314"/>
      <c r="AC83" s="314"/>
      <c r="AD83" s="314"/>
      <c r="AE83" s="488"/>
      <c r="AF83" s="293"/>
      <c r="AG83" s="313"/>
      <c r="AH83" s="293"/>
      <c r="AI83" s="293"/>
      <c r="AJ83" s="293"/>
      <c r="AK83" s="293"/>
      <c r="AL83" s="293"/>
      <c r="AM83" s="293"/>
      <c r="AN83" s="293"/>
      <c r="AO83" s="293"/>
      <c r="AP83" s="293"/>
      <c r="AQ83" s="293"/>
      <c r="AR83" s="293"/>
      <c r="AS83" s="293"/>
      <c r="AT83" s="293"/>
      <c r="AU83" s="313"/>
      <c r="AV83" s="313"/>
      <c r="AW83" s="313"/>
      <c r="AX83" s="293"/>
      <c r="AY83" s="293"/>
      <c r="AZ83" s="293"/>
      <c r="BA83" s="293"/>
      <c r="BB83" s="293"/>
      <c r="BC83" s="293"/>
      <c r="BD83" s="293"/>
      <c r="BE83" s="293"/>
      <c r="BF83" s="285"/>
      <c r="BG83" s="285"/>
      <c r="BH83" s="285"/>
      <c r="BI83" s="285"/>
      <c r="BJ83" s="285"/>
      <c r="BK83" s="285"/>
      <c r="BL83" s="315"/>
      <c r="BM83" s="315"/>
      <c r="BN83" s="315"/>
      <c r="BO83" s="315"/>
      <c r="BP83" s="315"/>
      <c r="BQ83" s="285"/>
      <c r="BR83" s="285"/>
      <c r="BS83" s="352"/>
      <c r="BT83" s="352"/>
      <c r="BU83" s="352"/>
      <c r="BV83" s="352"/>
      <c r="BW83" s="316"/>
      <c r="BX83" s="316"/>
      <c r="BY83" s="316"/>
      <c r="BZ83" s="316"/>
      <c r="CA83" s="316"/>
      <c r="CB83" s="316"/>
      <c r="CC83" s="316"/>
      <c r="CD83" s="316"/>
      <c r="CE83" s="316"/>
      <c r="CF83" s="316"/>
      <c r="CG83" s="316"/>
      <c r="CH83" s="316"/>
      <c r="CI83" s="316"/>
      <c r="CJ83" s="316"/>
      <c r="CK83" s="316"/>
      <c r="CL83" s="316"/>
      <c r="CM83" s="316"/>
      <c r="CN83" s="316"/>
      <c r="CO83" s="316"/>
      <c r="CP83" s="316"/>
      <c r="CQ83" s="316"/>
      <c r="CR83" s="316"/>
      <c r="CS83" s="316"/>
      <c r="CT83" s="316"/>
      <c r="CU83" s="316"/>
      <c r="CV83" s="316"/>
      <c r="CW83" s="316"/>
      <c r="CX83" s="316"/>
      <c r="CY83" s="316"/>
      <c r="CZ83" s="316"/>
      <c r="DA83" s="316"/>
      <c r="DB83" s="316"/>
      <c r="DC83" s="316"/>
      <c r="DD83" s="316"/>
      <c r="DE83" s="316"/>
      <c r="DF83" s="316"/>
      <c r="DG83" s="316"/>
      <c r="DH83" s="316"/>
      <c r="DI83" s="316"/>
      <c r="DJ83" s="316"/>
      <c r="DK83" s="316"/>
      <c r="DL83" s="316"/>
      <c r="DM83" s="316"/>
      <c r="DN83" s="316"/>
      <c r="DO83" s="316"/>
      <c r="DP83" s="316"/>
      <c r="DQ83" s="316"/>
      <c r="DR83" s="316"/>
      <c r="DS83" s="316"/>
      <c r="DT83" s="293"/>
      <c r="DU83" s="293"/>
      <c r="DV83" s="293"/>
      <c r="DW83" s="293"/>
      <c r="DX83" s="317"/>
      <c r="DY83" s="314"/>
      <c r="DZ83" s="314"/>
      <c r="EA83" s="314"/>
      <c r="EB83" s="314"/>
      <c r="EC83" s="314"/>
      <c r="ED83" s="314"/>
      <c r="EE83" s="314"/>
      <c r="EF83" s="314"/>
      <c r="EG83" s="313"/>
      <c r="EH83" s="313"/>
      <c r="EI83" s="313"/>
      <c r="EJ83" s="313"/>
      <c r="EK83" s="313"/>
      <c r="EL83" s="313"/>
      <c r="EM83" s="313"/>
      <c r="EN83" s="313"/>
      <c r="EO83" s="313"/>
      <c r="EP83" s="313"/>
      <c r="EU83" s="313"/>
      <c r="EV83" s="313"/>
      <c r="EW83" s="313"/>
      <c r="EX83" s="313"/>
      <c r="EY83" s="313"/>
      <c r="EZ83" s="313"/>
      <c r="FA83" s="313"/>
      <c r="FB83" s="313"/>
      <c r="FC83" s="313"/>
      <c r="FD83" s="313"/>
      <c r="FE83" s="313"/>
      <c r="FF83" s="313"/>
      <c r="FG83" s="313"/>
      <c r="FH83" s="313"/>
      <c r="FI83" s="313"/>
      <c r="FJ83" s="313"/>
      <c r="FK83" s="313"/>
      <c r="FL83" s="313"/>
    </row>
    <row r="84" spans="1:168" s="59" customFormat="1" ht="30" customHeight="1">
      <c r="A84" s="373" t="s">
        <v>406</v>
      </c>
      <c r="B84" s="374">
        <v>4000</v>
      </c>
      <c r="C84" s="375" t="s">
        <v>772</v>
      </c>
      <c r="D84" s="384" t="s">
        <v>1067</v>
      </c>
      <c r="E84" s="293"/>
      <c r="F84" s="293"/>
      <c r="G84" s="293"/>
      <c r="H84" s="293"/>
      <c r="I84" s="293"/>
      <c r="J84" s="293"/>
      <c r="K84" s="293"/>
      <c r="L84" s="293"/>
      <c r="M84" s="312"/>
      <c r="N84" s="293"/>
      <c r="O84" s="293"/>
      <c r="P84" s="293"/>
      <c r="Q84" s="293"/>
      <c r="R84" s="313"/>
      <c r="S84" s="293"/>
      <c r="T84" s="293"/>
      <c r="U84" s="314"/>
      <c r="V84" s="314"/>
      <c r="W84" s="314"/>
      <c r="X84" s="314"/>
      <c r="Y84" s="314"/>
      <c r="Z84" s="314"/>
      <c r="AA84" s="314"/>
      <c r="AB84" s="314"/>
      <c r="AC84" s="314"/>
      <c r="AD84" s="314"/>
      <c r="AE84" s="488"/>
      <c r="AF84" s="293"/>
      <c r="AG84" s="313"/>
      <c r="AH84" s="293"/>
      <c r="AI84" s="293"/>
      <c r="AJ84" s="293"/>
      <c r="AK84" s="293"/>
      <c r="AL84" s="293"/>
      <c r="AM84" s="293"/>
      <c r="AN84" s="293"/>
      <c r="AO84" s="293"/>
      <c r="AP84" s="293"/>
      <c r="AQ84" s="293"/>
      <c r="AR84" s="293"/>
      <c r="AS84" s="293"/>
      <c r="AT84" s="293"/>
      <c r="AU84" s="313"/>
      <c r="AV84" s="313"/>
      <c r="AW84" s="313"/>
      <c r="AX84" s="293"/>
      <c r="AY84" s="293"/>
      <c r="AZ84" s="293"/>
      <c r="BA84" s="293"/>
      <c r="BB84" s="293"/>
      <c r="BC84" s="293"/>
      <c r="BD84" s="293"/>
      <c r="BE84" s="293"/>
      <c r="BF84" s="285"/>
      <c r="BG84" s="285"/>
      <c r="BH84" s="285"/>
      <c r="BI84" s="285"/>
      <c r="BJ84" s="285"/>
      <c r="BK84" s="285"/>
      <c r="BL84" s="315"/>
      <c r="BM84" s="315"/>
      <c r="BN84" s="315"/>
      <c r="BO84" s="315"/>
      <c r="BP84" s="315"/>
      <c r="BQ84" s="285"/>
      <c r="BR84" s="285"/>
      <c r="BS84" s="352"/>
      <c r="BT84" s="352"/>
      <c r="BU84" s="352"/>
      <c r="BV84" s="352"/>
      <c r="BW84" s="316"/>
      <c r="BX84" s="316"/>
      <c r="BY84" s="316"/>
      <c r="BZ84" s="316"/>
      <c r="CA84" s="316"/>
      <c r="CB84" s="316"/>
      <c r="CC84" s="316"/>
      <c r="CD84" s="316"/>
      <c r="CE84" s="316"/>
      <c r="CF84" s="316"/>
      <c r="CG84" s="316"/>
      <c r="CH84" s="316"/>
      <c r="CI84" s="316"/>
      <c r="CJ84" s="316"/>
      <c r="CK84" s="316"/>
      <c r="CL84" s="316"/>
      <c r="CM84" s="316"/>
      <c r="CN84" s="316"/>
      <c r="CO84" s="316"/>
      <c r="CP84" s="316"/>
      <c r="CQ84" s="316"/>
      <c r="CR84" s="316"/>
      <c r="CS84" s="316"/>
      <c r="CT84" s="316"/>
      <c r="CU84" s="316"/>
      <c r="CV84" s="316"/>
      <c r="CW84" s="316"/>
      <c r="CX84" s="316"/>
      <c r="CY84" s="316"/>
      <c r="CZ84" s="316"/>
      <c r="DA84" s="316"/>
      <c r="DB84" s="316"/>
      <c r="DC84" s="316"/>
      <c r="DD84" s="316"/>
      <c r="DE84" s="316"/>
      <c r="DF84" s="316"/>
      <c r="DG84" s="316"/>
      <c r="DH84" s="316"/>
      <c r="DI84" s="316"/>
      <c r="DJ84" s="316"/>
      <c r="DK84" s="316"/>
      <c r="DL84" s="316"/>
      <c r="DM84" s="316"/>
      <c r="DN84" s="316"/>
      <c r="DO84" s="316"/>
      <c r="DP84" s="316"/>
      <c r="DQ84" s="316"/>
      <c r="DR84" s="316"/>
      <c r="DS84" s="316"/>
      <c r="DT84" s="293"/>
      <c r="DU84" s="293"/>
      <c r="DV84" s="293"/>
      <c r="DW84" s="293"/>
      <c r="DX84" s="317"/>
      <c r="DY84" s="314"/>
      <c r="DZ84" s="314"/>
      <c r="EA84" s="314"/>
      <c r="EB84" s="314"/>
      <c r="EC84" s="314"/>
      <c r="ED84" s="314"/>
      <c r="EE84" s="314"/>
      <c r="EF84" s="314"/>
      <c r="EG84" s="313"/>
      <c r="EH84" s="313"/>
      <c r="EI84" s="313"/>
      <c r="EJ84" s="313"/>
      <c r="EK84" s="313"/>
      <c r="EL84" s="313"/>
      <c r="EM84" s="313"/>
      <c r="EN84" s="313"/>
      <c r="EO84" s="313"/>
      <c r="EP84" s="313"/>
      <c r="EU84" s="313"/>
      <c r="EV84" s="313"/>
      <c r="EW84" s="313"/>
      <c r="EX84" s="313"/>
      <c r="EY84" s="313"/>
      <c r="EZ84" s="313"/>
      <c r="FA84" s="313"/>
      <c r="FB84" s="313"/>
      <c r="FC84" s="313"/>
      <c r="FD84" s="313"/>
      <c r="FE84" s="313"/>
      <c r="FF84" s="313"/>
      <c r="FG84" s="313"/>
      <c r="FH84" s="313"/>
      <c r="FI84" s="313"/>
      <c r="FJ84" s="313"/>
      <c r="FK84" s="313"/>
      <c r="FL84" s="313"/>
    </row>
    <row r="85" spans="1:168" s="59" customFormat="1" ht="30" customHeight="1">
      <c r="A85" s="373" t="s">
        <v>407</v>
      </c>
      <c r="B85" s="374">
        <v>3000</v>
      </c>
      <c r="C85" s="375" t="s">
        <v>773</v>
      </c>
      <c r="D85" s="293"/>
      <c r="E85" s="293"/>
      <c r="F85" s="293"/>
      <c r="G85" s="293"/>
      <c r="H85" s="293"/>
      <c r="I85" s="293"/>
      <c r="J85" s="293"/>
      <c r="K85" s="293"/>
      <c r="L85" s="293"/>
      <c r="M85" s="312"/>
      <c r="N85" s="293"/>
      <c r="O85" s="293"/>
      <c r="P85" s="293"/>
      <c r="Q85" s="293"/>
      <c r="R85" s="313"/>
      <c r="S85" s="293"/>
      <c r="T85" s="293"/>
      <c r="U85" s="314"/>
      <c r="V85" s="314"/>
      <c r="W85" s="314"/>
      <c r="X85" s="314"/>
      <c r="Y85" s="314"/>
      <c r="Z85" s="314"/>
      <c r="AA85" s="314"/>
      <c r="AB85" s="314"/>
      <c r="AC85" s="314"/>
      <c r="AD85" s="314"/>
      <c r="AE85" s="488"/>
      <c r="AF85" s="293"/>
      <c r="AG85" s="313"/>
      <c r="AH85" s="293"/>
      <c r="AI85" s="293"/>
      <c r="AJ85" s="293"/>
      <c r="AK85" s="293"/>
      <c r="AL85" s="293"/>
      <c r="AM85" s="293"/>
      <c r="AN85" s="293"/>
      <c r="AO85" s="293"/>
      <c r="AP85" s="293"/>
      <c r="AQ85" s="293"/>
      <c r="AR85" s="293"/>
      <c r="AS85" s="293"/>
      <c r="AT85" s="293"/>
      <c r="AU85" s="313"/>
      <c r="AV85" s="313"/>
      <c r="AW85" s="313"/>
      <c r="AX85" s="293"/>
      <c r="AY85" s="293"/>
      <c r="AZ85" s="293"/>
      <c r="BA85" s="293"/>
      <c r="BB85" s="293"/>
      <c r="BC85" s="293"/>
      <c r="BD85" s="293"/>
      <c r="BE85" s="293"/>
      <c r="BF85" s="285"/>
      <c r="BG85" s="285"/>
      <c r="BH85" s="285"/>
      <c r="BI85" s="285"/>
      <c r="BJ85" s="285"/>
      <c r="BK85" s="285"/>
      <c r="BL85" s="315"/>
      <c r="BM85" s="315"/>
      <c r="BN85" s="315"/>
      <c r="BO85" s="315"/>
      <c r="BP85" s="315"/>
      <c r="BQ85" s="285"/>
      <c r="BR85" s="285"/>
      <c r="BS85" s="352"/>
      <c r="BT85" s="352"/>
      <c r="BU85" s="352"/>
      <c r="BV85" s="352"/>
      <c r="BW85" s="316"/>
      <c r="BX85" s="316"/>
      <c r="BY85" s="316"/>
      <c r="BZ85" s="316"/>
      <c r="CA85" s="316"/>
      <c r="CB85" s="316"/>
      <c r="CC85" s="316"/>
      <c r="CD85" s="316"/>
      <c r="CE85" s="316"/>
      <c r="CF85" s="316"/>
      <c r="CG85" s="316"/>
      <c r="CH85" s="316"/>
      <c r="CI85" s="316"/>
      <c r="CJ85" s="316"/>
      <c r="CK85" s="316"/>
      <c r="CL85" s="316"/>
      <c r="CM85" s="316"/>
      <c r="CN85" s="316"/>
      <c r="CO85" s="316"/>
      <c r="CP85" s="316"/>
      <c r="CQ85" s="316"/>
      <c r="CR85" s="316"/>
      <c r="CS85" s="316"/>
      <c r="CT85" s="316"/>
      <c r="CU85" s="316"/>
      <c r="CV85" s="316"/>
      <c r="CW85" s="316"/>
      <c r="CX85" s="316"/>
      <c r="CY85" s="316"/>
      <c r="CZ85" s="316"/>
      <c r="DA85" s="316"/>
      <c r="DB85" s="316"/>
      <c r="DC85" s="316"/>
      <c r="DD85" s="316"/>
      <c r="DE85" s="316"/>
      <c r="DF85" s="316"/>
      <c r="DG85" s="316"/>
      <c r="DH85" s="316"/>
      <c r="DI85" s="316"/>
      <c r="DJ85" s="316"/>
      <c r="DK85" s="316"/>
      <c r="DL85" s="316"/>
      <c r="DM85" s="316"/>
      <c r="DN85" s="316"/>
      <c r="DO85" s="316"/>
      <c r="DP85" s="316"/>
      <c r="DQ85" s="316"/>
      <c r="DR85" s="316"/>
      <c r="DS85" s="316"/>
      <c r="DT85" s="293"/>
      <c r="DU85" s="293"/>
      <c r="DV85" s="293"/>
      <c r="DW85" s="293"/>
      <c r="DX85" s="317"/>
      <c r="DY85" s="314"/>
      <c r="DZ85" s="314"/>
      <c r="EA85" s="314"/>
      <c r="EB85" s="314"/>
      <c r="EC85" s="314"/>
      <c r="ED85" s="314"/>
      <c r="EE85" s="314"/>
      <c r="EF85" s="314"/>
      <c r="EG85" s="313"/>
      <c r="EH85" s="313"/>
      <c r="EI85" s="313"/>
      <c r="EJ85" s="313"/>
      <c r="EK85" s="313"/>
      <c r="EL85" s="313"/>
      <c r="EM85" s="313"/>
      <c r="EN85" s="313"/>
      <c r="EO85" s="313"/>
      <c r="EP85" s="313"/>
      <c r="EU85" s="313"/>
      <c r="EV85" s="313"/>
      <c r="EW85" s="313"/>
      <c r="EX85" s="313"/>
      <c r="EY85" s="313"/>
      <c r="EZ85" s="313"/>
      <c r="FA85" s="313"/>
      <c r="FB85" s="313"/>
      <c r="FC85" s="313"/>
      <c r="FD85" s="313"/>
      <c r="FE85" s="313"/>
      <c r="FF85" s="313"/>
      <c r="FG85" s="313"/>
      <c r="FH85" s="313"/>
      <c r="FI85" s="313"/>
      <c r="FJ85" s="313"/>
      <c r="FK85" s="313"/>
      <c r="FL85" s="313"/>
    </row>
    <row r="86" spans="1:168" s="59" customFormat="1" ht="30" customHeight="1">
      <c r="A86" s="373" t="s">
        <v>408</v>
      </c>
      <c r="B86" s="374">
        <v>3000</v>
      </c>
      <c r="C86" s="375" t="s">
        <v>774</v>
      </c>
      <c r="D86" s="293"/>
      <c r="E86" s="293"/>
      <c r="F86" s="293"/>
      <c r="G86" s="293"/>
      <c r="H86" s="293"/>
      <c r="I86" s="293"/>
      <c r="J86" s="293"/>
      <c r="K86" s="293"/>
      <c r="L86" s="293"/>
      <c r="M86" s="312"/>
      <c r="N86" s="293"/>
      <c r="O86" s="293"/>
      <c r="P86" s="293"/>
      <c r="Q86" s="293"/>
      <c r="R86" s="313"/>
      <c r="S86" s="293"/>
      <c r="T86" s="293"/>
      <c r="U86" s="314"/>
      <c r="V86" s="314"/>
      <c r="W86" s="314"/>
      <c r="X86" s="314"/>
      <c r="Y86" s="314"/>
      <c r="Z86" s="314"/>
      <c r="AA86" s="314"/>
      <c r="AB86" s="314"/>
      <c r="AC86" s="314"/>
      <c r="AD86" s="314"/>
      <c r="AE86" s="488"/>
      <c r="AF86" s="293"/>
      <c r="AG86" s="313"/>
      <c r="AH86" s="293"/>
      <c r="AI86" s="293"/>
      <c r="AJ86" s="293"/>
      <c r="AK86" s="293"/>
      <c r="AL86" s="293"/>
      <c r="AM86" s="293"/>
      <c r="AN86" s="293"/>
      <c r="AO86" s="293"/>
      <c r="AP86" s="293"/>
      <c r="AQ86" s="293"/>
      <c r="AR86" s="293"/>
      <c r="AS86" s="293"/>
      <c r="AT86" s="293"/>
      <c r="AU86" s="313"/>
      <c r="AV86" s="313"/>
      <c r="AW86" s="313"/>
      <c r="AX86" s="293"/>
      <c r="AY86" s="293"/>
      <c r="AZ86" s="293"/>
      <c r="BA86" s="293"/>
      <c r="BB86" s="293"/>
      <c r="BC86" s="293"/>
      <c r="BD86" s="293"/>
      <c r="BE86" s="293"/>
      <c r="BF86" s="285"/>
      <c r="BG86" s="285"/>
      <c r="BH86" s="285"/>
      <c r="BI86" s="285"/>
      <c r="BJ86" s="285"/>
      <c r="BK86" s="285"/>
      <c r="BL86" s="315"/>
      <c r="BM86" s="315"/>
      <c r="BN86" s="315"/>
      <c r="BO86" s="315"/>
      <c r="BP86" s="315"/>
      <c r="BQ86" s="285"/>
      <c r="BR86" s="285"/>
      <c r="BS86" s="352"/>
      <c r="BT86" s="352"/>
      <c r="BU86" s="352"/>
      <c r="BV86" s="352"/>
      <c r="BW86" s="316"/>
      <c r="BX86" s="316"/>
      <c r="BY86" s="316"/>
      <c r="BZ86" s="316"/>
      <c r="CA86" s="316"/>
      <c r="CB86" s="316"/>
      <c r="CC86" s="316"/>
      <c r="CD86" s="316"/>
      <c r="CE86" s="316"/>
      <c r="CF86" s="316"/>
      <c r="CG86" s="316"/>
      <c r="CH86" s="316"/>
      <c r="CI86" s="316"/>
      <c r="CJ86" s="316"/>
      <c r="CK86" s="316"/>
      <c r="CL86" s="316"/>
      <c r="CM86" s="316"/>
      <c r="CN86" s="316"/>
      <c r="CO86" s="316"/>
      <c r="CP86" s="316"/>
      <c r="CQ86" s="316"/>
      <c r="CR86" s="316"/>
      <c r="CS86" s="316"/>
      <c r="CT86" s="316"/>
      <c r="CU86" s="316"/>
      <c r="CV86" s="316"/>
      <c r="CW86" s="316"/>
      <c r="CX86" s="316"/>
      <c r="CY86" s="316"/>
      <c r="CZ86" s="316"/>
      <c r="DA86" s="316"/>
      <c r="DB86" s="316"/>
      <c r="DC86" s="316"/>
      <c r="DD86" s="316"/>
      <c r="DE86" s="316"/>
      <c r="DF86" s="316"/>
      <c r="DG86" s="316"/>
      <c r="DH86" s="316"/>
      <c r="DI86" s="316"/>
      <c r="DJ86" s="316"/>
      <c r="DK86" s="316"/>
      <c r="DL86" s="316"/>
      <c r="DM86" s="316"/>
      <c r="DN86" s="316"/>
      <c r="DO86" s="316"/>
      <c r="DP86" s="316"/>
      <c r="DQ86" s="316"/>
      <c r="DR86" s="316"/>
      <c r="DS86" s="316"/>
      <c r="DT86" s="293"/>
      <c r="DU86" s="293"/>
      <c r="DV86" s="293"/>
      <c r="DW86" s="293"/>
      <c r="DX86" s="317"/>
      <c r="DY86" s="314"/>
      <c r="DZ86" s="314"/>
      <c r="EA86" s="314"/>
      <c r="EB86" s="314"/>
      <c r="EC86" s="314"/>
      <c r="ED86" s="314"/>
      <c r="EE86" s="314"/>
      <c r="EF86" s="314"/>
      <c r="EG86" s="313"/>
      <c r="EH86" s="313"/>
      <c r="EI86" s="313"/>
      <c r="EJ86" s="313"/>
      <c r="EK86" s="313"/>
      <c r="EL86" s="313"/>
      <c r="EM86" s="313"/>
      <c r="EN86" s="313"/>
      <c r="EO86" s="313"/>
      <c r="EP86" s="313"/>
      <c r="EU86" s="313"/>
      <c r="EV86" s="313"/>
      <c r="EW86" s="313"/>
      <c r="EX86" s="313"/>
      <c r="EY86" s="313"/>
      <c r="EZ86" s="313"/>
      <c r="FA86" s="313"/>
      <c r="FB86" s="313"/>
      <c r="FC86" s="313"/>
      <c r="FD86" s="313"/>
      <c r="FE86" s="313"/>
      <c r="FF86" s="313"/>
      <c r="FG86" s="313"/>
      <c r="FH86" s="313"/>
      <c r="FI86" s="313"/>
      <c r="FJ86" s="313"/>
      <c r="FK86" s="313"/>
      <c r="FL86" s="313"/>
    </row>
    <row r="87" spans="1:168" s="59" customFormat="1" ht="30" customHeight="1">
      <c r="A87" s="373" t="s">
        <v>409</v>
      </c>
      <c r="B87" s="374">
        <v>3000</v>
      </c>
      <c r="C87" s="375" t="s">
        <v>775</v>
      </c>
      <c r="D87" s="293"/>
      <c r="E87" s="293"/>
      <c r="F87" s="293"/>
      <c r="G87" s="293"/>
      <c r="H87" s="293"/>
      <c r="I87" s="293"/>
      <c r="J87" s="293"/>
      <c r="K87" s="293"/>
      <c r="L87" s="293"/>
      <c r="M87" s="312"/>
      <c r="N87" s="293"/>
      <c r="O87" s="293"/>
      <c r="P87" s="293"/>
      <c r="Q87" s="293"/>
      <c r="R87" s="313"/>
      <c r="S87" s="293"/>
      <c r="T87" s="293"/>
      <c r="U87" s="314"/>
      <c r="V87" s="314"/>
      <c r="W87" s="314"/>
      <c r="X87" s="314"/>
      <c r="Y87" s="314"/>
      <c r="Z87" s="314"/>
      <c r="AA87" s="314"/>
      <c r="AB87" s="314"/>
      <c r="AC87" s="314"/>
      <c r="AD87" s="314"/>
      <c r="AE87" s="488"/>
      <c r="AF87" s="293"/>
      <c r="AG87" s="313"/>
      <c r="AH87" s="293"/>
      <c r="AI87" s="293"/>
      <c r="AJ87" s="293"/>
      <c r="AK87" s="293"/>
      <c r="AL87" s="293"/>
      <c r="AM87" s="293"/>
      <c r="AN87" s="293"/>
      <c r="AO87" s="293"/>
      <c r="AP87" s="293"/>
      <c r="AQ87" s="293"/>
      <c r="AR87" s="293"/>
      <c r="AS87" s="293"/>
      <c r="AT87" s="293"/>
      <c r="AU87" s="313"/>
      <c r="AV87" s="313"/>
      <c r="AW87" s="313"/>
      <c r="AX87" s="293"/>
      <c r="AY87" s="293"/>
      <c r="AZ87" s="293"/>
      <c r="BA87" s="293"/>
      <c r="BB87" s="293"/>
      <c r="BC87" s="293"/>
      <c r="BD87" s="293"/>
      <c r="BE87" s="293"/>
      <c r="BF87" s="285"/>
      <c r="BG87" s="285"/>
      <c r="BH87" s="285"/>
      <c r="BI87" s="285"/>
      <c r="BJ87" s="285"/>
      <c r="BK87" s="285"/>
      <c r="BL87" s="315"/>
      <c r="BM87" s="315"/>
      <c r="BN87" s="315"/>
      <c r="BO87" s="315"/>
      <c r="BP87" s="315"/>
      <c r="BQ87" s="285"/>
      <c r="BR87" s="285"/>
      <c r="BS87" s="352"/>
      <c r="BT87" s="352"/>
      <c r="BU87" s="352"/>
      <c r="BV87" s="352"/>
      <c r="BW87" s="316"/>
      <c r="BX87" s="316"/>
      <c r="BY87" s="316"/>
      <c r="BZ87" s="316"/>
      <c r="CA87" s="316"/>
      <c r="CB87" s="316"/>
      <c r="CC87" s="316"/>
      <c r="CD87" s="316"/>
      <c r="CE87" s="316"/>
      <c r="CF87" s="316"/>
      <c r="CG87" s="316"/>
      <c r="CH87" s="316"/>
      <c r="CI87" s="316"/>
      <c r="CJ87" s="316"/>
      <c r="CK87" s="316"/>
      <c r="CL87" s="316"/>
      <c r="CM87" s="316"/>
      <c r="CN87" s="316"/>
      <c r="CO87" s="316"/>
      <c r="CP87" s="316"/>
      <c r="CQ87" s="316"/>
      <c r="CR87" s="316"/>
      <c r="CS87" s="316"/>
      <c r="CT87" s="316"/>
      <c r="CU87" s="316"/>
      <c r="CV87" s="316"/>
      <c r="CW87" s="316"/>
      <c r="CX87" s="316"/>
      <c r="CY87" s="316"/>
      <c r="CZ87" s="316"/>
      <c r="DA87" s="316"/>
      <c r="DB87" s="316"/>
      <c r="DC87" s="316"/>
      <c r="DD87" s="316"/>
      <c r="DE87" s="316"/>
      <c r="DF87" s="316"/>
      <c r="DG87" s="316"/>
      <c r="DH87" s="316"/>
      <c r="DI87" s="316"/>
      <c r="DJ87" s="316"/>
      <c r="DK87" s="316"/>
      <c r="DL87" s="316"/>
      <c r="DM87" s="316"/>
      <c r="DN87" s="316"/>
      <c r="DO87" s="316"/>
      <c r="DP87" s="316"/>
      <c r="DQ87" s="316"/>
      <c r="DR87" s="316"/>
      <c r="DS87" s="316"/>
      <c r="DT87" s="293"/>
      <c r="DU87" s="293"/>
      <c r="DV87" s="293"/>
      <c r="DW87" s="293"/>
      <c r="DX87" s="317"/>
      <c r="DY87" s="314"/>
      <c r="DZ87" s="314"/>
      <c r="EA87" s="314"/>
      <c r="EB87" s="314"/>
      <c r="EC87" s="314"/>
      <c r="ED87" s="314"/>
      <c r="EE87" s="314"/>
      <c r="EF87" s="314"/>
      <c r="EG87" s="313"/>
      <c r="EH87" s="313"/>
      <c r="EI87" s="313"/>
      <c r="EJ87" s="313"/>
      <c r="EK87" s="313"/>
      <c r="EL87" s="313"/>
      <c r="EM87" s="313"/>
      <c r="EN87" s="313"/>
      <c r="EO87" s="313"/>
      <c r="EP87" s="313"/>
      <c r="EU87" s="313"/>
      <c r="EV87" s="313"/>
      <c r="EW87" s="313"/>
      <c r="EX87" s="313"/>
      <c r="EY87" s="313"/>
      <c r="EZ87" s="313"/>
      <c r="FA87" s="313"/>
      <c r="FB87" s="313"/>
      <c r="FC87" s="313"/>
      <c r="FD87" s="313"/>
      <c r="FE87" s="313"/>
      <c r="FF87" s="313"/>
      <c r="FG87" s="313"/>
      <c r="FH87" s="313"/>
      <c r="FI87" s="313"/>
      <c r="FJ87" s="313"/>
      <c r="FK87" s="313"/>
      <c r="FL87" s="313"/>
    </row>
    <row r="88" spans="1:168" s="59" customFormat="1" ht="30" customHeight="1">
      <c r="A88" s="373" t="s">
        <v>410</v>
      </c>
      <c r="B88" s="374">
        <v>2000</v>
      </c>
      <c r="C88" s="318" t="s">
        <v>776</v>
      </c>
      <c r="D88" s="293"/>
      <c r="E88" s="293"/>
      <c r="F88" s="293"/>
      <c r="G88" s="293"/>
      <c r="H88" s="293"/>
      <c r="I88" s="293"/>
      <c r="J88" s="293"/>
      <c r="K88" s="293"/>
      <c r="L88" s="293"/>
      <c r="M88" s="312"/>
      <c r="N88" s="293"/>
      <c r="O88" s="293"/>
      <c r="P88" s="293"/>
      <c r="Q88" s="293"/>
      <c r="R88" s="313"/>
      <c r="S88" s="293"/>
      <c r="T88" s="293"/>
      <c r="U88" s="314"/>
      <c r="V88" s="314"/>
      <c r="W88" s="314"/>
      <c r="X88" s="314"/>
      <c r="Y88" s="314"/>
      <c r="Z88" s="314"/>
      <c r="AA88" s="314"/>
      <c r="AB88" s="314"/>
      <c r="AC88" s="314"/>
      <c r="AD88" s="314"/>
      <c r="AE88" s="487"/>
      <c r="AF88" s="293"/>
      <c r="AG88" s="313"/>
      <c r="AH88" s="293"/>
      <c r="AI88" s="293"/>
      <c r="AJ88" s="293"/>
      <c r="AK88" s="293"/>
      <c r="AL88" s="293"/>
      <c r="AM88" s="293"/>
      <c r="AN88" s="293"/>
      <c r="AO88" s="293"/>
      <c r="AP88" s="293"/>
      <c r="AQ88" s="293"/>
      <c r="AR88" s="293"/>
      <c r="AS88" s="293"/>
      <c r="AT88" s="293"/>
      <c r="AU88" s="313"/>
      <c r="AV88" s="313"/>
      <c r="AW88" s="313"/>
      <c r="AX88" s="293"/>
      <c r="AY88" s="293"/>
      <c r="AZ88" s="293"/>
      <c r="BA88" s="293"/>
      <c r="BB88" s="293"/>
      <c r="BC88" s="293"/>
      <c r="BD88" s="293"/>
      <c r="BE88" s="293"/>
      <c r="BF88" s="285"/>
      <c r="BG88" s="285"/>
      <c r="BH88" s="285"/>
      <c r="BI88" s="285"/>
      <c r="BJ88" s="285"/>
      <c r="BK88" s="285"/>
      <c r="BL88" s="315"/>
      <c r="BM88" s="315"/>
      <c r="BN88" s="315"/>
      <c r="BO88" s="315"/>
      <c r="BP88" s="315"/>
      <c r="BQ88" s="285"/>
      <c r="BR88" s="285"/>
      <c r="BS88" s="352"/>
      <c r="BT88" s="352"/>
      <c r="BU88" s="352"/>
      <c r="BV88" s="352"/>
      <c r="BW88" s="316"/>
      <c r="BX88" s="316"/>
      <c r="BY88" s="316"/>
      <c r="BZ88" s="316"/>
      <c r="CA88" s="316"/>
      <c r="CB88" s="316"/>
      <c r="CC88" s="316"/>
      <c r="CD88" s="316"/>
      <c r="CE88" s="316"/>
      <c r="CF88" s="316"/>
      <c r="CG88" s="316"/>
      <c r="CH88" s="316"/>
      <c r="CI88" s="316"/>
      <c r="CJ88" s="316"/>
      <c r="CK88" s="316"/>
      <c r="CL88" s="316"/>
      <c r="CM88" s="316"/>
      <c r="CN88" s="316"/>
      <c r="CO88" s="316"/>
      <c r="CP88" s="316"/>
      <c r="CQ88" s="316"/>
      <c r="CR88" s="316"/>
      <c r="CS88" s="316"/>
      <c r="CT88" s="316"/>
      <c r="CU88" s="316"/>
      <c r="CV88" s="316"/>
      <c r="CW88" s="316"/>
      <c r="CX88" s="316"/>
      <c r="CY88" s="316"/>
      <c r="CZ88" s="316"/>
      <c r="DA88" s="316"/>
      <c r="DB88" s="316"/>
      <c r="DC88" s="316"/>
      <c r="DD88" s="316"/>
      <c r="DE88" s="316"/>
      <c r="DF88" s="316"/>
      <c r="DG88" s="316"/>
      <c r="DH88" s="316"/>
      <c r="DI88" s="316"/>
      <c r="DJ88" s="316"/>
      <c r="DK88" s="316"/>
      <c r="DL88" s="316"/>
      <c r="DM88" s="316"/>
      <c r="DN88" s="316"/>
      <c r="DO88" s="316"/>
      <c r="DP88" s="316"/>
      <c r="DQ88" s="316"/>
      <c r="DR88" s="316"/>
      <c r="DS88" s="316"/>
      <c r="DT88" s="293"/>
      <c r="DU88" s="293"/>
      <c r="DV88" s="293"/>
      <c r="DW88" s="293"/>
      <c r="DX88" s="317"/>
      <c r="DY88" s="314"/>
      <c r="DZ88" s="314"/>
      <c r="EA88" s="314"/>
      <c r="EB88" s="314"/>
      <c r="EC88" s="314"/>
      <c r="ED88" s="314"/>
      <c r="EE88" s="314"/>
      <c r="EF88" s="314"/>
      <c r="EG88" s="313"/>
      <c r="EH88" s="313"/>
      <c r="EI88" s="313"/>
      <c r="EJ88" s="313"/>
      <c r="EK88" s="313"/>
      <c r="EL88" s="313"/>
      <c r="EM88" s="313"/>
      <c r="EN88" s="313"/>
      <c r="EO88" s="313"/>
      <c r="EP88" s="313"/>
      <c r="EU88" s="313"/>
      <c r="EV88" s="313"/>
      <c r="EW88" s="313"/>
      <c r="EX88" s="313"/>
      <c r="EY88" s="313"/>
      <c r="EZ88" s="313"/>
      <c r="FA88" s="313"/>
      <c r="FB88" s="313"/>
      <c r="FC88" s="313"/>
      <c r="FD88" s="313"/>
      <c r="FE88" s="313"/>
      <c r="FF88" s="313"/>
      <c r="FG88" s="313"/>
      <c r="FH88" s="313"/>
      <c r="FI88" s="313"/>
      <c r="FJ88" s="313"/>
      <c r="FK88" s="313"/>
      <c r="FL88" s="313"/>
    </row>
    <row r="89" spans="1:168" s="59" customFormat="1" ht="30" customHeight="1">
      <c r="A89" s="373" t="s">
        <v>411</v>
      </c>
      <c r="B89" s="374">
        <v>2000</v>
      </c>
      <c r="C89" s="318" t="s">
        <v>777</v>
      </c>
      <c r="D89" s="293"/>
      <c r="E89" s="293"/>
      <c r="F89" s="293"/>
      <c r="G89" s="293"/>
      <c r="H89" s="293"/>
      <c r="I89" s="293"/>
      <c r="J89" s="293"/>
      <c r="K89" s="293"/>
      <c r="L89" s="293"/>
      <c r="M89" s="312"/>
      <c r="N89" s="293"/>
      <c r="O89" s="293"/>
      <c r="P89" s="293"/>
      <c r="Q89" s="293"/>
      <c r="R89" s="313"/>
      <c r="S89" s="293"/>
      <c r="T89" s="293"/>
      <c r="U89" s="314"/>
      <c r="V89" s="314"/>
      <c r="W89" s="314"/>
      <c r="X89" s="314"/>
      <c r="Y89" s="314"/>
      <c r="Z89" s="314"/>
      <c r="AA89" s="314"/>
      <c r="AB89" s="314"/>
      <c r="AC89" s="314"/>
      <c r="AD89" s="314"/>
      <c r="AE89" s="487"/>
      <c r="AF89" s="293"/>
      <c r="AG89" s="313"/>
      <c r="AH89" s="293"/>
      <c r="AI89" s="293"/>
      <c r="AJ89" s="293"/>
      <c r="AK89" s="293"/>
      <c r="AL89" s="293"/>
      <c r="AM89" s="293"/>
      <c r="AN89" s="293"/>
      <c r="AO89" s="293"/>
      <c r="AP89" s="293"/>
      <c r="AQ89" s="293"/>
      <c r="AR89" s="293"/>
      <c r="AS89" s="293"/>
      <c r="AT89" s="293"/>
      <c r="AU89" s="313"/>
      <c r="AV89" s="313"/>
      <c r="AW89" s="313"/>
      <c r="AX89" s="293"/>
      <c r="AY89" s="293"/>
      <c r="AZ89" s="293"/>
      <c r="BA89" s="293"/>
      <c r="BB89" s="293"/>
      <c r="BC89" s="293"/>
      <c r="BD89" s="293"/>
      <c r="BE89" s="293"/>
      <c r="BF89" s="285"/>
      <c r="BG89" s="285"/>
      <c r="BH89" s="285"/>
      <c r="BI89" s="285"/>
      <c r="BJ89" s="285"/>
      <c r="BK89" s="285"/>
      <c r="BL89" s="315"/>
      <c r="BM89" s="315"/>
      <c r="BN89" s="315"/>
      <c r="BO89" s="315"/>
      <c r="BP89" s="315"/>
      <c r="BQ89" s="285"/>
      <c r="BR89" s="285"/>
      <c r="BS89" s="352"/>
      <c r="BT89" s="352"/>
      <c r="BU89" s="352"/>
      <c r="BV89" s="352"/>
      <c r="BW89" s="316"/>
      <c r="BX89" s="316"/>
      <c r="BY89" s="316"/>
      <c r="BZ89" s="316"/>
      <c r="CA89" s="316"/>
      <c r="CB89" s="316"/>
      <c r="CC89" s="316"/>
      <c r="CD89" s="316"/>
      <c r="CE89" s="316"/>
      <c r="CF89" s="316"/>
      <c r="CG89" s="316"/>
      <c r="CH89" s="316"/>
      <c r="CI89" s="316"/>
      <c r="CJ89" s="316"/>
      <c r="CK89" s="316"/>
      <c r="CL89" s="316"/>
      <c r="CM89" s="316"/>
      <c r="CN89" s="316"/>
      <c r="CO89" s="316"/>
      <c r="CP89" s="316"/>
      <c r="CQ89" s="316"/>
      <c r="CR89" s="316"/>
      <c r="CS89" s="316"/>
      <c r="CT89" s="316"/>
      <c r="CU89" s="316"/>
      <c r="CV89" s="316"/>
      <c r="CW89" s="316"/>
      <c r="CX89" s="316"/>
      <c r="CY89" s="316"/>
      <c r="CZ89" s="316"/>
      <c r="DA89" s="316"/>
      <c r="DB89" s="316"/>
      <c r="DC89" s="316"/>
      <c r="DD89" s="316"/>
      <c r="DE89" s="316"/>
      <c r="DF89" s="316"/>
      <c r="DG89" s="316"/>
      <c r="DH89" s="316"/>
      <c r="DI89" s="316"/>
      <c r="DJ89" s="316"/>
      <c r="DK89" s="316"/>
      <c r="DL89" s="316"/>
      <c r="DM89" s="316"/>
      <c r="DN89" s="316"/>
      <c r="DO89" s="316"/>
      <c r="DP89" s="316"/>
      <c r="DQ89" s="316"/>
      <c r="DR89" s="316"/>
      <c r="DS89" s="316"/>
      <c r="DT89" s="293"/>
      <c r="DU89" s="293"/>
      <c r="DV89" s="293"/>
      <c r="DW89" s="293"/>
      <c r="DX89" s="317"/>
      <c r="DY89" s="314"/>
      <c r="DZ89" s="314"/>
      <c r="EA89" s="314"/>
      <c r="EB89" s="314"/>
      <c r="EC89" s="314"/>
      <c r="ED89" s="314"/>
      <c r="EE89" s="314"/>
      <c r="EF89" s="314"/>
      <c r="EG89" s="313"/>
      <c r="EH89" s="313"/>
      <c r="EI89" s="313"/>
      <c r="EJ89" s="313"/>
      <c r="EK89" s="313"/>
      <c r="EL89" s="313"/>
      <c r="EM89" s="313"/>
      <c r="EN89" s="313"/>
      <c r="EO89" s="313"/>
      <c r="EP89" s="313"/>
      <c r="EU89" s="313"/>
      <c r="EV89" s="313"/>
      <c r="EW89" s="313"/>
      <c r="EX89" s="313"/>
      <c r="EY89" s="313"/>
      <c r="EZ89" s="313"/>
      <c r="FA89" s="313"/>
      <c r="FB89" s="313"/>
      <c r="FC89" s="313"/>
      <c r="FD89" s="313"/>
      <c r="FE89" s="313"/>
      <c r="FF89" s="313"/>
      <c r="FG89" s="313"/>
      <c r="FH89" s="313"/>
      <c r="FI89" s="313"/>
      <c r="FJ89" s="313"/>
      <c r="FK89" s="313"/>
      <c r="FL89" s="313"/>
    </row>
    <row r="90" spans="1:168" s="59" customFormat="1" ht="30" customHeight="1">
      <c r="A90" s="373" t="s">
        <v>412</v>
      </c>
      <c r="B90" s="374">
        <v>2000</v>
      </c>
      <c r="C90" s="318" t="s">
        <v>778</v>
      </c>
      <c r="D90" s="293"/>
      <c r="E90" s="293"/>
      <c r="F90" s="293"/>
      <c r="G90" s="293"/>
      <c r="H90" s="293"/>
      <c r="I90" s="293"/>
      <c r="J90" s="293"/>
      <c r="K90" s="293"/>
      <c r="L90" s="293"/>
      <c r="M90" s="312"/>
      <c r="N90" s="293"/>
      <c r="O90" s="293"/>
      <c r="P90" s="293"/>
      <c r="Q90" s="293"/>
      <c r="R90" s="313"/>
      <c r="S90" s="293"/>
      <c r="T90" s="293"/>
      <c r="U90" s="314"/>
      <c r="V90" s="314"/>
      <c r="W90" s="314"/>
      <c r="X90" s="314"/>
      <c r="Y90" s="314"/>
      <c r="Z90" s="314"/>
      <c r="AA90" s="314"/>
      <c r="AB90" s="314"/>
      <c r="AC90" s="314"/>
      <c r="AD90" s="314"/>
      <c r="AE90" s="487"/>
      <c r="AF90" s="293"/>
      <c r="AG90" s="313"/>
      <c r="AH90" s="293"/>
      <c r="AI90" s="293"/>
      <c r="AJ90" s="293"/>
      <c r="AK90" s="293"/>
      <c r="AL90" s="293"/>
      <c r="AM90" s="293"/>
      <c r="AN90" s="293"/>
      <c r="AO90" s="293"/>
      <c r="AP90" s="293"/>
      <c r="AQ90" s="293"/>
      <c r="AR90" s="293"/>
      <c r="AS90" s="293"/>
      <c r="AT90" s="293"/>
      <c r="AU90" s="313"/>
      <c r="AV90" s="313"/>
      <c r="AW90" s="313"/>
      <c r="AX90" s="293"/>
      <c r="AY90" s="293"/>
      <c r="AZ90" s="293"/>
      <c r="BA90" s="293"/>
      <c r="BB90" s="293"/>
      <c r="BC90" s="293"/>
      <c r="BD90" s="293"/>
      <c r="BE90" s="293"/>
      <c r="BF90" s="285"/>
      <c r="BG90" s="285"/>
      <c r="BH90" s="285"/>
      <c r="BI90" s="285"/>
      <c r="BJ90" s="285"/>
      <c r="BK90" s="285"/>
      <c r="BL90" s="315"/>
      <c r="BM90" s="315"/>
      <c r="BN90" s="315"/>
      <c r="BO90" s="315"/>
      <c r="BP90" s="315"/>
      <c r="BQ90" s="285"/>
      <c r="BR90" s="285"/>
      <c r="BS90" s="352"/>
      <c r="BT90" s="352"/>
      <c r="BU90" s="352"/>
      <c r="BV90" s="352"/>
      <c r="BW90" s="316"/>
      <c r="BX90" s="316"/>
      <c r="BY90" s="316"/>
      <c r="BZ90" s="316"/>
      <c r="CA90" s="316"/>
      <c r="CB90" s="316"/>
      <c r="CC90" s="316"/>
      <c r="CD90" s="316"/>
      <c r="CE90" s="316"/>
      <c r="CF90" s="316"/>
      <c r="CG90" s="316"/>
      <c r="CH90" s="316"/>
      <c r="CI90" s="316"/>
      <c r="CJ90" s="316"/>
      <c r="CK90" s="316"/>
      <c r="CL90" s="316"/>
      <c r="CM90" s="316"/>
      <c r="CN90" s="316"/>
      <c r="CO90" s="316"/>
      <c r="CP90" s="316"/>
      <c r="CQ90" s="316"/>
      <c r="CR90" s="316"/>
      <c r="CS90" s="316"/>
      <c r="CT90" s="316"/>
      <c r="CU90" s="316"/>
      <c r="CV90" s="316"/>
      <c r="CW90" s="316"/>
      <c r="CX90" s="316"/>
      <c r="CY90" s="316"/>
      <c r="CZ90" s="316"/>
      <c r="DA90" s="316"/>
      <c r="DB90" s="316"/>
      <c r="DC90" s="316"/>
      <c r="DD90" s="316"/>
      <c r="DE90" s="316"/>
      <c r="DF90" s="316"/>
      <c r="DG90" s="316"/>
      <c r="DH90" s="316"/>
      <c r="DI90" s="316"/>
      <c r="DJ90" s="316"/>
      <c r="DK90" s="316"/>
      <c r="DL90" s="316"/>
      <c r="DM90" s="316"/>
      <c r="DN90" s="316"/>
      <c r="DO90" s="316"/>
      <c r="DP90" s="316"/>
      <c r="DQ90" s="316"/>
      <c r="DR90" s="316"/>
      <c r="DS90" s="316"/>
      <c r="DT90" s="293"/>
      <c r="DU90" s="293"/>
      <c r="DV90" s="293"/>
      <c r="DW90" s="293"/>
      <c r="DX90" s="317"/>
      <c r="DY90" s="314"/>
      <c r="DZ90" s="314"/>
      <c r="EA90" s="314"/>
      <c r="EB90" s="314"/>
      <c r="EC90" s="314"/>
      <c r="ED90" s="314"/>
      <c r="EE90" s="314"/>
      <c r="EF90" s="314"/>
      <c r="EG90" s="313"/>
      <c r="EH90" s="313"/>
      <c r="EI90" s="313"/>
      <c r="EJ90" s="313"/>
      <c r="EK90" s="313"/>
      <c r="EL90" s="313"/>
      <c r="EM90" s="313"/>
      <c r="EN90" s="313"/>
      <c r="EO90" s="313"/>
      <c r="EP90" s="313"/>
      <c r="EU90" s="313"/>
      <c r="EV90" s="313"/>
      <c r="EW90" s="313"/>
      <c r="EX90" s="313"/>
      <c r="EY90" s="313"/>
      <c r="EZ90" s="313"/>
      <c r="FA90" s="313"/>
      <c r="FB90" s="313"/>
      <c r="FC90" s="313"/>
      <c r="FD90" s="313"/>
      <c r="FE90" s="313"/>
      <c r="FF90" s="313"/>
      <c r="FG90" s="313"/>
      <c r="FH90" s="313"/>
      <c r="FI90" s="313"/>
      <c r="FJ90" s="313"/>
      <c r="FK90" s="313"/>
      <c r="FL90" s="313"/>
    </row>
    <row r="91" spans="1:168" s="59" customFormat="1" ht="30" customHeight="1">
      <c r="A91" s="373" t="s">
        <v>413</v>
      </c>
      <c r="B91" s="374">
        <v>3000</v>
      </c>
      <c r="C91" s="318" t="s">
        <v>779</v>
      </c>
      <c r="D91" s="293"/>
      <c r="E91" s="293"/>
      <c r="F91" s="293"/>
      <c r="G91" s="293"/>
      <c r="H91" s="293"/>
      <c r="I91" s="293"/>
      <c r="J91" s="293"/>
      <c r="K91" s="293"/>
      <c r="L91" s="293"/>
      <c r="M91" s="312"/>
      <c r="N91" s="293"/>
      <c r="O91" s="293"/>
      <c r="P91" s="293"/>
      <c r="Q91" s="293"/>
      <c r="R91" s="313"/>
      <c r="S91" s="293"/>
      <c r="T91" s="293"/>
      <c r="U91" s="314"/>
      <c r="V91" s="314"/>
      <c r="W91" s="314"/>
      <c r="X91" s="314"/>
      <c r="Y91" s="314"/>
      <c r="Z91" s="314"/>
      <c r="AA91" s="314"/>
      <c r="AB91" s="314"/>
      <c r="AC91" s="314"/>
      <c r="AD91" s="314"/>
      <c r="AE91" s="487"/>
      <c r="AF91" s="293"/>
      <c r="AG91" s="313"/>
      <c r="AH91" s="293"/>
      <c r="AI91" s="293"/>
      <c r="AJ91" s="293"/>
      <c r="AK91" s="293"/>
      <c r="AL91" s="293"/>
      <c r="AM91" s="293"/>
      <c r="AN91" s="293"/>
      <c r="AO91" s="293"/>
      <c r="AP91" s="293"/>
      <c r="AQ91" s="293"/>
      <c r="AR91" s="293"/>
      <c r="AS91" s="293"/>
      <c r="AT91" s="293"/>
      <c r="AU91" s="313"/>
      <c r="AV91" s="313"/>
      <c r="AW91" s="313"/>
      <c r="AX91" s="293"/>
      <c r="AY91" s="293"/>
      <c r="AZ91" s="293"/>
      <c r="BA91" s="293"/>
      <c r="BB91" s="293"/>
      <c r="BC91" s="293"/>
      <c r="BD91" s="293"/>
      <c r="BE91" s="293"/>
      <c r="BF91" s="285"/>
      <c r="BG91" s="285"/>
      <c r="BH91" s="285"/>
      <c r="BI91" s="285"/>
      <c r="BJ91" s="285"/>
      <c r="BK91" s="285"/>
      <c r="BL91" s="315"/>
      <c r="BM91" s="315"/>
      <c r="BN91" s="315"/>
      <c r="BO91" s="315"/>
      <c r="BP91" s="315"/>
      <c r="BQ91" s="285"/>
      <c r="BR91" s="285"/>
      <c r="BS91" s="352"/>
      <c r="BT91" s="352"/>
      <c r="BU91" s="352"/>
      <c r="BV91" s="352"/>
      <c r="BW91" s="316"/>
      <c r="BX91" s="316"/>
      <c r="BY91" s="316"/>
      <c r="BZ91" s="316"/>
      <c r="CA91" s="316"/>
      <c r="CB91" s="316"/>
      <c r="CC91" s="316"/>
      <c r="CD91" s="316"/>
      <c r="CE91" s="316"/>
      <c r="CF91" s="316"/>
      <c r="CG91" s="316"/>
      <c r="CH91" s="316"/>
      <c r="CI91" s="316"/>
      <c r="CJ91" s="316"/>
      <c r="CK91" s="316"/>
      <c r="CL91" s="316"/>
      <c r="CM91" s="316"/>
      <c r="CN91" s="316"/>
      <c r="CO91" s="316"/>
      <c r="CP91" s="316"/>
      <c r="CQ91" s="316"/>
      <c r="CR91" s="316"/>
      <c r="CS91" s="316"/>
      <c r="CT91" s="316"/>
      <c r="CU91" s="316"/>
      <c r="CV91" s="316"/>
      <c r="CW91" s="316"/>
      <c r="CX91" s="316"/>
      <c r="CY91" s="316"/>
      <c r="CZ91" s="316"/>
      <c r="DA91" s="316"/>
      <c r="DB91" s="316"/>
      <c r="DC91" s="316"/>
      <c r="DD91" s="316"/>
      <c r="DE91" s="316"/>
      <c r="DF91" s="316"/>
      <c r="DG91" s="316"/>
      <c r="DH91" s="316"/>
      <c r="DI91" s="316"/>
      <c r="DJ91" s="316"/>
      <c r="DK91" s="316"/>
      <c r="DL91" s="316"/>
      <c r="DM91" s="316"/>
      <c r="DN91" s="316"/>
      <c r="DO91" s="316"/>
      <c r="DP91" s="316"/>
      <c r="DQ91" s="316"/>
      <c r="DR91" s="316"/>
      <c r="DS91" s="316"/>
      <c r="DT91" s="293"/>
      <c r="DU91" s="293"/>
      <c r="DV91" s="293"/>
      <c r="DW91" s="293"/>
      <c r="DX91" s="317"/>
      <c r="DY91" s="314"/>
      <c r="DZ91" s="314"/>
      <c r="EA91" s="314"/>
      <c r="EB91" s="314"/>
      <c r="EC91" s="314"/>
      <c r="ED91" s="314"/>
      <c r="EE91" s="314"/>
      <c r="EF91" s="314"/>
      <c r="EG91" s="313"/>
      <c r="EH91" s="313"/>
      <c r="EI91" s="313"/>
      <c r="EJ91" s="313"/>
      <c r="EK91" s="313"/>
      <c r="EL91" s="313"/>
      <c r="EM91" s="313"/>
      <c r="EN91" s="313"/>
      <c r="EO91" s="313"/>
      <c r="EP91" s="313"/>
      <c r="EU91" s="313"/>
      <c r="EV91" s="313"/>
      <c r="EW91" s="313"/>
      <c r="EX91" s="313"/>
      <c r="EY91" s="313"/>
      <c r="EZ91" s="313"/>
      <c r="FA91" s="313"/>
      <c r="FB91" s="313"/>
      <c r="FC91" s="313"/>
      <c r="FD91" s="313"/>
      <c r="FE91" s="313"/>
      <c r="FF91" s="313"/>
      <c r="FG91" s="313"/>
      <c r="FH91" s="313"/>
      <c r="FI91" s="313"/>
      <c r="FJ91" s="313"/>
      <c r="FK91" s="313"/>
      <c r="FL91" s="313"/>
    </row>
    <row r="92" spans="1:168" s="59" customFormat="1" ht="30" customHeight="1">
      <c r="A92" s="373" t="s">
        <v>414</v>
      </c>
      <c r="B92" s="374">
        <v>3000</v>
      </c>
      <c r="C92" s="318" t="s">
        <v>780</v>
      </c>
      <c r="D92" s="293"/>
      <c r="E92" s="293"/>
      <c r="F92" s="293"/>
      <c r="G92" s="293"/>
      <c r="H92" s="293"/>
      <c r="I92" s="293"/>
      <c r="J92" s="293"/>
      <c r="K92" s="293"/>
      <c r="L92" s="293"/>
      <c r="M92" s="312"/>
      <c r="N92" s="293"/>
      <c r="O92" s="293"/>
      <c r="P92" s="293"/>
      <c r="Q92" s="293"/>
      <c r="R92" s="313"/>
      <c r="S92" s="293"/>
      <c r="T92" s="293"/>
      <c r="U92" s="314"/>
      <c r="V92" s="314"/>
      <c r="W92" s="314"/>
      <c r="X92" s="314"/>
      <c r="Y92" s="314"/>
      <c r="Z92" s="314"/>
      <c r="AA92" s="314"/>
      <c r="AB92" s="314"/>
      <c r="AC92" s="314"/>
      <c r="AD92" s="314"/>
      <c r="AE92" s="487"/>
      <c r="AF92" s="293"/>
      <c r="AG92" s="313"/>
      <c r="AH92" s="293"/>
      <c r="AI92" s="293"/>
      <c r="AJ92" s="293"/>
      <c r="AK92" s="293"/>
      <c r="AL92" s="293"/>
      <c r="AM92" s="293"/>
      <c r="AN92" s="293"/>
      <c r="AO92" s="293"/>
      <c r="AP92" s="293"/>
      <c r="AQ92" s="293"/>
      <c r="AR92" s="293"/>
      <c r="AS92" s="293"/>
      <c r="AT92" s="293"/>
      <c r="AU92" s="313"/>
      <c r="AV92" s="313"/>
      <c r="AW92" s="313"/>
      <c r="AX92" s="293"/>
      <c r="AY92" s="293"/>
      <c r="AZ92" s="293"/>
      <c r="BA92" s="293"/>
      <c r="BB92" s="293"/>
      <c r="BC92" s="293"/>
      <c r="BD92" s="293"/>
      <c r="BE92" s="293"/>
      <c r="BF92" s="285"/>
      <c r="BG92" s="285"/>
      <c r="BH92" s="285"/>
      <c r="BI92" s="285"/>
      <c r="BJ92" s="285"/>
      <c r="BK92" s="285"/>
      <c r="BL92" s="315"/>
      <c r="BM92" s="315"/>
      <c r="BN92" s="315"/>
      <c r="BO92" s="315"/>
      <c r="BP92" s="315"/>
      <c r="BQ92" s="285"/>
      <c r="BR92" s="285"/>
      <c r="BS92" s="352"/>
      <c r="BT92" s="352"/>
      <c r="BU92" s="352"/>
      <c r="BV92" s="352"/>
      <c r="BW92" s="316"/>
      <c r="BX92" s="316"/>
      <c r="BY92" s="316"/>
      <c r="BZ92" s="316"/>
      <c r="CA92" s="316"/>
      <c r="CB92" s="316"/>
      <c r="CC92" s="316"/>
      <c r="CD92" s="316"/>
      <c r="CE92" s="316"/>
      <c r="CF92" s="316"/>
      <c r="CG92" s="316"/>
      <c r="CH92" s="316"/>
      <c r="CI92" s="316"/>
      <c r="CJ92" s="316"/>
      <c r="CK92" s="316"/>
      <c r="CL92" s="316"/>
      <c r="CM92" s="316"/>
      <c r="CN92" s="316"/>
      <c r="CO92" s="316"/>
      <c r="CP92" s="316"/>
      <c r="CQ92" s="316"/>
      <c r="CR92" s="316"/>
      <c r="CS92" s="316"/>
      <c r="CT92" s="316"/>
      <c r="CU92" s="316"/>
      <c r="CV92" s="316"/>
      <c r="CW92" s="316"/>
      <c r="CX92" s="316"/>
      <c r="CY92" s="316"/>
      <c r="CZ92" s="316"/>
      <c r="DA92" s="316"/>
      <c r="DB92" s="316"/>
      <c r="DC92" s="316"/>
      <c r="DD92" s="316"/>
      <c r="DE92" s="316"/>
      <c r="DF92" s="316"/>
      <c r="DG92" s="316"/>
      <c r="DH92" s="316"/>
      <c r="DI92" s="316"/>
      <c r="DJ92" s="316"/>
      <c r="DK92" s="316"/>
      <c r="DL92" s="316"/>
      <c r="DM92" s="316"/>
      <c r="DN92" s="316"/>
      <c r="DO92" s="316"/>
      <c r="DP92" s="316"/>
      <c r="DQ92" s="316"/>
      <c r="DR92" s="316"/>
      <c r="DS92" s="316"/>
      <c r="DT92" s="293"/>
      <c r="DU92" s="293"/>
      <c r="DV92" s="293"/>
      <c r="DW92" s="293"/>
      <c r="DX92" s="317"/>
      <c r="DY92" s="314"/>
      <c r="DZ92" s="314"/>
      <c r="EA92" s="314"/>
      <c r="EB92" s="314"/>
      <c r="EC92" s="314"/>
      <c r="ED92" s="314"/>
      <c r="EE92" s="314"/>
      <c r="EF92" s="314"/>
      <c r="EG92" s="313"/>
      <c r="EH92" s="313"/>
      <c r="EI92" s="313"/>
      <c r="EJ92" s="313"/>
      <c r="EK92" s="313"/>
      <c r="EL92" s="313"/>
      <c r="EM92" s="313"/>
      <c r="EN92" s="313"/>
      <c r="EO92" s="313"/>
      <c r="EP92" s="313"/>
      <c r="EU92" s="313"/>
      <c r="EV92" s="313"/>
      <c r="EW92" s="313"/>
      <c r="EX92" s="313"/>
      <c r="EY92" s="313"/>
      <c r="EZ92" s="313"/>
      <c r="FA92" s="313"/>
      <c r="FB92" s="313"/>
      <c r="FC92" s="313"/>
      <c r="FD92" s="313"/>
      <c r="FE92" s="313"/>
      <c r="FF92" s="313"/>
      <c r="FG92" s="313"/>
      <c r="FH92" s="313"/>
      <c r="FI92" s="313"/>
      <c r="FJ92" s="313"/>
      <c r="FK92" s="313"/>
      <c r="FL92" s="313"/>
    </row>
    <row r="93" spans="1:168" s="59" customFormat="1" ht="30" customHeight="1">
      <c r="A93" s="373" t="s">
        <v>415</v>
      </c>
      <c r="B93" s="374">
        <v>3000</v>
      </c>
      <c r="C93" s="376" t="s">
        <v>781</v>
      </c>
      <c r="D93" s="293"/>
      <c r="E93" s="293"/>
      <c r="F93" s="293"/>
      <c r="G93" s="293"/>
      <c r="H93" s="293"/>
      <c r="I93" s="293"/>
      <c r="J93" s="293"/>
      <c r="K93" s="293"/>
      <c r="L93" s="293"/>
      <c r="M93" s="312"/>
      <c r="N93" s="293"/>
      <c r="O93" s="293"/>
      <c r="P93" s="293"/>
      <c r="Q93" s="293"/>
      <c r="R93" s="313"/>
      <c r="S93" s="293"/>
      <c r="T93" s="293"/>
      <c r="U93" s="314"/>
      <c r="V93" s="314"/>
      <c r="W93" s="314"/>
      <c r="X93" s="314"/>
      <c r="Y93" s="314"/>
      <c r="Z93" s="314"/>
      <c r="AA93" s="314"/>
      <c r="AB93" s="314"/>
      <c r="AC93" s="314"/>
      <c r="AD93" s="314"/>
      <c r="AE93" s="489"/>
      <c r="AF93" s="293"/>
      <c r="AG93" s="313"/>
      <c r="AH93" s="293"/>
      <c r="AI93" s="293"/>
      <c r="AJ93" s="293"/>
      <c r="AK93" s="293"/>
      <c r="AL93" s="293"/>
      <c r="AM93" s="293"/>
      <c r="AN93" s="293"/>
      <c r="AO93" s="293"/>
      <c r="AP93" s="293"/>
      <c r="AQ93" s="293"/>
      <c r="AR93" s="293"/>
      <c r="AS93" s="293"/>
      <c r="AT93" s="293"/>
      <c r="AU93" s="313"/>
      <c r="AV93" s="313"/>
      <c r="AW93" s="313"/>
      <c r="AX93" s="293"/>
      <c r="AY93" s="293"/>
      <c r="AZ93" s="293"/>
      <c r="BA93" s="293"/>
      <c r="BB93" s="293"/>
      <c r="BC93" s="293"/>
      <c r="BD93" s="293"/>
      <c r="BE93" s="293"/>
      <c r="BF93" s="285"/>
      <c r="BG93" s="285"/>
      <c r="BH93" s="285"/>
      <c r="BI93" s="285"/>
      <c r="BJ93" s="285"/>
      <c r="BK93" s="285"/>
      <c r="BL93" s="315"/>
      <c r="BM93" s="315"/>
      <c r="BN93" s="315"/>
      <c r="BO93" s="315"/>
      <c r="BP93" s="315"/>
      <c r="BQ93" s="285"/>
      <c r="BR93" s="285"/>
      <c r="BS93" s="352"/>
      <c r="BT93" s="352"/>
      <c r="BU93" s="352"/>
      <c r="BV93" s="352"/>
      <c r="BW93" s="316"/>
      <c r="BX93" s="316"/>
      <c r="BY93" s="316"/>
      <c r="BZ93" s="316"/>
      <c r="CA93" s="316"/>
      <c r="CB93" s="316"/>
      <c r="CC93" s="316"/>
      <c r="CD93" s="316"/>
      <c r="CE93" s="316"/>
      <c r="CF93" s="316"/>
      <c r="CG93" s="316"/>
      <c r="CH93" s="316"/>
      <c r="CI93" s="316"/>
      <c r="CJ93" s="316"/>
      <c r="CK93" s="316"/>
      <c r="CL93" s="316"/>
      <c r="CM93" s="316"/>
      <c r="CN93" s="316"/>
      <c r="CO93" s="316"/>
      <c r="CP93" s="316"/>
      <c r="CQ93" s="316"/>
      <c r="CR93" s="316"/>
      <c r="CS93" s="316"/>
      <c r="CT93" s="316"/>
      <c r="CU93" s="316"/>
      <c r="CV93" s="316"/>
      <c r="CW93" s="316"/>
      <c r="CX93" s="316"/>
      <c r="CY93" s="316"/>
      <c r="CZ93" s="316"/>
      <c r="DA93" s="316"/>
      <c r="DB93" s="316"/>
      <c r="DC93" s="316"/>
      <c r="DD93" s="316"/>
      <c r="DE93" s="316"/>
      <c r="DF93" s="316"/>
      <c r="DG93" s="316"/>
      <c r="DH93" s="316"/>
      <c r="DI93" s="316"/>
      <c r="DJ93" s="316"/>
      <c r="DK93" s="316"/>
      <c r="DL93" s="316"/>
      <c r="DM93" s="316"/>
      <c r="DN93" s="316"/>
      <c r="DO93" s="316"/>
      <c r="DP93" s="316"/>
      <c r="DQ93" s="316"/>
      <c r="DR93" s="316"/>
      <c r="DS93" s="316"/>
      <c r="DT93" s="293"/>
      <c r="DU93" s="293"/>
      <c r="DV93" s="293"/>
      <c r="DW93" s="293"/>
      <c r="DX93" s="317"/>
      <c r="DY93" s="314"/>
      <c r="DZ93" s="314"/>
      <c r="EA93" s="314"/>
      <c r="EB93" s="314"/>
      <c r="EC93" s="314"/>
      <c r="ED93" s="314"/>
      <c r="EE93" s="314"/>
      <c r="EF93" s="314"/>
      <c r="EG93" s="313"/>
      <c r="EH93" s="313"/>
      <c r="EI93" s="313"/>
      <c r="EJ93" s="313"/>
      <c r="EK93" s="313"/>
      <c r="EL93" s="313"/>
      <c r="EM93" s="313"/>
      <c r="EN93" s="313"/>
      <c r="EO93" s="313"/>
      <c r="EP93" s="313"/>
      <c r="EU93" s="313"/>
      <c r="EV93" s="313"/>
      <c r="EW93" s="313"/>
      <c r="EX93" s="313"/>
      <c r="EY93" s="313"/>
      <c r="EZ93" s="313"/>
      <c r="FA93" s="313"/>
      <c r="FB93" s="313"/>
      <c r="FC93" s="313"/>
      <c r="FD93" s="313"/>
      <c r="FE93" s="313"/>
      <c r="FF93" s="313"/>
      <c r="FG93" s="313"/>
      <c r="FH93" s="313"/>
      <c r="FI93" s="313"/>
      <c r="FJ93" s="313"/>
      <c r="FK93" s="313"/>
      <c r="FL93" s="313"/>
    </row>
    <row r="94" spans="1:168" s="59" customFormat="1" ht="30" customHeight="1">
      <c r="A94" s="373" t="s">
        <v>416</v>
      </c>
      <c r="B94" s="374">
        <v>1500</v>
      </c>
      <c r="C94" s="318" t="s">
        <v>782</v>
      </c>
      <c r="D94" s="293"/>
      <c r="E94" s="293"/>
      <c r="F94" s="293"/>
      <c r="G94" s="293"/>
      <c r="H94" s="293"/>
      <c r="I94" s="293"/>
      <c r="J94" s="293"/>
      <c r="K94" s="293"/>
      <c r="L94" s="293"/>
      <c r="M94" s="312"/>
      <c r="N94" s="293"/>
      <c r="O94" s="293"/>
      <c r="P94" s="293"/>
      <c r="Q94" s="293"/>
      <c r="R94" s="313"/>
      <c r="S94" s="293"/>
      <c r="T94" s="293"/>
      <c r="U94" s="314"/>
      <c r="V94" s="314"/>
      <c r="W94" s="314"/>
      <c r="X94" s="314"/>
      <c r="Y94" s="314"/>
      <c r="Z94" s="314"/>
      <c r="AA94" s="314"/>
      <c r="AB94" s="314"/>
      <c r="AC94" s="314"/>
      <c r="AD94" s="314"/>
      <c r="AE94" s="487"/>
      <c r="AF94" s="293"/>
      <c r="AG94" s="313"/>
      <c r="AH94" s="293"/>
      <c r="AI94" s="293"/>
      <c r="AJ94" s="293"/>
      <c r="AK94" s="293"/>
      <c r="AL94" s="293"/>
      <c r="AM94" s="293"/>
      <c r="AN94" s="293"/>
      <c r="AO94" s="293"/>
      <c r="AP94" s="293"/>
      <c r="AQ94" s="293"/>
      <c r="AR94" s="293"/>
      <c r="AS94" s="293"/>
      <c r="AT94" s="293"/>
      <c r="AU94" s="313"/>
      <c r="AV94" s="313"/>
      <c r="AW94" s="313"/>
      <c r="AX94" s="293"/>
      <c r="AY94" s="293"/>
      <c r="AZ94" s="293"/>
      <c r="BA94" s="293"/>
      <c r="BB94" s="293"/>
      <c r="BC94" s="293"/>
      <c r="BD94" s="293"/>
      <c r="BE94" s="293"/>
      <c r="BF94" s="285"/>
      <c r="BG94" s="285"/>
      <c r="BH94" s="285"/>
      <c r="BI94" s="285"/>
      <c r="BJ94" s="285"/>
      <c r="BK94" s="285"/>
      <c r="BL94" s="315"/>
      <c r="BM94" s="315"/>
      <c r="BN94" s="315"/>
      <c r="BO94" s="315"/>
      <c r="BP94" s="315"/>
      <c r="BQ94" s="285"/>
      <c r="BR94" s="285"/>
      <c r="BS94" s="352"/>
      <c r="BT94" s="352"/>
      <c r="BU94" s="352"/>
      <c r="BV94" s="352"/>
      <c r="BW94" s="316"/>
      <c r="BX94" s="316"/>
      <c r="BY94" s="316"/>
      <c r="BZ94" s="316"/>
      <c r="CA94" s="316"/>
      <c r="CB94" s="316"/>
      <c r="CC94" s="316"/>
      <c r="CD94" s="316"/>
      <c r="CE94" s="316"/>
      <c r="CF94" s="316"/>
      <c r="CG94" s="316"/>
      <c r="CH94" s="316"/>
      <c r="CI94" s="316"/>
      <c r="CJ94" s="316"/>
      <c r="CK94" s="316"/>
      <c r="CL94" s="316"/>
      <c r="CM94" s="316"/>
      <c r="CN94" s="316"/>
      <c r="CO94" s="316"/>
      <c r="CP94" s="316"/>
      <c r="CQ94" s="316"/>
      <c r="CR94" s="316"/>
      <c r="CS94" s="316"/>
      <c r="CT94" s="316"/>
      <c r="CU94" s="316"/>
      <c r="CV94" s="316"/>
      <c r="CW94" s="316"/>
      <c r="CX94" s="316"/>
      <c r="CY94" s="316"/>
      <c r="CZ94" s="316"/>
      <c r="DA94" s="316"/>
      <c r="DB94" s="316"/>
      <c r="DC94" s="316"/>
      <c r="DD94" s="316"/>
      <c r="DE94" s="316"/>
      <c r="DF94" s="316"/>
      <c r="DG94" s="316"/>
      <c r="DH94" s="316"/>
      <c r="DI94" s="316"/>
      <c r="DJ94" s="316"/>
      <c r="DK94" s="316"/>
      <c r="DL94" s="316"/>
      <c r="DM94" s="316"/>
      <c r="DN94" s="316"/>
      <c r="DO94" s="316"/>
      <c r="DP94" s="316"/>
      <c r="DQ94" s="316"/>
      <c r="DR94" s="316"/>
      <c r="DS94" s="316"/>
      <c r="DT94" s="293"/>
      <c r="DU94" s="293"/>
      <c r="DV94" s="293"/>
      <c r="DW94" s="293"/>
      <c r="DX94" s="317"/>
      <c r="DY94" s="314"/>
      <c r="DZ94" s="314"/>
      <c r="EA94" s="314"/>
      <c r="EB94" s="314"/>
      <c r="EC94" s="314"/>
      <c r="ED94" s="314"/>
      <c r="EE94" s="314"/>
      <c r="EF94" s="314"/>
      <c r="EG94" s="313"/>
      <c r="EH94" s="313"/>
      <c r="EI94" s="313"/>
      <c r="EJ94" s="313"/>
      <c r="EK94" s="313"/>
      <c r="EL94" s="313"/>
      <c r="EM94" s="313"/>
      <c r="EN94" s="313"/>
      <c r="EO94" s="313"/>
      <c r="EP94" s="313"/>
      <c r="EU94" s="313"/>
      <c r="EV94" s="313"/>
      <c r="EW94" s="313"/>
      <c r="EX94" s="313"/>
      <c r="EY94" s="313"/>
      <c r="EZ94" s="313"/>
      <c r="FA94" s="313"/>
      <c r="FB94" s="313"/>
      <c r="FC94" s="313"/>
      <c r="FD94" s="313"/>
      <c r="FE94" s="313"/>
      <c r="FF94" s="313"/>
      <c r="FG94" s="313"/>
      <c r="FH94" s="313"/>
      <c r="FI94" s="313"/>
      <c r="FJ94" s="313"/>
      <c r="FK94" s="313"/>
      <c r="FL94" s="313"/>
    </row>
    <row r="95" spans="1:168" s="59" customFormat="1" ht="30" customHeight="1">
      <c r="A95" s="373" t="s">
        <v>417</v>
      </c>
      <c r="B95" s="374">
        <v>1500</v>
      </c>
      <c r="C95" s="318" t="s">
        <v>783</v>
      </c>
      <c r="D95" s="293"/>
      <c r="E95" s="293"/>
      <c r="F95" s="293"/>
      <c r="G95" s="293"/>
      <c r="H95" s="293"/>
      <c r="I95" s="293"/>
      <c r="J95" s="293"/>
      <c r="K95" s="293"/>
      <c r="L95" s="293"/>
      <c r="M95" s="312"/>
      <c r="N95" s="293"/>
      <c r="O95" s="293"/>
      <c r="P95" s="293"/>
      <c r="Q95" s="293"/>
      <c r="R95" s="313"/>
      <c r="S95" s="293"/>
      <c r="T95" s="293"/>
      <c r="U95" s="314"/>
      <c r="V95" s="314"/>
      <c r="W95" s="314"/>
      <c r="X95" s="314"/>
      <c r="Y95" s="314"/>
      <c r="Z95" s="314"/>
      <c r="AA95" s="314"/>
      <c r="AB95" s="314"/>
      <c r="AC95" s="314"/>
      <c r="AD95" s="314"/>
      <c r="AE95" s="487"/>
      <c r="AF95" s="293"/>
      <c r="AG95" s="313"/>
      <c r="AH95" s="293"/>
      <c r="AI95" s="293"/>
      <c r="AJ95" s="293"/>
      <c r="AK95" s="293"/>
      <c r="AL95" s="293"/>
      <c r="AM95" s="293"/>
      <c r="AN95" s="293"/>
      <c r="AO95" s="293"/>
      <c r="AP95" s="293"/>
      <c r="AQ95" s="293"/>
      <c r="AR95" s="293"/>
      <c r="AS95" s="293"/>
      <c r="AT95" s="293"/>
      <c r="AU95" s="313"/>
      <c r="AV95" s="313"/>
      <c r="AW95" s="313"/>
      <c r="AX95" s="293"/>
      <c r="AY95" s="293"/>
      <c r="AZ95" s="293"/>
      <c r="BA95" s="293"/>
      <c r="BB95" s="293"/>
      <c r="BC95" s="293"/>
      <c r="BD95" s="293"/>
      <c r="BE95" s="293"/>
      <c r="BF95" s="285"/>
      <c r="BG95" s="285"/>
      <c r="BH95" s="285"/>
      <c r="BI95" s="285"/>
      <c r="BJ95" s="285"/>
      <c r="BK95" s="285"/>
      <c r="BL95" s="315"/>
      <c r="BM95" s="315"/>
      <c r="BN95" s="315"/>
      <c r="BO95" s="315"/>
      <c r="BP95" s="315"/>
      <c r="BQ95" s="285"/>
      <c r="BR95" s="285"/>
      <c r="BS95" s="352"/>
      <c r="BT95" s="352"/>
      <c r="BU95" s="352"/>
      <c r="BV95" s="352"/>
      <c r="BW95" s="316"/>
      <c r="BX95" s="316"/>
      <c r="BY95" s="316"/>
      <c r="BZ95" s="316"/>
      <c r="CA95" s="316"/>
      <c r="CB95" s="316"/>
      <c r="CC95" s="316"/>
      <c r="CD95" s="316"/>
      <c r="CE95" s="316"/>
      <c r="CF95" s="316"/>
      <c r="CG95" s="316"/>
      <c r="CH95" s="316"/>
      <c r="CI95" s="316"/>
      <c r="CJ95" s="316"/>
      <c r="CK95" s="316"/>
      <c r="CL95" s="316"/>
      <c r="CM95" s="316"/>
      <c r="CN95" s="316"/>
      <c r="CO95" s="316"/>
      <c r="CP95" s="316"/>
      <c r="CQ95" s="316"/>
      <c r="CR95" s="316"/>
      <c r="CS95" s="316"/>
      <c r="CT95" s="316"/>
      <c r="CU95" s="316"/>
      <c r="CV95" s="316"/>
      <c r="CW95" s="316"/>
      <c r="CX95" s="316"/>
      <c r="CY95" s="316"/>
      <c r="CZ95" s="316"/>
      <c r="DA95" s="316"/>
      <c r="DB95" s="316"/>
      <c r="DC95" s="316"/>
      <c r="DD95" s="316"/>
      <c r="DE95" s="316"/>
      <c r="DF95" s="316"/>
      <c r="DG95" s="316"/>
      <c r="DH95" s="316"/>
      <c r="DI95" s="316"/>
      <c r="DJ95" s="316"/>
      <c r="DK95" s="316"/>
      <c r="DL95" s="316"/>
      <c r="DM95" s="316"/>
      <c r="DN95" s="316"/>
      <c r="DO95" s="316"/>
      <c r="DP95" s="316"/>
      <c r="DQ95" s="316"/>
      <c r="DR95" s="316"/>
      <c r="DS95" s="316"/>
      <c r="DT95" s="293"/>
      <c r="DU95" s="293"/>
      <c r="DV95" s="293"/>
      <c r="DW95" s="293"/>
      <c r="DX95" s="317"/>
      <c r="DY95" s="314"/>
      <c r="DZ95" s="314"/>
      <c r="EA95" s="314"/>
      <c r="EB95" s="314"/>
      <c r="EC95" s="314"/>
      <c r="ED95" s="314"/>
      <c r="EE95" s="314"/>
      <c r="EF95" s="314"/>
      <c r="EG95" s="313"/>
      <c r="EH95" s="313"/>
      <c r="EI95" s="313"/>
      <c r="EJ95" s="313"/>
      <c r="EK95" s="313"/>
      <c r="EL95" s="313"/>
      <c r="EM95" s="313"/>
      <c r="EN95" s="313"/>
      <c r="EO95" s="313"/>
      <c r="EP95" s="313"/>
      <c r="EU95" s="313"/>
      <c r="EV95" s="313"/>
      <c r="EW95" s="313"/>
      <c r="EX95" s="313"/>
      <c r="EY95" s="313"/>
      <c r="EZ95" s="313"/>
      <c r="FA95" s="313"/>
      <c r="FB95" s="313"/>
      <c r="FC95" s="313"/>
      <c r="FD95" s="313"/>
      <c r="FE95" s="313"/>
      <c r="FF95" s="313"/>
      <c r="FG95" s="313"/>
      <c r="FH95" s="313"/>
      <c r="FI95" s="313"/>
      <c r="FJ95" s="313"/>
      <c r="FK95" s="313"/>
      <c r="FL95" s="313"/>
    </row>
    <row r="96" spans="1:168" s="59" customFormat="1" ht="30" customHeight="1">
      <c r="A96" s="373" t="s">
        <v>418</v>
      </c>
      <c r="B96" s="374">
        <v>1500</v>
      </c>
      <c r="C96" s="318" t="s">
        <v>784</v>
      </c>
      <c r="D96" s="293"/>
      <c r="E96" s="293"/>
      <c r="F96" s="293"/>
      <c r="G96" s="293"/>
      <c r="H96" s="293"/>
      <c r="I96" s="293"/>
      <c r="J96" s="293"/>
      <c r="K96" s="293"/>
      <c r="L96" s="293"/>
      <c r="M96" s="312"/>
      <c r="N96" s="293"/>
      <c r="O96" s="293"/>
      <c r="P96" s="293"/>
      <c r="Q96" s="293"/>
      <c r="R96" s="313"/>
      <c r="S96" s="293"/>
      <c r="T96" s="293"/>
      <c r="U96" s="314"/>
      <c r="V96" s="314"/>
      <c r="W96" s="314"/>
      <c r="X96" s="314"/>
      <c r="Y96" s="314"/>
      <c r="Z96" s="314"/>
      <c r="AA96" s="314"/>
      <c r="AB96" s="314"/>
      <c r="AC96" s="314"/>
      <c r="AD96" s="314"/>
      <c r="AE96" s="487"/>
      <c r="AF96" s="293"/>
      <c r="AG96" s="313"/>
      <c r="AH96" s="293"/>
      <c r="AI96" s="293"/>
      <c r="AJ96" s="293"/>
      <c r="AK96" s="293"/>
      <c r="AL96" s="293"/>
      <c r="AM96" s="293"/>
      <c r="AN96" s="293"/>
      <c r="AO96" s="293"/>
      <c r="AP96" s="293"/>
      <c r="AQ96" s="293"/>
      <c r="AR96" s="293"/>
      <c r="AS96" s="293"/>
      <c r="AT96" s="293"/>
      <c r="AU96" s="313"/>
      <c r="AV96" s="313"/>
      <c r="AW96" s="313"/>
      <c r="AX96" s="293"/>
      <c r="AY96" s="293"/>
      <c r="AZ96" s="293"/>
      <c r="BA96" s="293"/>
      <c r="BB96" s="293"/>
      <c r="BC96" s="293"/>
      <c r="BD96" s="293"/>
      <c r="BE96" s="293"/>
      <c r="BF96" s="285"/>
      <c r="BG96" s="285"/>
      <c r="BH96" s="285"/>
      <c r="BI96" s="285"/>
      <c r="BJ96" s="285"/>
      <c r="BK96" s="285"/>
      <c r="BL96" s="315"/>
      <c r="BM96" s="315"/>
      <c r="BN96" s="315"/>
      <c r="BO96" s="315"/>
      <c r="BP96" s="315"/>
      <c r="BQ96" s="285"/>
      <c r="BR96" s="285"/>
      <c r="BS96" s="352"/>
      <c r="BT96" s="352"/>
      <c r="BU96" s="352"/>
      <c r="BV96" s="352"/>
      <c r="BW96" s="316"/>
      <c r="BX96" s="316"/>
      <c r="BY96" s="316"/>
      <c r="BZ96" s="316"/>
      <c r="CA96" s="316"/>
      <c r="CB96" s="316"/>
      <c r="CC96" s="316"/>
      <c r="CD96" s="316"/>
      <c r="CE96" s="316"/>
      <c r="CF96" s="316"/>
      <c r="CG96" s="316"/>
      <c r="CH96" s="316"/>
      <c r="CI96" s="316"/>
      <c r="CJ96" s="316"/>
      <c r="CK96" s="316"/>
      <c r="CL96" s="316"/>
      <c r="CM96" s="316"/>
      <c r="CN96" s="316"/>
      <c r="CO96" s="316"/>
      <c r="CP96" s="316"/>
      <c r="CQ96" s="316"/>
      <c r="CR96" s="316"/>
      <c r="CS96" s="316"/>
      <c r="CT96" s="316"/>
      <c r="CU96" s="316"/>
      <c r="CV96" s="316"/>
      <c r="CW96" s="316"/>
      <c r="CX96" s="316"/>
      <c r="CY96" s="316"/>
      <c r="CZ96" s="316"/>
      <c r="DA96" s="316"/>
      <c r="DB96" s="316"/>
      <c r="DC96" s="316"/>
      <c r="DD96" s="316"/>
      <c r="DE96" s="316"/>
      <c r="DF96" s="316"/>
      <c r="DG96" s="316"/>
      <c r="DH96" s="316"/>
      <c r="DI96" s="316"/>
      <c r="DJ96" s="316"/>
      <c r="DK96" s="316"/>
      <c r="DL96" s="316"/>
      <c r="DM96" s="316"/>
      <c r="DN96" s="316"/>
      <c r="DO96" s="316"/>
      <c r="DP96" s="316"/>
      <c r="DQ96" s="316"/>
      <c r="DR96" s="316"/>
      <c r="DS96" s="316"/>
      <c r="DT96" s="293"/>
      <c r="DU96" s="293"/>
      <c r="DV96" s="293"/>
      <c r="DW96" s="293"/>
      <c r="DX96" s="317"/>
      <c r="DY96" s="314"/>
      <c r="DZ96" s="314"/>
      <c r="EA96" s="314"/>
      <c r="EB96" s="314"/>
      <c r="EC96" s="314"/>
      <c r="ED96" s="314"/>
      <c r="EE96" s="314"/>
      <c r="EF96" s="314"/>
      <c r="EG96" s="313"/>
      <c r="EH96" s="313"/>
      <c r="EI96" s="313"/>
      <c r="EJ96" s="313"/>
      <c r="EK96" s="313"/>
      <c r="EL96" s="313"/>
      <c r="EM96" s="313"/>
      <c r="EN96" s="313"/>
      <c r="EO96" s="313"/>
      <c r="EP96" s="313"/>
      <c r="EU96" s="313"/>
      <c r="EV96" s="313"/>
      <c r="EW96" s="313"/>
      <c r="EX96" s="313"/>
      <c r="EY96" s="313"/>
      <c r="EZ96" s="313"/>
      <c r="FA96" s="313"/>
      <c r="FB96" s="313"/>
      <c r="FC96" s="313"/>
      <c r="FD96" s="313"/>
      <c r="FE96" s="313"/>
      <c r="FF96" s="313"/>
      <c r="FG96" s="313"/>
      <c r="FH96" s="313"/>
      <c r="FI96" s="313"/>
      <c r="FJ96" s="313"/>
      <c r="FK96" s="313"/>
      <c r="FL96" s="313"/>
    </row>
    <row r="97" spans="1:168" s="59" customFormat="1" ht="30" customHeight="1">
      <c r="A97" s="373" t="s">
        <v>419</v>
      </c>
      <c r="B97" s="374">
        <v>2000</v>
      </c>
      <c r="C97" s="318" t="s">
        <v>785</v>
      </c>
      <c r="D97" s="293"/>
      <c r="E97" s="293"/>
      <c r="F97" s="293"/>
      <c r="G97" s="293"/>
      <c r="H97" s="293"/>
      <c r="I97" s="293"/>
      <c r="J97" s="293"/>
      <c r="K97" s="293"/>
      <c r="L97" s="293"/>
      <c r="M97" s="312"/>
      <c r="N97" s="293"/>
      <c r="O97" s="293"/>
      <c r="P97" s="293"/>
      <c r="Q97" s="293"/>
      <c r="R97" s="313"/>
      <c r="S97" s="293"/>
      <c r="T97" s="293"/>
      <c r="U97" s="314"/>
      <c r="V97" s="314"/>
      <c r="W97" s="314"/>
      <c r="X97" s="314"/>
      <c r="Y97" s="314"/>
      <c r="Z97" s="314"/>
      <c r="AA97" s="314"/>
      <c r="AB97" s="314"/>
      <c r="AC97" s="314"/>
      <c r="AD97" s="314"/>
      <c r="AE97" s="487"/>
      <c r="AF97" s="293"/>
      <c r="AG97" s="313"/>
      <c r="AH97" s="293"/>
      <c r="AI97" s="293"/>
      <c r="AJ97" s="293"/>
      <c r="AK97" s="293"/>
      <c r="AL97" s="293"/>
      <c r="AM97" s="293"/>
      <c r="AN97" s="293"/>
      <c r="AO97" s="293"/>
      <c r="AP97" s="293"/>
      <c r="AQ97" s="293"/>
      <c r="AR97" s="293"/>
      <c r="AS97" s="293"/>
      <c r="AT97" s="293"/>
      <c r="AU97" s="313"/>
      <c r="AV97" s="313"/>
      <c r="AW97" s="313"/>
      <c r="AX97" s="293"/>
      <c r="AY97" s="293"/>
      <c r="AZ97" s="293"/>
      <c r="BA97" s="293"/>
      <c r="BB97" s="293"/>
      <c r="BC97" s="293"/>
      <c r="BD97" s="293"/>
      <c r="BE97" s="293"/>
      <c r="BF97" s="285"/>
      <c r="BG97" s="285"/>
      <c r="BH97" s="285"/>
      <c r="BI97" s="285"/>
      <c r="BJ97" s="285"/>
      <c r="BK97" s="285"/>
      <c r="BL97" s="315"/>
      <c r="BM97" s="315"/>
      <c r="BN97" s="315"/>
      <c r="BO97" s="315"/>
      <c r="BP97" s="315"/>
      <c r="BQ97" s="285"/>
      <c r="BR97" s="285"/>
      <c r="BS97" s="352"/>
      <c r="BT97" s="352"/>
      <c r="BU97" s="352"/>
      <c r="BV97" s="352"/>
      <c r="BW97" s="316"/>
      <c r="BX97" s="316"/>
      <c r="BY97" s="316"/>
      <c r="BZ97" s="316"/>
      <c r="CA97" s="316"/>
      <c r="CB97" s="316"/>
      <c r="CC97" s="316"/>
      <c r="CD97" s="316"/>
      <c r="CE97" s="316"/>
      <c r="CF97" s="316"/>
      <c r="CG97" s="316"/>
      <c r="CH97" s="316"/>
      <c r="CI97" s="316"/>
      <c r="CJ97" s="316"/>
      <c r="CK97" s="316"/>
      <c r="CL97" s="316"/>
      <c r="CM97" s="316"/>
      <c r="CN97" s="316"/>
      <c r="CO97" s="316"/>
      <c r="CP97" s="316"/>
      <c r="CQ97" s="316"/>
      <c r="CR97" s="316"/>
      <c r="CS97" s="316"/>
      <c r="CT97" s="316"/>
      <c r="CU97" s="316"/>
      <c r="CV97" s="316"/>
      <c r="CW97" s="316"/>
      <c r="CX97" s="316"/>
      <c r="CY97" s="316"/>
      <c r="CZ97" s="316"/>
      <c r="DA97" s="316"/>
      <c r="DB97" s="316"/>
      <c r="DC97" s="316"/>
      <c r="DD97" s="316"/>
      <c r="DE97" s="316"/>
      <c r="DF97" s="316"/>
      <c r="DG97" s="316"/>
      <c r="DH97" s="316"/>
      <c r="DI97" s="316"/>
      <c r="DJ97" s="316"/>
      <c r="DK97" s="316"/>
      <c r="DL97" s="316"/>
      <c r="DM97" s="316"/>
      <c r="DN97" s="316"/>
      <c r="DO97" s="316"/>
      <c r="DP97" s="316"/>
      <c r="DQ97" s="316"/>
      <c r="DR97" s="316"/>
      <c r="DS97" s="316"/>
      <c r="DT97" s="293"/>
      <c r="DU97" s="293"/>
      <c r="DV97" s="293"/>
      <c r="DW97" s="293"/>
      <c r="DX97" s="317"/>
      <c r="DY97" s="314"/>
      <c r="DZ97" s="314"/>
      <c r="EA97" s="314"/>
      <c r="EB97" s="314"/>
      <c r="EC97" s="314"/>
      <c r="ED97" s="314"/>
      <c r="EE97" s="314"/>
      <c r="EF97" s="314"/>
      <c r="EG97" s="313"/>
      <c r="EH97" s="313"/>
      <c r="EI97" s="313"/>
      <c r="EJ97" s="313"/>
      <c r="EK97" s="313"/>
      <c r="EL97" s="313"/>
      <c r="EM97" s="313"/>
      <c r="EN97" s="313"/>
      <c r="EO97" s="313"/>
      <c r="EP97" s="313"/>
      <c r="EU97" s="313"/>
      <c r="EV97" s="313"/>
      <c r="EW97" s="313"/>
      <c r="EX97" s="313"/>
      <c r="EY97" s="313"/>
      <c r="EZ97" s="313"/>
      <c r="FA97" s="313"/>
      <c r="FB97" s="313"/>
      <c r="FC97" s="313"/>
      <c r="FD97" s="313"/>
      <c r="FE97" s="313"/>
      <c r="FF97" s="313"/>
      <c r="FG97" s="313"/>
      <c r="FH97" s="313"/>
      <c r="FI97" s="313"/>
      <c r="FJ97" s="313"/>
      <c r="FK97" s="313"/>
      <c r="FL97" s="313"/>
    </row>
    <row r="98" spans="1:168" s="59" customFormat="1" ht="30" customHeight="1">
      <c r="A98" s="373" t="s">
        <v>420</v>
      </c>
      <c r="B98" s="374">
        <v>2000</v>
      </c>
      <c r="C98" s="318" t="s">
        <v>786</v>
      </c>
      <c r="D98" s="293"/>
      <c r="E98" s="293"/>
      <c r="F98" s="293"/>
      <c r="G98" s="293"/>
      <c r="H98" s="293"/>
      <c r="I98" s="293"/>
      <c r="J98" s="293"/>
      <c r="K98" s="293"/>
      <c r="L98" s="293"/>
      <c r="M98" s="312"/>
      <c r="N98" s="293"/>
      <c r="O98" s="293"/>
      <c r="P98" s="293"/>
      <c r="Q98" s="293"/>
      <c r="R98" s="313"/>
      <c r="S98" s="293"/>
      <c r="T98" s="293"/>
      <c r="U98" s="314"/>
      <c r="V98" s="314"/>
      <c r="W98" s="314"/>
      <c r="X98" s="314"/>
      <c r="Y98" s="314"/>
      <c r="Z98" s="314"/>
      <c r="AA98" s="314"/>
      <c r="AB98" s="314"/>
      <c r="AC98" s="314"/>
      <c r="AD98" s="314"/>
      <c r="AE98" s="487"/>
      <c r="AF98" s="293"/>
      <c r="AG98" s="313"/>
      <c r="AH98" s="293"/>
      <c r="AI98" s="293"/>
      <c r="AJ98" s="293"/>
      <c r="AK98" s="293"/>
      <c r="AL98" s="293"/>
      <c r="AM98" s="293"/>
      <c r="AN98" s="293"/>
      <c r="AO98" s="293"/>
      <c r="AP98" s="293"/>
      <c r="AQ98" s="293"/>
      <c r="AR98" s="293"/>
      <c r="AS98" s="293"/>
      <c r="AT98" s="293"/>
      <c r="AU98" s="313"/>
      <c r="AV98" s="313"/>
      <c r="AW98" s="313"/>
      <c r="AX98" s="293"/>
      <c r="AY98" s="293"/>
      <c r="AZ98" s="293"/>
      <c r="BA98" s="293"/>
      <c r="BB98" s="293"/>
      <c r="BC98" s="293"/>
      <c r="BD98" s="293"/>
      <c r="BE98" s="293"/>
      <c r="BF98" s="285"/>
      <c r="BG98" s="285"/>
      <c r="BH98" s="285"/>
      <c r="BI98" s="285"/>
      <c r="BJ98" s="285"/>
      <c r="BK98" s="285"/>
      <c r="BL98" s="315"/>
      <c r="BM98" s="315"/>
      <c r="BN98" s="315"/>
      <c r="BO98" s="315"/>
      <c r="BP98" s="315"/>
      <c r="BQ98" s="285"/>
      <c r="BR98" s="285"/>
      <c r="BS98" s="352"/>
      <c r="BT98" s="352"/>
      <c r="BU98" s="352"/>
      <c r="BV98" s="352"/>
      <c r="BW98" s="316"/>
      <c r="BX98" s="316"/>
      <c r="BY98" s="316"/>
      <c r="BZ98" s="316"/>
      <c r="CA98" s="316"/>
      <c r="CB98" s="316"/>
      <c r="CC98" s="316"/>
      <c r="CD98" s="316"/>
      <c r="CE98" s="316"/>
      <c r="CF98" s="316"/>
      <c r="CG98" s="316"/>
      <c r="CH98" s="316"/>
      <c r="CI98" s="316"/>
      <c r="CJ98" s="316"/>
      <c r="CK98" s="316"/>
      <c r="CL98" s="316"/>
      <c r="CM98" s="316"/>
      <c r="CN98" s="316"/>
      <c r="CO98" s="316"/>
      <c r="CP98" s="316"/>
      <c r="CQ98" s="316"/>
      <c r="CR98" s="316"/>
      <c r="CS98" s="316"/>
      <c r="CT98" s="316"/>
      <c r="CU98" s="316"/>
      <c r="CV98" s="316"/>
      <c r="CW98" s="316"/>
      <c r="CX98" s="316"/>
      <c r="CY98" s="316"/>
      <c r="CZ98" s="316"/>
      <c r="DA98" s="316"/>
      <c r="DB98" s="316"/>
      <c r="DC98" s="316"/>
      <c r="DD98" s="316"/>
      <c r="DE98" s="316"/>
      <c r="DF98" s="316"/>
      <c r="DG98" s="316"/>
      <c r="DH98" s="316"/>
      <c r="DI98" s="316"/>
      <c r="DJ98" s="316"/>
      <c r="DK98" s="316"/>
      <c r="DL98" s="316"/>
      <c r="DM98" s="316"/>
      <c r="DN98" s="316"/>
      <c r="DO98" s="316"/>
      <c r="DP98" s="316"/>
      <c r="DQ98" s="316"/>
      <c r="DR98" s="316"/>
      <c r="DS98" s="316"/>
      <c r="DT98" s="293"/>
      <c r="DU98" s="293"/>
      <c r="DV98" s="293"/>
      <c r="DW98" s="293"/>
      <c r="DX98" s="317"/>
      <c r="DY98" s="314"/>
      <c r="DZ98" s="314"/>
      <c r="EA98" s="314"/>
      <c r="EB98" s="314"/>
      <c r="EC98" s="314"/>
      <c r="ED98" s="314"/>
      <c r="EE98" s="314"/>
      <c r="EF98" s="314"/>
      <c r="EG98" s="313"/>
      <c r="EH98" s="313"/>
      <c r="EI98" s="313"/>
      <c r="EJ98" s="313"/>
      <c r="EK98" s="313"/>
      <c r="EL98" s="313"/>
      <c r="EM98" s="313"/>
      <c r="EN98" s="313"/>
      <c r="EO98" s="313"/>
      <c r="EP98" s="313"/>
      <c r="EU98" s="313"/>
      <c r="EV98" s="313"/>
      <c r="EW98" s="313"/>
      <c r="EX98" s="313"/>
      <c r="EY98" s="313"/>
      <c r="EZ98" s="313"/>
      <c r="FA98" s="313"/>
      <c r="FB98" s="313"/>
      <c r="FC98" s="313"/>
      <c r="FD98" s="313"/>
      <c r="FE98" s="313"/>
      <c r="FF98" s="313"/>
      <c r="FG98" s="313"/>
      <c r="FH98" s="313"/>
      <c r="FI98" s="313"/>
      <c r="FJ98" s="313"/>
      <c r="FK98" s="313"/>
      <c r="FL98" s="313"/>
    </row>
    <row r="99" spans="1:168" s="59" customFormat="1" ht="30" customHeight="1">
      <c r="A99" s="373" t="s">
        <v>421</v>
      </c>
      <c r="B99" s="374">
        <v>2000</v>
      </c>
      <c r="C99" s="318" t="s">
        <v>787</v>
      </c>
      <c r="D99" s="293"/>
      <c r="E99" s="293"/>
      <c r="F99" s="293"/>
      <c r="G99" s="293"/>
      <c r="H99" s="293"/>
      <c r="I99" s="293"/>
      <c r="J99" s="293"/>
      <c r="K99" s="293"/>
      <c r="L99" s="293"/>
      <c r="M99" s="312"/>
      <c r="N99" s="293"/>
      <c r="O99" s="293"/>
      <c r="P99" s="293"/>
      <c r="Q99" s="293"/>
      <c r="R99" s="313"/>
      <c r="S99" s="293"/>
      <c r="T99" s="293"/>
      <c r="U99" s="314"/>
      <c r="V99" s="314"/>
      <c r="W99" s="314"/>
      <c r="X99" s="314"/>
      <c r="Y99" s="314"/>
      <c r="Z99" s="314"/>
      <c r="AA99" s="314"/>
      <c r="AB99" s="314"/>
      <c r="AC99" s="314"/>
      <c r="AD99" s="314"/>
      <c r="AE99" s="487"/>
      <c r="AF99" s="293"/>
      <c r="AG99" s="313"/>
      <c r="AH99" s="293"/>
      <c r="AI99" s="293"/>
      <c r="AJ99" s="293"/>
      <c r="AK99" s="293"/>
      <c r="AL99" s="293"/>
      <c r="AM99" s="293"/>
      <c r="AN99" s="293"/>
      <c r="AO99" s="293"/>
      <c r="AP99" s="293"/>
      <c r="AQ99" s="293"/>
      <c r="AR99" s="293"/>
      <c r="AS99" s="293"/>
      <c r="AT99" s="293"/>
      <c r="AU99" s="313"/>
      <c r="AV99" s="313"/>
      <c r="AW99" s="313"/>
      <c r="AX99" s="293"/>
      <c r="AY99" s="293"/>
      <c r="AZ99" s="293"/>
      <c r="BA99" s="293"/>
      <c r="BB99" s="293"/>
      <c r="BC99" s="293"/>
      <c r="BD99" s="293"/>
      <c r="BE99" s="293"/>
      <c r="BF99" s="285"/>
      <c r="BG99" s="285"/>
      <c r="BH99" s="285"/>
      <c r="BI99" s="285"/>
      <c r="BJ99" s="285"/>
      <c r="BK99" s="285"/>
      <c r="BL99" s="315"/>
      <c r="BM99" s="315"/>
      <c r="BN99" s="315"/>
      <c r="BO99" s="315"/>
      <c r="BP99" s="315"/>
      <c r="BQ99" s="285"/>
      <c r="BR99" s="285"/>
      <c r="BS99" s="352"/>
      <c r="BT99" s="352"/>
      <c r="BU99" s="352"/>
      <c r="BV99" s="352"/>
      <c r="BW99" s="316"/>
      <c r="BX99" s="316"/>
      <c r="BY99" s="316"/>
      <c r="BZ99" s="316"/>
      <c r="CA99" s="316"/>
      <c r="CB99" s="316"/>
      <c r="CC99" s="316"/>
      <c r="CD99" s="316"/>
      <c r="CE99" s="316"/>
      <c r="CF99" s="316"/>
      <c r="CG99" s="316"/>
      <c r="CH99" s="316"/>
      <c r="CI99" s="316"/>
      <c r="CJ99" s="316"/>
      <c r="CK99" s="316"/>
      <c r="CL99" s="316"/>
      <c r="CM99" s="316"/>
      <c r="CN99" s="316"/>
      <c r="CO99" s="316"/>
      <c r="CP99" s="316"/>
      <c r="CQ99" s="316"/>
      <c r="CR99" s="316"/>
      <c r="CS99" s="316"/>
      <c r="CT99" s="316"/>
      <c r="CU99" s="316"/>
      <c r="CV99" s="316"/>
      <c r="CW99" s="316"/>
      <c r="CX99" s="316"/>
      <c r="CY99" s="316"/>
      <c r="CZ99" s="316"/>
      <c r="DA99" s="316"/>
      <c r="DB99" s="316"/>
      <c r="DC99" s="316"/>
      <c r="DD99" s="316"/>
      <c r="DE99" s="316"/>
      <c r="DF99" s="316"/>
      <c r="DG99" s="316"/>
      <c r="DH99" s="316"/>
      <c r="DI99" s="316"/>
      <c r="DJ99" s="316"/>
      <c r="DK99" s="316"/>
      <c r="DL99" s="316"/>
      <c r="DM99" s="316"/>
      <c r="DN99" s="316"/>
      <c r="DO99" s="316"/>
      <c r="DP99" s="316"/>
      <c r="DQ99" s="316"/>
      <c r="DR99" s="316"/>
      <c r="DS99" s="316"/>
      <c r="DT99" s="293"/>
      <c r="DU99" s="293"/>
      <c r="DV99" s="293"/>
      <c r="DW99" s="293"/>
      <c r="DX99" s="317"/>
      <c r="DY99" s="314"/>
      <c r="DZ99" s="314"/>
      <c r="EA99" s="314"/>
      <c r="EB99" s="314"/>
      <c r="EC99" s="314"/>
      <c r="ED99" s="314"/>
      <c r="EE99" s="314"/>
      <c r="EF99" s="314"/>
      <c r="EG99" s="313"/>
      <c r="EH99" s="313"/>
      <c r="EI99" s="313"/>
      <c r="EJ99" s="313"/>
      <c r="EK99" s="313"/>
      <c r="EL99" s="313"/>
      <c r="EM99" s="313"/>
      <c r="EN99" s="313"/>
      <c r="EO99" s="313"/>
      <c r="EP99" s="313"/>
      <c r="EU99" s="313"/>
      <c r="EV99" s="313"/>
      <c r="EW99" s="313"/>
      <c r="EX99" s="313"/>
      <c r="EY99" s="313"/>
      <c r="EZ99" s="313"/>
      <c r="FA99" s="313"/>
      <c r="FB99" s="313"/>
      <c r="FC99" s="313"/>
      <c r="FD99" s="313"/>
      <c r="FE99" s="313"/>
      <c r="FF99" s="313"/>
      <c r="FG99" s="313"/>
      <c r="FH99" s="313"/>
      <c r="FI99" s="313"/>
      <c r="FJ99" s="313"/>
      <c r="FK99" s="313"/>
      <c r="FL99" s="313"/>
    </row>
    <row r="100" spans="1:168" s="59" customFormat="1" ht="30" customHeight="1">
      <c r="A100" s="373" t="s">
        <v>422</v>
      </c>
      <c r="B100" s="374">
        <v>1000</v>
      </c>
      <c r="C100" s="318" t="s">
        <v>788</v>
      </c>
      <c r="D100" s="293"/>
      <c r="E100" s="293"/>
      <c r="F100" s="293"/>
      <c r="G100" s="293"/>
      <c r="H100" s="293"/>
      <c r="I100" s="293"/>
      <c r="J100" s="293"/>
      <c r="K100" s="293"/>
      <c r="L100" s="293"/>
      <c r="M100" s="312"/>
      <c r="N100" s="293"/>
      <c r="O100" s="293"/>
      <c r="P100" s="293"/>
      <c r="Q100" s="293"/>
      <c r="R100" s="313"/>
      <c r="S100" s="293"/>
      <c r="T100" s="293"/>
      <c r="U100" s="314"/>
      <c r="V100" s="314"/>
      <c r="W100" s="314"/>
      <c r="X100" s="314"/>
      <c r="Y100" s="314"/>
      <c r="Z100" s="314"/>
      <c r="AA100" s="314"/>
      <c r="AB100" s="314"/>
      <c r="AC100" s="314"/>
      <c r="AD100" s="314"/>
      <c r="AE100" s="487"/>
      <c r="AF100" s="293"/>
      <c r="AG100" s="313"/>
      <c r="AH100" s="293"/>
      <c r="AI100" s="293"/>
      <c r="AJ100" s="293"/>
      <c r="AK100" s="293"/>
      <c r="AL100" s="293"/>
      <c r="AM100" s="293"/>
      <c r="AN100" s="293"/>
      <c r="AO100" s="293"/>
      <c r="AP100" s="293"/>
      <c r="AQ100" s="293"/>
      <c r="AR100" s="293"/>
      <c r="AS100" s="293"/>
      <c r="AT100" s="293"/>
      <c r="AU100" s="313"/>
      <c r="AV100" s="313"/>
      <c r="AW100" s="313"/>
      <c r="AX100" s="293"/>
      <c r="AY100" s="293"/>
      <c r="AZ100" s="293"/>
      <c r="BA100" s="293"/>
      <c r="BB100" s="293"/>
      <c r="BC100" s="293"/>
      <c r="BD100" s="293"/>
      <c r="BE100" s="293"/>
      <c r="BF100" s="285"/>
      <c r="BG100" s="285"/>
      <c r="BH100" s="285"/>
      <c r="BI100" s="285"/>
      <c r="BJ100" s="285"/>
      <c r="BK100" s="285"/>
      <c r="BL100" s="315"/>
      <c r="BM100" s="315"/>
      <c r="BN100" s="315"/>
      <c r="BO100" s="315"/>
      <c r="BP100" s="315"/>
      <c r="BQ100" s="285"/>
      <c r="BR100" s="285"/>
      <c r="BS100" s="352"/>
      <c r="BT100" s="352"/>
      <c r="BU100" s="352"/>
      <c r="BV100" s="352"/>
      <c r="BW100" s="316"/>
      <c r="BX100" s="316"/>
      <c r="BY100" s="316"/>
      <c r="BZ100" s="316"/>
      <c r="CA100" s="316"/>
      <c r="CB100" s="316"/>
      <c r="CC100" s="316"/>
      <c r="CD100" s="316"/>
      <c r="CE100" s="316"/>
      <c r="CF100" s="316"/>
      <c r="CG100" s="316"/>
      <c r="CH100" s="316"/>
      <c r="CI100" s="316"/>
      <c r="CJ100" s="316"/>
      <c r="CK100" s="316"/>
      <c r="CL100" s="316"/>
      <c r="CM100" s="316"/>
      <c r="CN100" s="316"/>
      <c r="CO100" s="316"/>
      <c r="CP100" s="316"/>
      <c r="CQ100" s="316"/>
      <c r="CR100" s="316"/>
      <c r="CS100" s="316"/>
      <c r="CT100" s="316"/>
      <c r="CU100" s="316"/>
      <c r="CV100" s="316"/>
      <c r="CW100" s="316"/>
      <c r="CX100" s="316"/>
      <c r="CY100" s="316"/>
      <c r="CZ100" s="316"/>
      <c r="DA100" s="316"/>
      <c r="DB100" s="316"/>
      <c r="DC100" s="316"/>
      <c r="DD100" s="316"/>
      <c r="DE100" s="316"/>
      <c r="DF100" s="316"/>
      <c r="DG100" s="316"/>
      <c r="DH100" s="316"/>
      <c r="DI100" s="316"/>
      <c r="DJ100" s="316"/>
      <c r="DK100" s="316"/>
      <c r="DL100" s="316"/>
      <c r="DM100" s="316"/>
      <c r="DN100" s="316"/>
      <c r="DO100" s="316"/>
      <c r="DP100" s="316"/>
      <c r="DQ100" s="316"/>
      <c r="DR100" s="316"/>
      <c r="DS100" s="316"/>
      <c r="DT100" s="293"/>
      <c r="DU100" s="293"/>
      <c r="DV100" s="293"/>
      <c r="DW100" s="293"/>
      <c r="DX100" s="317"/>
      <c r="DY100" s="314"/>
      <c r="DZ100" s="314"/>
      <c r="EA100" s="314"/>
      <c r="EB100" s="314"/>
      <c r="EC100" s="314"/>
      <c r="ED100" s="314"/>
      <c r="EE100" s="314"/>
      <c r="EF100" s="314"/>
      <c r="EG100" s="313"/>
      <c r="EH100" s="313"/>
      <c r="EI100" s="313"/>
      <c r="EJ100" s="313"/>
      <c r="EK100" s="313"/>
      <c r="EL100" s="313"/>
      <c r="EM100" s="313"/>
      <c r="EN100" s="313"/>
      <c r="EO100" s="313"/>
      <c r="EP100" s="313"/>
      <c r="EU100" s="313"/>
      <c r="EV100" s="313"/>
      <c r="EW100" s="313"/>
      <c r="EX100" s="313"/>
      <c r="EY100" s="313"/>
      <c r="EZ100" s="313"/>
      <c r="FA100" s="313"/>
      <c r="FB100" s="313"/>
      <c r="FC100" s="313"/>
      <c r="FD100" s="313"/>
      <c r="FE100" s="313"/>
      <c r="FF100" s="313"/>
      <c r="FG100" s="313"/>
      <c r="FH100" s="313"/>
      <c r="FI100" s="313"/>
      <c r="FJ100" s="313"/>
      <c r="FK100" s="313"/>
      <c r="FL100" s="313"/>
    </row>
    <row r="101" spans="1:168" s="59" customFormat="1" ht="30" customHeight="1">
      <c r="A101" s="373" t="s">
        <v>423</v>
      </c>
      <c r="B101" s="374">
        <v>1000</v>
      </c>
      <c r="C101" s="318" t="s">
        <v>789</v>
      </c>
      <c r="D101" s="293"/>
      <c r="E101" s="293"/>
      <c r="F101" s="293"/>
      <c r="G101" s="293"/>
      <c r="H101" s="293"/>
      <c r="I101" s="293"/>
      <c r="J101" s="293"/>
      <c r="K101" s="293"/>
      <c r="L101" s="293"/>
      <c r="M101" s="312"/>
      <c r="N101" s="293"/>
      <c r="O101" s="293"/>
      <c r="P101" s="293"/>
      <c r="Q101" s="293"/>
      <c r="R101" s="313"/>
      <c r="S101" s="293"/>
      <c r="T101" s="293"/>
      <c r="U101" s="314"/>
      <c r="V101" s="314"/>
      <c r="W101" s="314"/>
      <c r="X101" s="314"/>
      <c r="Y101" s="314"/>
      <c r="Z101" s="314"/>
      <c r="AA101" s="314"/>
      <c r="AB101" s="314"/>
      <c r="AC101" s="314"/>
      <c r="AD101" s="314"/>
      <c r="AE101" s="487"/>
      <c r="AF101" s="293"/>
      <c r="AG101" s="313"/>
      <c r="AH101" s="293"/>
      <c r="AI101" s="293"/>
      <c r="AJ101" s="293"/>
      <c r="AK101" s="293"/>
      <c r="AL101" s="293"/>
      <c r="AM101" s="293"/>
      <c r="AN101" s="293"/>
      <c r="AO101" s="293"/>
      <c r="AP101" s="293"/>
      <c r="AQ101" s="293"/>
      <c r="AR101" s="293"/>
      <c r="AS101" s="293"/>
      <c r="AT101" s="293"/>
      <c r="AU101" s="313"/>
      <c r="AV101" s="313"/>
      <c r="AW101" s="313"/>
      <c r="AX101" s="293"/>
      <c r="AY101" s="293"/>
      <c r="AZ101" s="293"/>
      <c r="BA101" s="293"/>
      <c r="BB101" s="293"/>
      <c r="BC101" s="293"/>
      <c r="BD101" s="293"/>
      <c r="BE101" s="293"/>
      <c r="BF101" s="285"/>
      <c r="BG101" s="285"/>
      <c r="BH101" s="285"/>
      <c r="BI101" s="285"/>
      <c r="BJ101" s="285"/>
      <c r="BK101" s="285"/>
      <c r="BL101" s="315"/>
      <c r="BM101" s="315"/>
      <c r="BN101" s="315"/>
      <c r="BO101" s="315"/>
      <c r="BP101" s="315"/>
      <c r="BQ101" s="285"/>
      <c r="BR101" s="285"/>
      <c r="BS101" s="352"/>
      <c r="BT101" s="352"/>
      <c r="BU101" s="352"/>
      <c r="BV101" s="352"/>
      <c r="BW101" s="316"/>
      <c r="BX101" s="316"/>
      <c r="BY101" s="316"/>
      <c r="BZ101" s="316"/>
      <c r="CA101" s="316"/>
      <c r="CB101" s="316"/>
      <c r="CC101" s="316"/>
      <c r="CD101" s="316"/>
      <c r="CE101" s="316"/>
      <c r="CF101" s="316"/>
      <c r="CG101" s="316"/>
      <c r="CH101" s="316"/>
      <c r="CI101" s="316"/>
      <c r="CJ101" s="316"/>
      <c r="CK101" s="316"/>
      <c r="CL101" s="316"/>
      <c r="CM101" s="316"/>
      <c r="CN101" s="316"/>
      <c r="CO101" s="316"/>
      <c r="CP101" s="316"/>
      <c r="CQ101" s="316"/>
      <c r="CR101" s="316"/>
      <c r="CS101" s="316"/>
      <c r="CT101" s="316"/>
      <c r="CU101" s="316"/>
      <c r="CV101" s="316"/>
      <c r="CW101" s="316"/>
      <c r="CX101" s="316"/>
      <c r="CY101" s="316"/>
      <c r="CZ101" s="316"/>
      <c r="DA101" s="316"/>
      <c r="DB101" s="316"/>
      <c r="DC101" s="316"/>
      <c r="DD101" s="316"/>
      <c r="DE101" s="316"/>
      <c r="DF101" s="316"/>
      <c r="DG101" s="316"/>
      <c r="DH101" s="316"/>
      <c r="DI101" s="316"/>
      <c r="DJ101" s="316"/>
      <c r="DK101" s="316"/>
      <c r="DL101" s="316"/>
      <c r="DM101" s="316"/>
      <c r="DN101" s="316"/>
      <c r="DO101" s="316"/>
      <c r="DP101" s="316"/>
      <c r="DQ101" s="316"/>
      <c r="DR101" s="316"/>
      <c r="DS101" s="316"/>
      <c r="DT101" s="293"/>
      <c r="DU101" s="293"/>
      <c r="DV101" s="293"/>
      <c r="DW101" s="293"/>
      <c r="DX101" s="317"/>
      <c r="DY101" s="314"/>
      <c r="DZ101" s="314"/>
      <c r="EA101" s="314"/>
      <c r="EB101" s="314"/>
      <c r="EC101" s="314"/>
      <c r="ED101" s="314"/>
      <c r="EE101" s="314"/>
      <c r="EF101" s="314"/>
      <c r="EG101" s="313"/>
      <c r="EH101" s="313"/>
      <c r="EI101" s="313"/>
      <c r="EJ101" s="313"/>
      <c r="EK101" s="313"/>
      <c r="EL101" s="313"/>
      <c r="EM101" s="313"/>
      <c r="EN101" s="313"/>
      <c r="EO101" s="313"/>
      <c r="EP101" s="313"/>
      <c r="EU101" s="313"/>
      <c r="EV101" s="313"/>
      <c r="EW101" s="313"/>
      <c r="EX101" s="313"/>
      <c r="EY101" s="313"/>
      <c r="EZ101" s="313"/>
      <c r="FA101" s="313"/>
      <c r="FB101" s="313"/>
      <c r="FC101" s="313"/>
      <c r="FD101" s="313"/>
      <c r="FE101" s="313"/>
      <c r="FF101" s="313"/>
      <c r="FG101" s="313"/>
      <c r="FH101" s="313"/>
      <c r="FI101" s="313"/>
      <c r="FJ101" s="313"/>
      <c r="FK101" s="313"/>
      <c r="FL101" s="313"/>
    </row>
    <row r="102" spans="1:168" s="59" customFormat="1" ht="30" customHeight="1">
      <c r="A102" s="373" t="s">
        <v>424</v>
      </c>
      <c r="B102" s="374">
        <v>1000</v>
      </c>
      <c r="C102" s="318" t="s">
        <v>790</v>
      </c>
      <c r="D102" s="293"/>
      <c r="E102" s="293"/>
      <c r="F102" s="293"/>
      <c r="G102" s="293"/>
      <c r="H102" s="293"/>
      <c r="I102" s="293"/>
      <c r="J102" s="293"/>
      <c r="K102" s="293"/>
      <c r="L102" s="293"/>
      <c r="M102" s="312"/>
      <c r="N102" s="293"/>
      <c r="O102" s="293"/>
      <c r="P102" s="293"/>
      <c r="Q102" s="293"/>
      <c r="R102" s="313"/>
      <c r="S102" s="293"/>
      <c r="T102" s="293"/>
      <c r="U102" s="314"/>
      <c r="V102" s="314"/>
      <c r="W102" s="314"/>
      <c r="X102" s="314"/>
      <c r="Y102" s="314"/>
      <c r="Z102" s="314"/>
      <c r="AA102" s="314"/>
      <c r="AB102" s="314"/>
      <c r="AC102" s="314"/>
      <c r="AD102" s="314"/>
      <c r="AE102" s="487"/>
      <c r="AF102" s="293"/>
      <c r="AG102" s="313"/>
      <c r="AH102" s="293"/>
      <c r="AI102" s="293"/>
      <c r="AJ102" s="293"/>
      <c r="AK102" s="293"/>
      <c r="AL102" s="293"/>
      <c r="AM102" s="293"/>
      <c r="AN102" s="293"/>
      <c r="AO102" s="293"/>
      <c r="AP102" s="293"/>
      <c r="AQ102" s="293"/>
      <c r="AR102" s="293"/>
      <c r="AS102" s="293"/>
      <c r="AT102" s="293"/>
      <c r="AU102" s="313"/>
      <c r="AV102" s="313"/>
      <c r="AW102" s="313"/>
      <c r="AX102" s="293"/>
      <c r="AY102" s="293"/>
      <c r="AZ102" s="293"/>
      <c r="BA102" s="293"/>
      <c r="BB102" s="293"/>
      <c r="BC102" s="293"/>
      <c r="BD102" s="293"/>
      <c r="BE102" s="293"/>
      <c r="BF102" s="285"/>
      <c r="BG102" s="285"/>
      <c r="BH102" s="285"/>
      <c r="BI102" s="285"/>
      <c r="BJ102" s="285"/>
      <c r="BK102" s="285"/>
      <c r="BL102" s="315"/>
      <c r="BM102" s="315"/>
      <c r="BN102" s="315"/>
      <c r="BO102" s="315"/>
      <c r="BP102" s="315"/>
      <c r="BQ102" s="285"/>
      <c r="BR102" s="285"/>
      <c r="BS102" s="352"/>
      <c r="BT102" s="352"/>
      <c r="BU102" s="352"/>
      <c r="BV102" s="352"/>
      <c r="BW102" s="316"/>
      <c r="BX102" s="316"/>
      <c r="BY102" s="316"/>
      <c r="BZ102" s="316"/>
      <c r="CA102" s="316"/>
      <c r="CB102" s="316"/>
      <c r="CC102" s="316"/>
      <c r="CD102" s="316"/>
      <c r="CE102" s="316"/>
      <c r="CF102" s="316"/>
      <c r="CG102" s="316"/>
      <c r="CH102" s="316"/>
      <c r="CI102" s="316"/>
      <c r="CJ102" s="316"/>
      <c r="CK102" s="316"/>
      <c r="CL102" s="316"/>
      <c r="CM102" s="316"/>
      <c r="CN102" s="316"/>
      <c r="CO102" s="316"/>
      <c r="CP102" s="316"/>
      <c r="CQ102" s="316"/>
      <c r="CR102" s="316"/>
      <c r="CS102" s="316"/>
      <c r="CT102" s="316"/>
      <c r="CU102" s="316"/>
      <c r="CV102" s="316"/>
      <c r="CW102" s="316"/>
      <c r="CX102" s="316"/>
      <c r="CY102" s="316"/>
      <c r="CZ102" s="316"/>
      <c r="DA102" s="316"/>
      <c r="DB102" s="316"/>
      <c r="DC102" s="316"/>
      <c r="DD102" s="316"/>
      <c r="DE102" s="316"/>
      <c r="DF102" s="316"/>
      <c r="DG102" s="316"/>
      <c r="DH102" s="316"/>
      <c r="DI102" s="316"/>
      <c r="DJ102" s="316"/>
      <c r="DK102" s="316"/>
      <c r="DL102" s="316"/>
      <c r="DM102" s="316"/>
      <c r="DN102" s="316"/>
      <c r="DO102" s="316"/>
      <c r="DP102" s="316"/>
      <c r="DQ102" s="316"/>
      <c r="DR102" s="316"/>
      <c r="DS102" s="316"/>
      <c r="DT102" s="293"/>
      <c r="DU102" s="293"/>
      <c r="DV102" s="293"/>
      <c r="DW102" s="293"/>
      <c r="DX102" s="317"/>
      <c r="DY102" s="314"/>
      <c r="DZ102" s="314"/>
      <c r="EA102" s="314"/>
      <c r="EB102" s="314"/>
      <c r="EC102" s="314"/>
      <c r="ED102" s="314"/>
      <c r="EE102" s="314"/>
      <c r="EF102" s="314"/>
      <c r="EG102" s="313"/>
      <c r="EH102" s="313"/>
      <c r="EI102" s="313"/>
      <c r="EJ102" s="313"/>
      <c r="EK102" s="313"/>
      <c r="EL102" s="313"/>
      <c r="EM102" s="313"/>
      <c r="EN102" s="313"/>
      <c r="EO102" s="313"/>
      <c r="EP102" s="313"/>
      <c r="EU102" s="313"/>
      <c r="EV102" s="313"/>
      <c r="EW102" s="313"/>
      <c r="EX102" s="313"/>
      <c r="EY102" s="313"/>
      <c r="EZ102" s="313"/>
      <c r="FA102" s="313"/>
      <c r="FB102" s="313"/>
      <c r="FC102" s="313"/>
      <c r="FD102" s="313"/>
      <c r="FE102" s="313"/>
      <c r="FF102" s="313"/>
      <c r="FG102" s="313"/>
      <c r="FH102" s="313"/>
      <c r="FI102" s="313"/>
      <c r="FJ102" s="313"/>
      <c r="FK102" s="313"/>
      <c r="FL102" s="313"/>
    </row>
    <row r="103" spans="1:168" s="59" customFormat="1" ht="30" customHeight="1">
      <c r="A103" s="285"/>
      <c r="B103" s="285"/>
      <c r="C103" s="318" t="s">
        <v>791</v>
      </c>
      <c r="D103" s="293"/>
      <c r="E103" s="293"/>
      <c r="F103" s="293"/>
      <c r="G103" s="293"/>
      <c r="H103" s="293"/>
      <c r="I103" s="293"/>
      <c r="J103" s="293"/>
      <c r="K103" s="293"/>
      <c r="L103" s="293"/>
      <c r="M103" s="312"/>
      <c r="N103" s="293"/>
      <c r="O103" s="293"/>
      <c r="P103" s="293"/>
      <c r="Q103" s="293"/>
      <c r="R103" s="313"/>
      <c r="S103" s="293"/>
      <c r="T103" s="293"/>
      <c r="U103" s="314"/>
      <c r="V103" s="314"/>
      <c r="W103" s="314"/>
      <c r="X103" s="314"/>
      <c r="Y103" s="314"/>
      <c r="Z103" s="314"/>
      <c r="AA103" s="314"/>
      <c r="AB103" s="314"/>
      <c r="AC103" s="314"/>
      <c r="AD103" s="314"/>
      <c r="AE103" s="487"/>
      <c r="AF103" s="293"/>
      <c r="AG103" s="313"/>
      <c r="AH103" s="293"/>
      <c r="AI103" s="293"/>
      <c r="AJ103" s="293"/>
      <c r="AK103" s="293"/>
      <c r="AL103" s="293"/>
      <c r="AM103" s="293"/>
      <c r="AN103" s="293"/>
      <c r="AO103" s="293"/>
      <c r="AP103" s="293"/>
      <c r="AQ103" s="293"/>
      <c r="AR103" s="293"/>
      <c r="AS103" s="293"/>
      <c r="AT103" s="293"/>
      <c r="AU103" s="313"/>
      <c r="AV103" s="313"/>
      <c r="AW103" s="313"/>
      <c r="AX103" s="293"/>
      <c r="AY103" s="293"/>
      <c r="AZ103" s="293"/>
      <c r="BA103" s="293"/>
      <c r="BB103" s="293"/>
      <c r="BC103" s="293"/>
      <c r="BD103" s="293"/>
      <c r="BE103" s="293"/>
      <c r="BF103" s="285"/>
      <c r="BG103" s="285"/>
      <c r="BH103" s="285"/>
      <c r="BI103" s="285"/>
      <c r="BJ103" s="285"/>
      <c r="BK103" s="285"/>
      <c r="BL103" s="315"/>
      <c r="BM103" s="315"/>
      <c r="BN103" s="315"/>
      <c r="BO103" s="315"/>
      <c r="BP103" s="315"/>
      <c r="BQ103" s="285"/>
      <c r="BR103" s="285"/>
      <c r="BS103" s="352"/>
      <c r="BT103" s="352"/>
      <c r="BU103" s="352"/>
      <c r="BV103" s="352"/>
      <c r="BW103" s="316"/>
      <c r="BX103" s="316"/>
      <c r="BY103" s="316"/>
      <c r="BZ103" s="316"/>
      <c r="CA103" s="316"/>
      <c r="CB103" s="316"/>
      <c r="CC103" s="316"/>
      <c r="CD103" s="316"/>
      <c r="CE103" s="316"/>
      <c r="CF103" s="316"/>
      <c r="CG103" s="316"/>
      <c r="CH103" s="316"/>
      <c r="CI103" s="316"/>
      <c r="CJ103" s="316"/>
      <c r="CK103" s="316"/>
      <c r="CL103" s="316"/>
      <c r="CM103" s="316"/>
      <c r="CN103" s="316"/>
      <c r="CO103" s="316"/>
      <c r="CP103" s="316"/>
      <c r="CQ103" s="316"/>
      <c r="CR103" s="316"/>
      <c r="CS103" s="316"/>
      <c r="CT103" s="316"/>
      <c r="CU103" s="316"/>
      <c r="CV103" s="316"/>
      <c r="CW103" s="316"/>
      <c r="CX103" s="316"/>
      <c r="CY103" s="316"/>
      <c r="CZ103" s="316"/>
      <c r="DA103" s="316"/>
      <c r="DB103" s="316"/>
      <c r="DC103" s="316"/>
      <c r="DD103" s="316"/>
      <c r="DE103" s="316"/>
      <c r="DF103" s="316"/>
      <c r="DG103" s="316"/>
      <c r="DH103" s="316"/>
      <c r="DI103" s="316"/>
      <c r="DJ103" s="316"/>
      <c r="DK103" s="316"/>
      <c r="DL103" s="316"/>
      <c r="DM103" s="316"/>
      <c r="DN103" s="316"/>
      <c r="DO103" s="316"/>
      <c r="DP103" s="316"/>
      <c r="DQ103" s="316"/>
      <c r="DR103" s="316"/>
      <c r="DS103" s="316"/>
      <c r="DT103" s="293"/>
      <c r="DU103" s="293"/>
      <c r="DV103" s="293"/>
      <c r="DW103" s="293"/>
      <c r="DX103" s="317"/>
      <c r="DY103" s="314"/>
      <c r="DZ103" s="314"/>
      <c r="EA103" s="314"/>
      <c r="EB103" s="314"/>
      <c r="EC103" s="314"/>
      <c r="ED103" s="314"/>
      <c r="EE103" s="314"/>
      <c r="EF103" s="314"/>
      <c r="EG103" s="313"/>
      <c r="EH103" s="313"/>
      <c r="EI103" s="313"/>
      <c r="EJ103" s="313"/>
      <c r="EK103" s="313"/>
      <c r="EL103" s="313"/>
      <c r="EM103" s="313"/>
      <c r="EN103" s="313"/>
      <c r="EO103" s="313"/>
      <c r="EP103" s="313"/>
      <c r="EU103" s="313"/>
      <c r="EV103" s="313"/>
      <c r="EW103" s="313"/>
      <c r="EX103" s="313"/>
      <c r="EY103" s="313"/>
      <c r="EZ103" s="313"/>
      <c r="FA103" s="313"/>
      <c r="FB103" s="313"/>
      <c r="FC103" s="313"/>
      <c r="FD103" s="313"/>
      <c r="FE103" s="313"/>
      <c r="FF103" s="313"/>
      <c r="FG103" s="313"/>
      <c r="FH103" s="313"/>
      <c r="FI103" s="313"/>
      <c r="FJ103" s="313"/>
      <c r="FK103" s="313"/>
      <c r="FL103" s="313"/>
    </row>
    <row r="104" spans="1:168" s="59" customFormat="1" ht="30" customHeight="1">
      <c r="A104" s="285"/>
      <c r="B104" s="285"/>
      <c r="C104" s="318" t="s">
        <v>792</v>
      </c>
      <c r="D104" s="293"/>
      <c r="E104" s="293"/>
      <c r="F104" s="293"/>
      <c r="G104" s="293"/>
      <c r="H104" s="293"/>
      <c r="I104" s="293"/>
      <c r="J104" s="293"/>
      <c r="K104" s="293"/>
      <c r="L104" s="293"/>
      <c r="M104" s="312"/>
      <c r="N104" s="293"/>
      <c r="O104" s="293"/>
      <c r="P104" s="293"/>
      <c r="Q104" s="293"/>
      <c r="R104" s="313"/>
      <c r="S104" s="293"/>
      <c r="T104" s="293"/>
      <c r="U104" s="314"/>
      <c r="V104" s="314"/>
      <c r="W104" s="314"/>
      <c r="X104" s="314"/>
      <c r="Y104" s="314"/>
      <c r="Z104" s="314"/>
      <c r="AA104" s="314"/>
      <c r="AB104" s="314"/>
      <c r="AC104" s="314"/>
      <c r="AD104" s="314"/>
      <c r="AE104" s="487"/>
      <c r="AF104" s="293"/>
      <c r="AG104" s="313"/>
      <c r="AH104" s="293"/>
      <c r="AI104" s="293"/>
      <c r="AJ104" s="293"/>
      <c r="AK104" s="293"/>
      <c r="AL104" s="293"/>
      <c r="AM104" s="293"/>
      <c r="AN104" s="293"/>
      <c r="AO104" s="293"/>
      <c r="AP104" s="293"/>
      <c r="AQ104" s="293"/>
      <c r="AR104" s="293"/>
      <c r="AS104" s="293"/>
      <c r="AT104" s="293"/>
      <c r="AU104" s="313"/>
      <c r="AV104" s="313"/>
      <c r="AW104" s="313"/>
      <c r="AX104" s="293"/>
      <c r="AY104" s="293"/>
      <c r="AZ104" s="293"/>
      <c r="BA104" s="293"/>
      <c r="BB104" s="293"/>
      <c r="BC104" s="293"/>
      <c r="BD104" s="293"/>
      <c r="BE104" s="293"/>
      <c r="BF104" s="285"/>
      <c r="BG104" s="285"/>
      <c r="BH104" s="285"/>
      <c r="BI104" s="285"/>
      <c r="BJ104" s="285"/>
      <c r="BK104" s="285"/>
      <c r="BL104" s="315"/>
      <c r="BM104" s="315"/>
      <c r="BN104" s="315"/>
      <c r="BO104" s="315"/>
      <c r="BP104" s="315"/>
      <c r="BQ104" s="285"/>
      <c r="BR104" s="285"/>
      <c r="BS104" s="352"/>
      <c r="BT104" s="352"/>
      <c r="BU104" s="352"/>
      <c r="BV104" s="352"/>
      <c r="BW104" s="316"/>
      <c r="BX104" s="316"/>
      <c r="BY104" s="316"/>
      <c r="BZ104" s="316"/>
      <c r="CA104" s="316"/>
      <c r="CB104" s="316"/>
      <c r="CC104" s="316"/>
      <c r="CD104" s="316"/>
      <c r="CE104" s="316"/>
      <c r="CF104" s="316"/>
      <c r="CG104" s="316"/>
      <c r="CH104" s="316"/>
      <c r="CI104" s="316"/>
      <c r="CJ104" s="316"/>
      <c r="CK104" s="316"/>
      <c r="CL104" s="316"/>
      <c r="CM104" s="316"/>
      <c r="CN104" s="316"/>
      <c r="CO104" s="316"/>
      <c r="CP104" s="316"/>
      <c r="CQ104" s="316"/>
      <c r="CR104" s="316"/>
      <c r="CS104" s="316"/>
      <c r="CT104" s="316"/>
      <c r="CU104" s="316"/>
      <c r="CV104" s="316"/>
      <c r="CW104" s="316"/>
      <c r="CX104" s="316"/>
      <c r="CY104" s="316"/>
      <c r="CZ104" s="316"/>
      <c r="DA104" s="316"/>
      <c r="DB104" s="316"/>
      <c r="DC104" s="316"/>
      <c r="DD104" s="316"/>
      <c r="DE104" s="316"/>
      <c r="DF104" s="316"/>
      <c r="DG104" s="316"/>
      <c r="DH104" s="316"/>
      <c r="DI104" s="316"/>
      <c r="DJ104" s="316"/>
      <c r="DK104" s="316"/>
      <c r="DL104" s="316"/>
      <c r="DM104" s="316"/>
      <c r="DN104" s="316"/>
      <c r="DO104" s="316"/>
      <c r="DP104" s="316"/>
      <c r="DQ104" s="316"/>
      <c r="DR104" s="316"/>
      <c r="DS104" s="316"/>
      <c r="DT104" s="293"/>
      <c r="DU104" s="293"/>
      <c r="DV104" s="293"/>
      <c r="DW104" s="293"/>
      <c r="DX104" s="317"/>
      <c r="DY104" s="314"/>
      <c r="DZ104" s="314"/>
      <c r="EA104" s="314"/>
      <c r="EB104" s="314"/>
      <c r="EC104" s="314"/>
      <c r="ED104" s="314"/>
      <c r="EE104" s="314"/>
      <c r="EF104" s="314"/>
      <c r="EG104" s="313"/>
      <c r="EH104" s="313"/>
      <c r="EI104" s="313"/>
      <c r="EJ104" s="313"/>
      <c r="EK104" s="313"/>
      <c r="EL104" s="313"/>
      <c r="EM104" s="313"/>
      <c r="EN104" s="313"/>
      <c r="EO104" s="313"/>
      <c r="EP104" s="313"/>
      <c r="EU104" s="313"/>
      <c r="EV104" s="313"/>
      <c r="EW104" s="313"/>
      <c r="EX104" s="313"/>
      <c r="EY104" s="313"/>
      <c r="EZ104" s="313"/>
      <c r="FA104" s="313"/>
      <c r="FB104" s="313"/>
      <c r="FC104" s="313"/>
      <c r="FD104" s="313"/>
      <c r="FE104" s="313"/>
      <c r="FF104" s="313"/>
      <c r="FG104" s="313"/>
      <c r="FH104" s="313"/>
      <c r="FI104" s="313"/>
      <c r="FJ104" s="313"/>
      <c r="FK104" s="313"/>
      <c r="FL104" s="313"/>
    </row>
    <row r="105" spans="1:168" s="59" customFormat="1" ht="30" customHeight="1">
      <c r="A105" s="285"/>
      <c r="B105" s="285"/>
      <c r="C105" s="318" t="s">
        <v>793</v>
      </c>
      <c r="D105" s="293"/>
      <c r="E105" s="293"/>
      <c r="F105" s="293"/>
      <c r="G105" s="293"/>
      <c r="H105" s="293"/>
      <c r="I105" s="293"/>
      <c r="J105" s="293"/>
      <c r="K105" s="293"/>
      <c r="L105" s="293"/>
      <c r="M105" s="312"/>
      <c r="N105" s="293"/>
      <c r="O105" s="293"/>
      <c r="P105" s="293"/>
      <c r="Q105" s="293"/>
      <c r="R105" s="313"/>
      <c r="S105" s="293"/>
      <c r="T105" s="293"/>
      <c r="U105" s="314"/>
      <c r="V105" s="314"/>
      <c r="W105" s="314"/>
      <c r="X105" s="314"/>
      <c r="Y105" s="314"/>
      <c r="Z105" s="314"/>
      <c r="AA105" s="314"/>
      <c r="AB105" s="314"/>
      <c r="AC105" s="314"/>
      <c r="AD105" s="314"/>
      <c r="AE105" s="487"/>
      <c r="AF105" s="293"/>
      <c r="AG105" s="313"/>
      <c r="AH105" s="293"/>
      <c r="AI105" s="293"/>
      <c r="AJ105" s="293"/>
      <c r="AK105" s="293"/>
      <c r="AL105" s="293"/>
      <c r="AM105" s="293"/>
      <c r="AN105" s="293"/>
      <c r="AO105" s="293"/>
      <c r="AP105" s="293"/>
      <c r="AQ105" s="293"/>
      <c r="AR105" s="293"/>
      <c r="AS105" s="293"/>
      <c r="AT105" s="293"/>
      <c r="AU105" s="313"/>
      <c r="AV105" s="313"/>
      <c r="AW105" s="313"/>
      <c r="AX105" s="293"/>
      <c r="AY105" s="293"/>
      <c r="AZ105" s="293"/>
      <c r="BA105" s="293"/>
      <c r="BB105" s="293"/>
      <c r="BC105" s="293"/>
      <c r="BD105" s="293"/>
      <c r="BE105" s="293"/>
      <c r="BF105" s="285"/>
      <c r="BG105" s="285"/>
      <c r="BH105" s="285"/>
      <c r="BI105" s="285"/>
      <c r="BJ105" s="285"/>
      <c r="BK105" s="285"/>
      <c r="BL105" s="315"/>
      <c r="BM105" s="315"/>
      <c r="BN105" s="315"/>
      <c r="BO105" s="315"/>
      <c r="BP105" s="315"/>
      <c r="BQ105" s="285"/>
      <c r="BR105" s="285"/>
      <c r="BS105" s="352"/>
      <c r="BT105" s="352"/>
      <c r="BU105" s="352"/>
      <c r="BV105" s="352"/>
      <c r="BW105" s="316"/>
      <c r="BX105" s="316"/>
      <c r="BY105" s="316"/>
      <c r="BZ105" s="316"/>
      <c r="CA105" s="316"/>
      <c r="CB105" s="316"/>
      <c r="CC105" s="316"/>
      <c r="CD105" s="316"/>
      <c r="CE105" s="316"/>
      <c r="CF105" s="316"/>
      <c r="CG105" s="316"/>
      <c r="CH105" s="316"/>
      <c r="CI105" s="316"/>
      <c r="CJ105" s="316"/>
      <c r="CK105" s="316"/>
      <c r="CL105" s="316"/>
      <c r="CM105" s="316"/>
      <c r="CN105" s="316"/>
      <c r="CO105" s="316"/>
      <c r="CP105" s="316"/>
      <c r="CQ105" s="316"/>
      <c r="CR105" s="316"/>
      <c r="CS105" s="316"/>
      <c r="CT105" s="316"/>
      <c r="CU105" s="316"/>
      <c r="CV105" s="316"/>
      <c r="CW105" s="316"/>
      <c r="CX105" s="316"/>
      <c r="CY105" s="316"/>
      <c r="CZ105" s="316"/>
      <c r="DA105" s="316"/>
      <c r="DB105" s="316"/>
      <c r="DC105" s="316"/>
      <c r="DD105" s="316"/>
      <c r="DE105" s="316"/>
      <c r="DF105" s="316"/>
      <c r="DG105" s="316"/>
      <c r="DH105" s="316"/>
      <c r="DI105" s="316"/>
      <c r="DJ105" s="316"/>
      <c r="DK105" s="316"/>
      <c r="DL105" s="316"/>
      <c r="DM105" s="316"/>
      <c r="DN105" s="316"/>
      <c r="DO105" s="316"/>
      <c r="DP105" s="316"/>
      <c r="DQ105" s="316"/>
      <c r="DR105" s="316"/>
      <c r="DS105" s="316"/>
      <c r="DT105" s="293"/>
      <c r="DU105" s="293"/>
      <c r="DV105" s="293"/>
      <c r="DW105" s="293"/>
      <c r="DX105" s="317"/>
      <c r="DY105" s="314"/>
      <c r="DZ105" s="314"/>
      <c r="EA105" s="314"/>
      <c r="EB105" s="314"/>
      <c r="EC105" s="314"/>
      <c r="ED105" s="314"/>
      <c r="EE105" s="314"/>
      <c r="EF105" s="314"/>
      <c r="EG105" s="313"/>
      <c r="EH105" s="313"/>
      <c r="EI105" s="313"/>
      <c r="EJ105" s="313"/>
      <c r="EK105" s="313"/>
      <c r="EL105" s="313"/>
      <c r="EM105" s="313"/>
      <c r="EN105" s="313"/>
      <c r="EO105" s="313"/>
      <c r="EP105" s="313"/>
      <c r="EU105" s="313"/>
      <c r="EV105" s="313"/>
      <c r="EW105" s="313"/>
      <c r="EX105" s="313"/>
      <c r="EY105" s="313"/>
      <c r="EZ105" s="313"/>
      <c r="FA105" s="313"/>
      <c r="FB105" s="313"/>
      <c r="FC105" s="313"/>
      <c r="FD105" s="313"/>
      <c r="FE105" s="313"/>
      <c r="FF105" s="313"/>
      <c r="FG105" s="313"/>
      <c r="FH105" s="313"/>
      <c r="FI105" s="313"/>
      <c r="FJ105" s="313"/>
      <c r="FK105" s="313"/>
      <c r="FL105" s="313"/>
    </row>
    <row r="106" spans="1:168" s="59" customFormat="1" ht="30" customHeight="1">
      <c r="A106" s="285"/>
      <c r="B106" s="285"/>
      <c r="C106" s="318" t="s">
        <v>794</v>
      </c>
      <c r="D106" s="293"/>
      <c r="E106" s="293"/>
      <c r="F106" s="293"/>
      <c r="G106" s="293"/>
      <c r="H106" s="293"/>
      <c r="I106" s="293"/>
      <c r="J106" s="293"/>
      <c r="K106" s="293"/>
      <c r="L106" s="293"/>
      <c r="M106" s="312"/>
      <c r="N106" s="293"/>
      <c r="O106" s="293"/>
      <c r="P106" s="293"/>
      <c r="Q106" s="293"/>
      <c r="R106" s="313"/>
      <c r="S106" s="293"/>
      <c r="T106" s="293"/>
      <c r="U106" s="314"/>
      <c r="V106" s="314"/>
      <c r="W106" s="314"/>
      <c r="X106" s="314"/>
      <c r="Y106" s="314"/>
      <c r="Z106" s="314"/>
      <c r="AA106" s="314"/>
      <c r="AB106" s="314"/>
      <c r="AC106" s="314"/>
      <c r="AD106" s="314"/>
      <c r="AE106" s="487"/>
      <c r="AF106" s="293"/>
      <c r="AG106" s="313"/>
      <c r="AH106" s="293"/>
      <c r="AI106" s="293"/>
      <c r="AJ106" s="293"/>
      <c r="AK106" s="293"/>
      <c r="AL106" s="293"/>
      <c r="AM106" s="293"/>
      <c r="AN106" s="293"/>
      <c r="AO106" s="293"/>
      <c r="AP106" s="293"/>
      <c r="AQ106" s="293"/>
      <c r="AR106" s="293"/>
      <c r="AS106" s="293"/>
      <c r="AT106" s="293"/>
      <c r="AU106" s="313"/>
      <c r="AV106" s="313"/>
      <c r="AW106" s="313"/>
      <c r="AX106" s="293"/>
      <c r="AY106" s="293"/>
      <c r="AZ106" s="293"/>
      <c r="BA106" s="293"/>
      <c r="BB106" s="293"/>
      <c r="BC106" s="293"/>
      <c r="BD106" s="293"/>
      <c r="BE106" s="293"/>
      <c r="BF106" s="285"/>
      <c r="BG106" s="285"/>
      <c r="BH106" s="285"/>
      <c r="BI106" s="285"/>
      <c r="BJ106" s="285"/>
      <c r="BK106" s="285"/>
      <c r="BL106" s="315"/>
      <c r="BM106" s="315"/>
      <c r="BN106" s="315"/>
      <c r="BO106" s="315"/>
      <c r="BP106" s="315"/>
      <c r="BQ106" s="285"/>
      <c r="BR106" s="285"/>
      <c r="BS106" s="352"/>
      <c r="BT106" s="352"/>
      <c r="BU106" s="352"/>
      <c r="BV106" s="352"/>
      <c r="BW106" s="316"/>
      <c r="BX106" s="316"/>
      <c r="BY106" s="316"/>
      <c r="BZ106" s="316"/>
      <c r="CA106" s="316"/>
      <c r="CB106" s="316"/>
      <c r="CC106" s="316"/>
      <c r="CD106" s="316"/>
      <c r="CE106" s="316"/>
      <c r="CF106" s="316"/>
      <c r="CG106" s="316"/>
      <c r="CH106" s="316"/>
      <c r="CI106" s="316"/>
      <c r="CJ106" s="316"/>
      <c r="CK106" s="316"/>
      <c r="CL106" s="316"/>
      <c r="CM106" s="316"/>
      <c r="CN106" s="316"/>
      <c r="CO106" s="316"/>
      <c r="CP106" s="316"/>
      <c r="CQ106" s="316"/>
      <c r="CR106" s="316"/>
      <c r="CS106" s="316"/>
      <c r="CT106" s="316"/>
      <c r="CU106" s="316"/>
      <c r="CV106" s="316"/>
      <c r="CW106" s="316"/>
      <c r="CX106" s="316"/>
      <c r="CY106" s="316"/>
      <c r="CZ106" s="316"/>
      <c r="DA106" s="316"/>
      <c r="DB106" s="316"/>
      <c r="DC106" s="316"/>
      <c r="DD106" s="316"/>
      <c r="DE106" s="316"/>
      <c r="DF106" s="316"/>
      <c r="DG106" s="316"/>
      <c r="DH106" s="316"/>
      <c r="DI106" s="316"/>
      <c r="DJ106" s="316"/>
      <c r="DK106" s="316"/>
      <c r="DL106" s="316"/>
      <c r="DM106" s="316"/>
      <c r="DN106" s="316"/>
      <c r="DO106" s="316"/>
      <c r="DP106" s="316"/>
      <c r="DQ106" s="316"/>
      <c r="DR106" s="316"/>
      <c r="DS106" s="316"/>
      <c r="DT106" s="293"/>
      <c r="DU106" s="293"/>
      <c r="DV106" s="293"/>
      <c r="DW106" s="293"/>
      <c r="DX106" s="317"/>
      <c r="DY106" s="314"/>
      <c r="DZ106" s="314"/>
      <c r="EA106" s="314"/>
      <c r="EB106" s="314"/>
      <c r="EC106" s="314"/>
      <c r="ED106" s="314"/>
      <c r="EE106" s="314"/>
      <c r="EF106" s="314"/>
      <c r="EG106" s="313"/>
      <c r="EH106" s="313"/>
      <c r="EI106" s="313"/>
      <c r="EJ106" s="313"/>
      <c r="EK106" s="313"/>
      <c r="EL106" s="313"/>
      <c r="EM106" s="313"/>
      <c r="EN106" s="313"/>
      <c r="EO106" s="313"/>
      <c r="EP106" s="313"/>
      <c r="EU106" s="313"/>
      <c r="EV106" s="313"/>
      <c r="EW106" s="313"/>
      <c r="EX106" s="313"/>
      <c r="EY106" s="313"/>
      <c r="EZ106" s="313"/>
      <c r="FA106" s="313"/>
      <c r="FB106" s="313"/>
      <c r="FC106" s="313"/>
      <c r="FD106" s="313"/>
      <c r="FE106" s="313"/>
      <c r="FF106" s="313"/>
      <c r="FG106" s="313"/>
      <c r="FH106" s="313"/>
      <c r="FI106" s="313"/>
      <c r="FJ106" s="313"/>
      <c r="FK106" s="313"/>
      <c r="FL106" s="313"/>
    </row>
    <row r="107" spans="1:168" s="59" customFormat="1" ht="30" customHeight="1">
      <c r="A107" s="285"/>
      <c r="B107" s="285"/>
      <c r="C107" s="318" t="s">
        <v>795</v>
      </c>
      <c r="D107" s="293"/>
      <c r="E107" s="293"/>
      <c r="F107" s="293"/>
      <c r="G107" s="293"/>
      <c r="H107" s="293"/>
      <c r="I107" s="293"/>
      <c r="J107" s="293"/>
      <c r="K107" s="293"/>
      <c r="L107" s="293"/>
      <c r="M107" s="312"/>
      <c r="N107" s="293"/>
      <c r="O107" s="293"/>
      <c r="P107" s="293"/>
      <c r="Q107" s="293"/>
      <c r="R107" s="313"/>
      <c r="S107" s="293"/>
      <c r="T107" s="293"/>
      <c r="U107" s="314"/>
      <c r="V107" s="314"/>
      <c r="W107" s="314"/>
      <c r="X107" s="314"/>
      <c r="Y107" s="314"/>
      <c r="Z107" s="314"/>
      <c r="AA107" s="314"/>
      <c r="AB107" s="314"/>
      <c r="AC107" s="314"/>
      <c r="AD107" s="314"/>
      <c r="AE107" s="487"/>
      <c r="AF107" s="293"/>
      <c r="AG107" s="313"/>
      <c r="AH107" s="293"/>
      <c r="AI107" s="293"/>
      <c r="AJ107" s="293"/>
      <c r="AK107" s="293"/>
      <c r="AL107" s="293"/>
      <c r="AM107" s="293"/>
      <c r="AN107" s="293"/>
      <c r="AO107" s="293"/>
      <c r="AP107" s="293"/>
      <c r="AQ107" s="293"/>
      <c r="AR107" s="293"/>
      <c r="AS107" s="293"/>
      <c r="AT107" s="293"/>
      <c r="AU107" s="313"/>
      <c r="AV107" s="313"/>
      <c r="AW107" s="313"/>
      <c r="AX107" s="293"/>
      <c r="AY107" s="293"/>
      <c r="AZ107" s="293"/>
      <c r="BA107" s="293"/>
      <c r="BB107" s="293"/>
      <c r="BC107" s="293"/>
      <c r="BD107" s="293"/>
      <c r="BE107" s="293"/>
      <c r="BF107" s="285"/>
      <c r="BG107" s="285"/>
      <c r="BH107" s="285"/>
      <c r="BI107" s="285"/>
      <c r="BJ107" s="285"/>
      <c r="BK107" s="285"/>
      <c r="BL107" s="315"/>
      <c r="BM107" s="315"/>
      <c r="BN107" s="315"/>
      <c r="BO107" s="315"/>
      <c r="BP107" s="315"/>
      <c r="BQ107" s="285"/>
      <c r="BR107" s="285"/>
      <c r="BS107" s="352"/>
      <c r="BT107" s="352"/>
      <c r="BU107" s="352"/>
      <c r="BV107" s="352"/>
      <c r="BW107" s="316"/>
      <c r="BX107" s="316"/>
      <c r="BY107" s="316"/>
      <c r="BZ107" s="316"/>
      <c r="CA107" s="316"/>
      <c r="CB107" s="316"/>
      <c r="CC107" s="316"/>
      <c r="CD107" s="316"/>
      <c r="CE107" s="316"/>
      <c r="CF107" s="316"/>
      <c r="CG107" s="316"/>
      <c r="CH107" s="316"/>
      <c r="CI107" s="316"/>
      <c r="CJ107" s="316"/>
      <c r="CK107" s="316"/>
      <c r="CL107" s="316"/>
      <c r="CM107" s="316"/>
      <c r="CN107" s="316"/>
      <c r="CO107" s="316"/>
      <c r="CP107" s="316"/>
      <c r="CQ107" s="316"/>
      <c r="CR107" s="316"/>
      <c r="CS107" s="316"/>
      <c r="CT107" s="316"/>
      <c r="CU107" s="316"/>
      <c r="CV107" s="316"/>
      <c r="CW107" s="316"/>
      <c r="CX107" s="316"/>
      <c r="CY107" s="316"/>
      <c r="CZ107" s="316"/>
      <c r="DA107" s="316"/>
      <c r="DB107" s="316"/>
      <c r="DC107" s="316"/>
      <c r="DD107" s="316"/>
      <c r="DE107" s="316"/>
      <c r="DF107" s="316"/>
      <c r="DG107" s="316"/>
      <c r="DH107" s="316"/>
      <c r="DI107" s="316"/>
      <c r="DJ107" s="316"/>
      <c r="DK107" s="316"/>
      <c r="DL107" s="316"/>
      <c r="DM107" s="316"/>
      <c r="DN107" s="316"/>
      <c r="DO107" s="316"/>
      <c r="DP107" s="316"/>
      <c r="DQ107" s="316"/>
      <c r="DR107" s="316"/>
      <c r="DS107" s="316"/>
      <c r="DT107" s="293"/>
      <c r="DU107" s="293"/>
      <c r="DV107" s="293"/>
      <c r="DW107" s="293"/>
      <c r="DX107" s="317"/>
      <c r="DY107" s="314"/>
      <c r="DZ107" s="314"/>
      <c r="EA107" s="314"/>
      <c r="EB107" s="314"/>
      <c r="EC107" s="314"/>
      <c r="ED107" s="314"/>
      <c r="EE107" s="314"/>
      <c r="EF107" s="314"/>
      <c r="EG107" s="313"/>
      <c r="EH107" s="313"/>
      <c r="EI107" s="313"/>
      <c r="EJ107" s="313"/>
      <c r="EK107" s="313"/>
      <c r="EL107" s="313"/>
      <c r="EM107" s="313"/>
      <c r="EN107" s="313"/>
      <c r="EO107" s="313"/>
      <c r="EP107" s="313"/>
      <c r="EU107" s="313"/>
      <c r="EV107" s="313"/>
      <c r="EW107" s="313"/>
      <c r="EX107" s="313"/>
      <c r="EY107" s="313"/>
      <c r="EZ107" s="313"/>
      <c r="FA107" s="313"/>
      <c r="FB107" s="313"/>
      <c r="FC107" s="313"/>
      <c r="FD107" s="313"/>
      <c r="FE107" s="313"/>
      <c r="FF107" s="313"/>
      <c r="FG107" s="313"/>
      <c r="FH107" s="313"/>
      <c r="FI107" s="313"/>
      <c r="FJ107" s="313"/>
      <c r="FK107" s="313"/>
      <c r="FL107" s="313"/>
    </row>
    <row r="108" spans="1:168" s="59" customFormat="1" ht="30" customHeight="1">
      <c r="C108" s="318" t="s">
        <v>796</v>
      </c>
      <c r="D108" s="293"/>
      <c r="E108" s="293"/>
      <c r="F108" s="293"/>
      <c r="G108" s="293"/>
      <c r="H108" s="293"/>
      <c r="I108" s="293"/>
      <c r="J108" s="293"/>
      <c r="K108" s="293"/>
      <c r="L108" s="293"/>
      <c r="M108" s="312"/>
      <c r="N108" s="293"/>
      <c r="O108" s="293"/>
      <c r="P108" s="293"/>
      <c r="Q108" s="293"/>
      <c r="R108" s="313"/>
      <c r="S108" s="293"/>
      <c r="T108" s="293"/>
      <c r="U108" s="314"/>
      <c r="V108" s="314"/>
      <c r="W108" s="314"/>
      <c r="X108" s="314"/>
      <c r="Y108" s="314"/>
      <c r="Z108" s="314"/>
      <c r="AA108" s="314"/>
      <c r="AB108" s="314"/>
      <c r="AC108" s="314"/>
      <c r="AD108" s="314"/>
      <c r="AE108" s="487"/>
      <c r="AF108" s="293"/>
      <c r="AG108" s="313"/>
      <c r="AH108" s="293"/>
      <c r="AI108" s="293"/>
      <c r="AJ108" s="293"/>
      <c r="AK108" s="293"/>
      <c r="AL108" s="293"/>
      <c r="AM108" s="293"/>
      <c r="AN108" s="293"/>
      <c r="AO108" s="293"/>
      <c r="AP108" s="293"/>
      <c r="AQ108" s="293"/>
      <c r="AR108" s="293"/>
      <c r="AS108" s="293"/>
      <c r="AT108" s="293"/>
      <c r="AU108" s="313"/>
      <c r="AV108" s="313"/>
      <c r="AW108" s="313"/>
      <c r="AX108" s="293"/>
      <c r="AY108" s="293"/>
      <c r="AZ108" s="293"/>
      <c r="BA108" s="293"/>
      <c r="BB108" s="293"/>
      <c r="BC108" s="293"/>
      <c r="BD108" s="293"/>
      <c r="BE108" s="293"/>
      <c r="BF108" s="285"/>
      <c r="BG108" s="285"/>
      <c r="BH108" s="285"/>
      <c r="BI108" s="285"/>
      <c r="BJ108" s="285"/>
      <c r="BK108" s="285"/>
      <c r="BL108" s="315"/>
      <c r="BM108" s="315"/>
      <c r="BN108" s="315"/>
      <c r="BO108" s="315"/>
      <c r="BP108" s="315"/>
      <c r="BQ108" s="285"/>
      <c r="BR108" s="285"/>
      <c r="BS108" s="352"/>
      <c r="BT108" s="352"/>
      <c r="BU108" s="352"/>
      <c r="BV108" s="352"/>
      <c r="BW108" s="316"/>
      <c r="BX108" s="316"/>
      <c r="BY108" s="316"/>
      <c r="BZ108" s="316"/>
      <c r="CA108" s="316"/>
      <c r="CB108" s="316"/>
      <c r="CC108" s="316"/>
      <c r="CD108" s="316"/>
      <c r="CE108" s="316"/>
      <c r="CF108" s="316"/>
      <c r="CG108" s="316"/>
      <c r="CH108" s="316"/>
      <c r="CI108" s="316"/>
      <c r="CJ108" s="316"/>
      <c r="CK108" s="316"/>
      <c r="CL108" s="316"/>
      <c r="CM108" s="316"/>
      <c r="CN108" s="316"/>
      <c r="CO108" s="316"/>
      <c r="CP108" s="316"/>
      <c r="CQ108" s="316"/>
      <c r="CR108" s="316"/>
      <c r="CS108" s="316"/>
      <c r="CT108" s="316"/>
      <c r="CU108" s="316"/>
      <c r="CV108" s="316"/>
      <c r="CW108" s="316"/>
      <c r="CX108" s="316"/>
      <c r="CY108" s="316"/>
      <c r="CZ108" s="316"/>
      <c r="DA108" s="316"/>
      <c r="DB108" s="316"/>
      <c r="DC108" s="316"/>
      <c r="DD108" s="316"/>
      <c r="DE108" s="316"/>
      <c r="DF108" s="316"/>
      <c r="DG108" s="316"/>
      <c r="DH108" s="316"/>
      <c r="DI108" s="316"/>
      <c r="DJ108" s="316"/>
      <c r="DK108" s="316"/>
      <c r="DL108" s="316"/>
      <c r="DM108" s="316"/>
      <c r="DN108" s="316"/>
      <c r="DO108" s="316"/>
      <c r="DP108" s="316"/>
      <c r="DQ108" s="316"/>
      <c r="DR108" s="316"/>
      <c r="DS108" s="316"/>
      <c r="DT108" s="293"/>
      <c r="DU108" s="293"/>
      <c r="DV108" s="293"/>
      <c r="DW108" s="293"/>
      <c r="DX108" s="317"/>
      <c r="DY108" s="314"/>
      <c r="DZ108" s="314"/>
      <c r="EA108" s="314"/>
      <c r="EB108" s="314"/>
      <c r="EC108" s="314"/>
      <c r="ED108" s="314"/>
      <c r="EE108" s="314"/>
      <c r="EF108" s="314"/>
      <c r="EG108" s="313"/>
      <c r="EH108" s="313"/>
      <c r="EI108" s="313"/>
      <c r="EJ108" s="313"/>
      <c r="EK108" s="313"/>
      <c r="EL108" s="313"/>
      <c r="EM108" s="313"/>
      <c r="EN108" s="313"/>
      <c r="EO108" s="313"/>
      <c r="EP108" s="313"/>
      <c r="EU108" s="313"/>
      <c r="EV108" s="313"/>
      <c r="EW108" s="313"/>
      <c r="EX108" s="313"/>
      <c r="EY108" s="313"/>
      <c r="EZ108" s="313"/>
      <c r="FA108" s="313"/>
      <c r="FB108" s="313"/>
      <c r="FC108" s="313"/>
      <c r="FD108" s="313"/>
      <c r="FE108" s="313"/>
      <c r="FF108" s="313"/>
      <c r="FG108" s="313"/>
      <c r="FH108" s="313"/>
      <c r="FI108" s="313"/>
      <c r="FJ108" s="313"/>
      <c r="FK108" s="313"/>
      <c r="FL108" s="313"/>
    </row>
    <row r="109" spans="1:168" s="59" customFormat="1" ht="30" customHeight="1">
      <c r="C109" s="318" t="s">
        <v>797</v>
      </c>
      <c r="D109" s="293"/>
      <c r="E109" s="293"/>
      <c r="F109" s="293"/>
      <c r="G109" s="293"/>
      <c r="H109" s="293"/>
      <c r="I109" s="293"/>
      <c r="J109" s="293"/>
      <c r="K109" s="293"/>
      <c r="L109" s="293"/>
      <c r="M109" s="312"/>
      <c r="N109" s="293"/>
      <c r="O109" s="293"/>
      <c r="P109" s="293"/>
      <c r="Q109" s="293"/>
      <c r="R109" s="313"/>
      <c r="S109" s="293"/>
      <c r="T109" s="293"/>
      <c r="U109" s="314"/>
      <c r="V109" s="314"/>
      <c r="W109" s="314"/>
      <c r="X109" s="314"/>
      <c r="Y109" s="314"/>
      <c r="Z109" s="314"/>
      <c r="AA109" s="314"/>
      <c r="AB109" s="314"/>
      <c r="AC109" s="314"/>
      <c r="AD109" s="314"/>
      <c r="AE109" s="487"/>
      <c r="AF109" s="293"/>
      <c r="AG109" s="313"/>
      <c r="AH109" s="293"/>
      <c r="AI109" s="293"/>
      <c r="AJ109" s="293"/>
      <c r="AK109" s="293"/>
      <c r="AL109" s="293"/>
      <c r="AM109" s="293"/>
      <c r="AN109" s="293"/>
      <c r="AO109" s="293"/>
      <c r="AP109" s="293"/>
      <c r="AQ109" s="293"/>
      <c r="AR109" s="293"/>
      <c r="AS109" s="293"/>
      <c r="AT109" s="293"/>
      <c r="AU109" s="313"/>
      <c r="AV109" s="313"/>
      <c r="AW109" s="313"/>
      <c r="AX109" s="293"/>
      <c r="AY109" s="293"/>
      <c r="AZ109" s="293"/>
      <c r="BA109" s="293"/>
      <c r="BB109" s="293"/>
      <c r="BC109" s="293"/>
      <c r="BD109" s="293"/>
      <c r="BE109" s="293"/>
      <c r="BF109" s="285"/>
      <c r="BG109" s="285"/>
      <c r="BH109" s="285"/>
      <c r="BI109" s="285"/>
      <c r="BJ109" s="285"/>
      <c r="BK109" s="285"/>
      <c r="BL109" s="315"/>
      <c r="BM109" s="315"/>
      <c r="BN109" s="315"/>
      <c r="BO109" s="315"/>
      <c r="BP109" s="315"/>
      <c r="BQ109" s="285"/>
      <c r="BR109" s="285"/>
      <c r="BS109" s="352"/>
      <c r="BT109" s="352"/>
      <c r="BU109" s="352"/>
      <c r="BV109" s="352"/>
      <c r="BW109" s="316"/>
      <c r="BX109" s="316"/>
      <c r="BY109" s="316"/>
      <c r="BZ109" s="316"/>
      <c r="CA109" s="316"/>
      <c r="CB109" s="316"/>
      <c r="CC109" s="316"/>
      <c r="CD109" s="316"/>
      <c r="CE109" s="316"/>
      <c r="CF109" s="316"/>
      <c r="CG109" s="316"/>
      <c r="CH109" s="316"/>
      <c r="CI109" s="316"/>
      <c r="CJ109" s="316"/>
      <c r="CK109" s="316"/>
      <c r="CL109" s="316"/>
      <c r="CM109" s="316"/>
      <c r="CN109" s="316"/>
      <c r="CO109" s="316"/>
      <c r="CP109" s="316"/>
      <c r="CQ109" s="316"/>
      <c r="CR109" s="316"/>
      <c r="CS109" s="316"/>
      <c r="CT109" s="316"/>
      <c r="CU109" s="316"/>
      <c r="CV109" s="316"/>
      <c r="CW109" s="316"/>
      <c r="CX109" s="316"/>
      <c r="CY109" s="316"/>
      <c r="CZ109" s="316"/>
      <c r="DA109" s="316"/>
      <c r="DB109" s="316"/>
      <c r="DC109" s="316"/>
      <c r="DD109" s="316"/>
      <c r="DE109" s="316"/>
      <c r="DF109" s="316"/>
      <c r="DG109" s="316"/>
      <c r="DH109" s="316"/>
      <c r="DI109" s="316"/>
      <c r="DJ109" s="316"/>
      <c r="DK109" s="316"/>
      <c r="DL109" s="316"/>
      <c r="DM109" s="316"/>
      <c r="DN109" s="316"/>
      <c r="DO109" s="316"/>
      <c r="DP109" s="316"/>
      <c r="DQ109" s="316"/>
      <c r="DR109" s="316"/>
      <c r="DS109" s="316"/>
      <c r="DT109" s="293"/>
      <c r="DU109" s="293"/>
      <c r="DV109" s="293"/>
      <c r="DW109" s="293"/>
      <c r="DX109" s="317"/>
      <c r="DY109" s="314"/>
      <c r="DZ109" s="314"/>
      <c r="EA109" s="314"/>
      <c r="EB109" s="314"/>
      <c r="EC109" s="314"/>
      <c r="ED109" s="314"/>
      <c r="EE109" s="314"/>
      <c r="EF109" s="314"/>
      <c r="EG109" s="313"/>
      <c r="EH109" s="313"/>
      <c r="EI109" s="313"/>
      <c r="EJ109" s="313"/>
      <c r="EK109" s="313"/>
      <c r="EL109" s="313"/>
      <c r="EM109" s="313"/>
      <c r="EN109" s="313"/>
      <c r="EO109" s="313"/>
      <c r="EP109" s="313"/>
      <c r="EU109" s="313"/>
      <c r="EV109" s="313"/>
      <c r="EW109" s="313"/>
      <c r="EX109" s="313"/>
      <c r="EY109" s="313"/>
      <c r="EZ109" s="313"/>
      <c r="FA109" s="313"/>
      <c r="FB109" s="313"/>
      <c r="FC109" s="313"/>
      <c r="FD109" s="313"/>
      <c r="FE109" s="313"/>
      <c r="FF109" s="313"/>
      <c r="FG109" s="313"/>
      <c r="FH109" s="313"/>
      <c r="FI109" s="313"/>
      <c r="FJ109" s="313"/>
      <c r="FK109" s="313"/>
      <c r="FL109" s="313"/>
    </row>
    <row r="110" spans="1:168" s="59" customFormat="1" ht="30" customHeight="1">
      <c r="C110" s="318" t="s">
        <v>798</v>
      </c>
      <c r="D110" s="293"/>
      <c r="E110" s="293"/>
      <c r="F110" s="293"/>
      <c r="G110" s="293"/>
      <c r="H110" s="293"/>
      <c r="I110" s="293"/>
      <c r="J110" s="293"/>
      <c r="K110" s="293"/>
      <c r="L110" s="293"/>
      <c r="M110" s="312"/>
      <c r="N110" s="293"/>
      <c r="O110" s="293"/>
      <c r="P110" s="293"/>
      <c r="Q110" s="293"/>
      <c r="R110" s="313"/>
      <c r="S110" s="293"/>
      <c r="T110" s="293"/>
      <c r="U110" s="314"/>
      <c r="V110" s="314"/>
      <c r="W110" s="314"/>
      <c r="X110" s="314"/>
      <c r="Y110" s="314"/>
      <c r="Z110" s="314"/>
      <c r="AA110" s="314"/>
      <c r="AB110" s="314"/>
      <c r="AC110" s="314"/>
      <c r="AD110" s="314"/>
      <c r="AE110" s="487"/>
      <c r="AF110" s="293"/>
      <c r="AG110" s="313"/>
      <c r="AH110" s="293"/>
      <c r="AI110" s="293"/>
      <c r="AJ110" s="293"/>
      <c r="AK110" s="293"/>
      <c r="AL110" s="293"/>
      <c r="AM110" s="293"/>
      <c r="AN110" s="293"/>
      <c r="AO110" s="293"/>
      <c r="AP110" s="293"/>
      <c r="AQ110" s="293"/>
      <c r="AR110" s="293"/>
      <c r="AS110" s="293"/>
      <c r="AT110" s="293"/>
      <c r="AU110" s="313"/>
      <c r="AV110" s="313"/>
      <c r="AW110" s="313"/>
      <c r="AX110" s="293"/>
      <c r="AY110" s="293"/>
      <c r="AZ110" s="293"/>
      <c r="BA110" s="293"/>
      <c r="BB110" s="293"/>
      <c r="BC110" s="293"/>
      <c r="BD110" s="293"/>
      <c r="BE110" s="293"/>
      <c r="BF110" s="285"/>
      <c r="BG110" s="285"/>
      <c r="BH110" s="285"/>
      <c r="BI110" s="285"/>
      <c r="BJ110" s="285"/>
      <c r="BK110" s="285"/>
      <c r="BL110" s="315"/>
      <c r="BM110" s="315"/>
      <c r="BN110" s="315"/>
      <c r="BO110" s="315"/>
      <c r="BP110" s="315"/>
      <c r="BQ110" s="285"/>
      <c r="BR110" s="285"/>
      <c r="BS110" s="352"/>
      <c r="BT110" s="352"/>
      <c r="BU110" s="352"/>
      <c r="BV110" s="352"/>
      <c r="BW110" s="316"/>
      <c r="BX110" s="316"/>
      <c r="BY110" s="316"/>
      <c r="BZ110" s="316"/>
      <c r="CA110" s="316"/>
      <c r="CB110" s="316"/>
      <c r="CC110" s="316"/>
      <c r="CD110" s="316"/>
      <c r="CE110" s="316"/>
      <c r="CF110" s="316"/>
      <c r="CG110" s="316"/>
      <c r="CH110" s="316"/>
      <c r="CI110" s="316"/>
      <c r="CJ110" s="316"/>
      <c r="CK110" s="316"/>
      <c r="CL110" s="316"/>
      <c r="CM110" s="316"/>
      <c r="CN110" s="316"/>
      <c r="CO110" s="316"/>
      <c r="CP110" s="316"/>
      <c r="CQ110" s="316"/>
      <c r="CR110" s="316"/>
      <c r="CS110" s="316"/>
      <c r="CT110" s="316"/>
      <c r="CU110" s="316"/>
      <c r="CV110" s="316"/>
      <c r="CW110" s="316"/>
      <c r="CX110" s="316"/>
      <c r="CY110" s="316"/>
      <c r="CZ110" s="316"/>
      <c r="DA110" s="316"/>
      <c r="DB110" s="316"/>
      <c r="DC110" s="316"/>
      <c r="DD110" s="316"/>
      <c r="DE110" s="316"/>
      <c r="DF110" s="316"/>
      <c r="DG110" s="316"/>
      <c r="DH110" s="316"/>
      <c r="DI110" s="316"/>
      <c r="DJ110" s="316"/>
      <c r="DK110" s="316"/>
      <c r="DL110" s="316"/>
      <c r="DM110" s="316"/>
      <c r="DN110" s="316"/>
      <c r="DO110" s="316"/>
      <c r="DP110" s="316"/>
      <c r="DQ110" s="316"/>
      <c r="DR110" s="316"/>
      <c r="DS110" s="316"/>
      <c r="DT110" s="293"/>
      <c r="DU110" s="293"/>
      <c r="DV110" s="293"/>
      <c r="DW110" s="293"/>
      <c r="DX110" s="317"/>
      <c r="DY110" s="314"/>
      <c r="DZ110" s="314"/>
      <c r="EA110" s="314"/>
      <c r="EB110" s="314"/>
      <c r="EC110" s="314"/>
      <c r="ED110" s="314"/>
      <c r="EE110" s="314"/>
      <c r="EF110" s="314"/>
      <c r="EG110" s="313"/>
      <c r="EH110" s="313"/>
      <c r="EI110" s="313"/>
      <c r="EJ110" s="313"/>
      <c r="EK110" s="313"/>
      <c r="EL110" s="313"/>
      <c r="EM110" s="313"/>
      <c r="EN110" s="313"/>
      <c r="EO110" s="313"/>
      <c r="EP110" s="313"/>
      <c r="EU110" s="313"/>
      <c r="EV110" s="313"/>
      <c r="EW110" s="313"/>
      <c r="EX110" s="313"/>
      <c r="EY110" s="313"/>
      <c r="EZ110" s="313"/>
      <c r="FA110" s="313"/>
      <c r="FB110" s="313"/>
      <c r="FC110" s="313"/>
      <c r="FD110" s="313"/>
      <c r="FE110" s="313"/>
      <c r="FF110" s="313"/>
      <c r="FG110" s="313"/>
      <c r="FH110" s="313"/>
      <c r="FI110" s="313"/>
      <c r="FJ110" s="313"/>
      <c r="FK110" s="313"/>
      <c r="FL110" s="313"/>
    </row>
    <row r="111" spans="1:168" s="59" customFormat="1" ht="30" customHeight="1">
      <c r="C111" s="318" t="s">
        <v>799</v>
      </c>
      <c r="D111" s="293"/>
      <c r="E111" s="293"/>
      <c r="F111" s="293"/>
      <c r="G111" s="293"/>
      <c r="H111" s="293"/>
      <c r="I111" s="293"/>
      <c r="J111" s="293"/>
      <c r="K111" s="293"/>
      <c r="L111" s="293"/>
      <c r="M111" s="312"/>
      <c r="N111" s="293"/>
      <c r="O111" s="293"/>
      <c r="P111" s="293"/>
      <c r="Q111" s="293"/>
      <c r="R111" s="313"/>
      <c r="S111" s="293"/>
      <c r="T111" s="293"/>
      <c r="U111" s="314"/>
      <c r="V111" s="314"/>
      <c r="W111" s="314"/>
      <c r="X111" s="314"/>
      <c r="Y111" s="314"/>
      <c r="Z111" s="314"/>
      <c r="AA111" s="314"/>
      <c r="AB111" s="314"/>
      <c r="AC111" s="314"/>
      <c r="AD111" s="314"/>
      <c r="AE111" s="487"/>
      <c r="AF111" s="293"/>
      <c r="AG111" s="313"/>
      <c r="AH111" s="293"/>
      <c r="AI111" s="293"/>
      <c r="AJ111" s="293"/>
      <c r="AK111" s="293"/>
      <c r="AL111" s="293"/>
      <c r="AM111" s="293"/>
      <c r="AN111" s="293"/>
      <c r="AO111" s="293"/>
      <c r="AP111" s="293"/>
      <c r="AQ111" s="293"/>
      <c r="AR111" s="293"/>
      <c r="AS111" s="293"/>
      <c r="AT111" s="293"/>
      <c r="AU111" s="313"/>
      <c r="AV111" s="313"/>
      <c r="AW111" s="313"/>
      <c r="AX111" s="293"/>
      <c r="AY111" s="293"/>
      <c r="AZ111" s="293"/>
      <c r="BA111" s="293"/>
      <c r="BB111" s="293"/>
      <c r="BC111" s="293"/>
      <c r="BD111" s="293"/>
      <c r="BE111" s="293"/>
      <c r="BF111" s="285"/>
      <c r="BG111" s="285"/>
      <c r="BH111" s="285"/>
      <c r="BI111" s="285"/>
      <c r="BJ111" s="285"/>
      <c r="BK111" s="285"/>
      <c r="BL111" s="315"/>
      <c r="BM111" s="315"/>
      <c r="BN111" s="315"/>
      <c r="BO111" s="315"/>
      <c r="BP111" s="315"/>
      <c r="BQ111" s="285"/>
      <c r="BR111" s="285"/>
      <c r="BS111" s="352"/>
      <c r="BT111" s="352"/>
      <c r="BU111" s="352"/>
      <c r="BV111" s="352"/>
      <c r="BW111" s="316"/>
      <c r="BX111" s="316"/>
      <c r="BY111" s="316"/>
      <c r="BZ111" s="316"/>
      <c r="CA111" s="316"/>
      <c r="CB111" s="316"/>
      <c r="CC111" s="316"/>
      <c r="CD111" s="316"/>
      <c r="CE111" s="316"/>
      <c r="CF111" s="316"/>
      <c r="CG111" s="316"/>
      <c r="CH111" s="316"/>
      <c r="CI111" s="316"/>
      <c r="CJ111" s="316"/>
      <c r="CK111" s="316"/>
      <c r="CL111" s="316"/>
      <c r="CM111" s="316"/>
      <c r="CN111" s="316"/>
      <c r="CO111" s="316"/>
      <c r="CP111" s="316"/>
      <c r="CQ111" s="316"/>
      <c r="CR111" s="316"/>
      <c r="CS111" s="316"/>
      <c r="CT111" s="316"/>
      <c r="CU111" s="316"/>
      <c r="CV111" s="316"/>
      <c r="CW111" s="316"/>
      <c r="CX111" s="316"/>
      <c r="CY111" s="316"/>
      <c r="CZ111" s="316"/>
      <c r="DA111" s="316"/>
      <c r="DB111" s="316"/>
      <c r="DC111" s="316"/>
      <c r="DD111" s="316"/>
      <c r="DE111" s="316"/>
      <c r="DF111" s="316"/>
      <c r="DG111" s="316"/>
      <c r="DH111" s="316"/>
      <c r="DI111" s="316"/>
      <c r="DJ111" s="316"/>
      <c r="DK111" s="316"/>
      <c r="DL111" s="316"/>
      <c r="DM111" s="316"/>
      <c r="DN111" s="316"/>
      <c r="DO111" s="316"/>
      <c r="DP111" s="316"/>
      <c r="DQ111" s="316"/>
      <c r="DR111" s="316"/>
      <c r="DS111" s="316"/>
      <c r="DT111" s="293"/>
      <c r="DU111" s="293"/>
      <c r="DV111" s="293"/>
      <c r="DW111" s="293"/>
      <c r="DX111" s="317"/>
      <c r="DY111" s="314"/>
      <c r="DZ111" s="314"/>
      <c r="EA111" s="314"/>
      <c r="EB111" s="314"/>
      <c r="EC111" s="314"/>
      <c r="ED111" s="314"/>
      <c r="EE111" s="314"/>
      <c r="EF111" s="314"/>
      <c r="EG111" s="313"/>
      <c r="EH111" s="313"/>
      <c r="EI111" s="313"/>
      <c r="EJ111" s="313"/>
      <c r="EK111" s="313"/>
      <c r="EL111" s="313"/>
      <c r="EM111" s="313"/>
      <c r="EN111" s="313"/>
      <c r="EO111" s="313"/>
      <c r="EP111" s="313"/>
      <c r="EU111" s="313"/>
      <c r="EV111" s="313"/>
      <c r="EW111" s="313"/>
      <c r="EX111" s="313"/>
      <c r="EY111" s="313"/>
      <c r="EZ111" s="313"/>
      <c r="FA111" s="313"/>
      <c r="FB111" s="313"/>
      <c r="FC111" s="313"/>
      <c r="FD111" s="313"/>
      <c r="FE111" s="313"/>
      <c r="FF111" s="313"/>
      <c r="FG111" s="313"/>
      <c r="FH111" s="313"/>
      <c r="FI111" s="313"/>
      <c r="FJ111" s="313"/>
      <c r="FK111" s="313"/>
      <c r="FL111" s="313"/>
    </row>
    <row r="112" spans="1:168" s="59" customFormat="1" ht="30" customHeight="1">
      <c r="C112" s="318" t="s">
        <v>800</v>
      </c>
      <c r="D112" s="293"/>
      <c r="E112" s="293"/>
      <c r="F112" s="293"/>
      <c r="G112" s="293"/>
      <c r="H112" s="293"/>
      <c r="I112" s="293"/>
      <c r="J112" s="293"/>
      <c r="K112" s="293"/>
      <c r="L112" s="293"/>
      <c r="M112" s="312"/>
      <c r="N112" s="293"/>
      <c r="O112" s="293"/>
      <c r="P112" s="293"/>
      <c r="Q112" s="293"/>
      <c r="R112" s="313"/>
      <c r="S112" s="293"/>
      <c r="T112" s="293"/>
      <c r="U112" s="314"/>
      <c r="V112" s="314"/>
      <c r="W112" s="314"/>
      <c r="X112" s="314"/>
      <c r="Y112" s="314"/>
      <c r="Z112" s="314"/>
      <c r="AA112" s="314"/>
      <c r="AB112" s="314"/>
      <c r="AC112" s="314"/>
      <c r="AD112" s="314"/>
      <c r="AE112" s="487"/>
      <c r="AF112" s="293"/>
      <c r="AG112" s="313"/>
      <c r="AH112" s="293"/>
      <c r="AI112" s="293"/>
      <c r="AJ112" s="293"/>
      <c r="AK112" s="293"/>
      <c r="AL112" s="293"/>
      <c r="AM112" s="293"/>
      <c r="AN112" s="293"/>
      <c r="AO112" s="293"/>
      <c r="AP112" s="293"/>
      <c r="AQ112" s="293"/>
      <c r="AR112" s="293"/>
      <c r="AS112" s="293"/>
      <c r="AT112" s="293"/>
      <c r="AU112" s="313"/>
      <c r="AV112" s="313"/>
      <c r="AW112" s="313"/>
      <c r="AX112" s="293"/>
      <c r="AY112" s="293"/>
      <c r="AZ112" s="293"/>
      <c r="BA112" s="293"/>
      <c r="BB112" s="293"/>
      <c r="BC112" s="293"/>
      <c r="BD112" s="293"/>
      <c r="BE112" s="293"/>
      <c r="BF112" s="285"/>
      <c r="BG112" s="285"/>
      <c r="BH112" s="285"/>
      <c r="BI112" s="285"/>
      <c r="BJ112" s="285"/>
      <c r="BK112" s="285"/>
      <c r="BL112" s="315"/>
      <c r="BM112" s="315"/>
      <c r="BN112" s="315"/>
      <c r="BO112" s="315"/>
      <c r="BP112" s="315"/>
      <c r="BQ112" s="285"/>
      <c r="BR112" s="285"/>
      <c r="BS112" s="352"/>
      <c r="BT112" s="352"/>
      <c r="BU112" s="352"/>
      <c r="BV112" s="352"/>
      <c r="BW112" s="316"/>
      <c r="BX112" s="316"/>
      <c r="BY112" s="316"/>
      <c r="BZ112" s="316"/>
      <c r="CA112" s="316"/>
      <c r="CB112" s="316"/>
      <c r="CC112" s="316"/>
      <c r="CD112" s="316"/>
      <c r="CE112" s="316"/>
      <c r="CF112" s="316"/>
      <c r="CG112" s="316"/>
      <c r="CH112" s="316"/>
      <c r="CI112" s="316"/>
      <c r="CJ112" s="316"/>
      <c r="CK112" s="316"/>
      <c r="CL112" s="316"/>
      <c r="CM112" s="316"/>
      <c r="CN112" s="316"/>
      <c r="CO112" s="316"/>
      <c r="CP112" s="316"/>
      <c r="CQ112" s="316"/>
      <c r="CR112" s="316"/>
      <c r="CS112" s="316"/>
      <c r="CT112" s="316"/>
      <c r="CU112" s="316"/>
      <c r="CV112" s="316"/>
      <c r="CW112" s="316"/>
      <c r="CX112" s="316"/>
      <c r="CY112" s="316"/>
      <c r="CZ112" s="316"/>
      <c r="DA112" s="316"/>
      <c r="DB112" s="316"/>
      <c r="DC112" s="316"/>
      <c r="DD112" s="316"/>
      <c r="DE112" s="316"/>
      <c r="DF112" s="316"/>
      <c r="DG112" s="316"/>
      <c r="DH112" s="316"/>
      <c r="DI112" s="316"/>
      <c r="DJ112" s="316"/>
      <c r="DK112" s="316"/>
      <c r="DL112" s="316"/>
      <c r="DM112" s="316"/>
      <c r="DN112" s="316"/>
      <c r="DO112" s="316"/>
      <c r="DP112" s="316"/>
      <c r="DQ112" s="316"/>
      <c r="DR112" s="316"/>
      <c r="DS112" s="316"/>
      <c r="DT112" s="293"/>
      <c r="DU112" s="293"/>
      <c r="DV112" s="293"/>
      <c r="DW112" s="293"/>
      <c r="DX112" s="317"/>
      <c r="DY112" s="314"/>
      <c r="DZ112" s="314"/>
      <c r="EA112" s="314"/>
      <c r="EB112" s="314"/>
      <c r="EC112" s="314"/>
      <c r="ED112" s="314"/>
      <c r="EE112" s="314"/>
      <c r="EF112" s="314"/>
      <c r="EG112" s="313"/>
      <c r="EH112" s="313"/>
      <c r="EI112" s="313"/>
      <c r="EJ112" s="313"/>
      <c r="EK112" s="313"/>
      <c r="EL112" s="313"/>
      <c r="EM112" s="313"/>
      <c r="EN112" s="313"/>
      <c r="EO112" s="313"/>
      <c r="EP112" s="313"/>
      <c r="EU112" s="313"/>
      <c r="EV112" s="313"/>
      <c r="EW112" s="313"/>
      <c r="EX112" s="313"/>
      <c r="EY112" s="313"/>
      <c r="EZ112" s="313"/>
      <c r="FA112" s="313"/>
      <c r="FB112" s="313"/>
      <c r="FC112" s="313"/>
      <c r="FD112" s="313"/>
      <c r="FE112" s="313"/>
      <c r="FF112" s="313"/>
      <c r="FG112" s="313"/>
      <c r="FH112" s="313"/>
      <c r="FI112" s="313"/>
      <c r="FJ112" s="313"/>
      <c r="FK112" s="313"/>
      <c r="FL112" s="313"/>
    </row>
    <row r="113" spans="3:168" s="59" customFormat="1" ht="30" customHeight="1">
      <c r="C113" s="318" t="s">
        <v>801</v>
      </c>
      <c r="D113" s="293"/>
      <c r="E113" s="293"/>
      <c r="F113" s="293"/>
      <c r="G113" s="293"/>
      <c r="H113" s="293"/>
      <c r="I113" s="293"/>
      <c r="J113" s="293"/>
      <c r="K113" s="293"/>
      <c r="L113" s="293"/>
      <c r="M113" s="312"/>
      <c r="N113" s="293"/>
      <c r="O113" s="293"/>
      <c r="P113" s="293"/>
      <c r="Q113" s="293"/>
      <c r="R113" s="313"/>
      <c r="S113" s="293"/>
      <c r="T113" s="293"/>
      <c r="U113" s="314"/>
      <c r="V113" s="314"/>
      <c r="W113" s="314"/>
      <c r="X113" s="314"/>
      <c r="Y113" s="314"/>
      <c r="Z113" s="314"/>
      <c r="AA113" s="314"/>
      <c r="AB113" s="314"/>
      <c r="AC113" s="314"/>
      <c r="AD113" s="314"/>
      <c r="AE113" s="487"/>
      <c r="AF113" s="293"/>
      <c r="AG113" s="313"/>
      <c r="AH113" s="293"/>
      <c r="AI113" s="293"/>
      <c r="AJ113" s="293"/>
      <c r="AK113" s="293"/>
      <c r="AL113" s="293"/>
      <c r="AM113" s="293"/>
      <c r="AN113" s="293"/>
      <c r="AO113" s="293"/>
      <c r="AP113" s="293"/>
      <c r="AQ113" s="293"/>
      <c r="AR113" s="293"/>
      <c r="AS113" s="293"/>
      <c r="AT113" s="293"/>
      <c r="AU113" s="313"/>
      <c r="AV113" s="313"/>
      <c r="AW113" s="313"/>
      <c r="AX113" s="293"/>
      <c r="AY113" s="293"/>
      <c r="AZ113" s="293"/>
      <c r="BA113" s="293"/>
      <c r="BB113" s="293"/>
      <c r="BC113" s="293"/>
      <c r="BD113" s="293"/>
      <c r="BE113" s="293"/>
      <c r="BF113" s="285"/>
      <c r="BG113" s="285"/>
      <c r="BH113" s="285"/>
      <c r="BI113" s="285"/>
      <c r="BJ113" s="285"/>
      <c r="BK113" s="285"/>
      <c r="BL113" s="315"/>
      <c r="BM113" s="315"/>
      <c r="BN113" s="315"/>
      <c r="BO113" s="315"/>
      <c r="BP113" s="315"/>
      <c r="BQ113" s="285"/>
      <c r="BR113" s="285"/>
      <c r="BS113" s="352"/>
      <c r="BT113" s="352"/>
      <c r="BU113" s="352"/>
      <c r="BV113" s="352"/>
      <c r="BW113" s="316"/>
      <c r="BX113" s="316"/>
      <c r="BY113" s="316"/>
      <c r="BZ113" s="316"/>
      <c r="CA113" s="316"/>
      <c r="CB113" s="316"/>
      <c r="CC113" s="316"/>
      <c r="CD113" s="316"/>
      <c r="CE113" s="316"/>
      <c r="CF113" s="316"/>
      <c r="CG113" s="316"/>
      <c r="CH113" s="316"/>
      <c r="CI113" s="316"/>
      <c r="CJ113" s="316"/>
      <c r="CK113" s="316"/>
      <c r="CL113" s="316"/>
      <c r="CM113" s="316"/>
      <c r="CN113" s="316"/>
      <c r="CO113" s="316"/>
      <c r="CP113" s="316"/>
      <c r="CQ113" s="316"/>
      <c r="CR113" s="316"/>
      <c r="CS113" s="316"/>
      <c r="CT113" s="316"/>
      <c r="CU113" s="316"/>
      <c r="CV113" s="316"/>
      <c r="CW113" s="316"/>
      <c r="CX113" s="316"/>
      <c r="CY113" s="316"/>
      <c r="CZ113" s="316"/>
      <c r="DA113" s="316"/>
      <c r="DB113" s="316"/>
      <c r="DC113" s="316"/>
      <c r="DD113" s="316"/>
      <c r="DE113" s="316"/>
      <c r="DF113" s="316"/>
      <c r="DG113" s="316"/>
      <c r="DH113" s="316"/>
      <c r="DI113" s="316"/>
      <c r="DJ113" s="316"/>
      <c r="DK113" s="316"/>
      <c r="DL113" s="316"/>
      <c r="DM113" s="316"/>
      <c r="DN113" s="316"/>
      <c r="DO113" s="316"/>
      <c r="DP113" s="316"/>
      <c r="DQ113" s="316"/>
      <c r="DR113" s="316"/>
      <c r="DS113" s="316"/>
      <c r="DT113" s="293"/>
      <c r="DU113" s="293"/>
      <c r="DV113" s="293"/>
      <c r="DW113" s="293"/>
      <c r="DX113" s="317"/>
      <c r="DY113" s="314"/>
      <c r="DZ113" s="314"/>
      <c r="EA113" s="314"/>
      <c r="EB113" s="314"/>
      <c r="EC113" s="314"/>
      <c r="ED113" s="314"/>
      <c r="EE113" s="314"/>
      <c r="EF113" s="314"/>
      <c r="EG113" s="313"/>
      <c r="EH113" s="313"/>
      <c r="EI113" s="313"/>
      <c r="EJ113" s="313"/>
      <c r="EK113" s="313"/>
      <c r="EL113" s="313"/>
      <c r="EM113" s="313"/>
      <c r="EN113" s="313"/>
      <c r="EO113" s="313"/>
      <c r="EP113" s="313"/>
      <c r="EU113" s="313"/>
      <c r="EV113" s="313"/>
      <c r="EW113" s="313"/>
      <c r="EX113" s="313"/>
      <c r="EY113" s="313"/>
      <c r="EZ113" s="313"/>
      <c r="FA113" s="313"/>
      <c r="FB113" s="313"/>
      <c r="FC113" s="313"/>
      <c r="FD113" s="313"/>
      <c r="FE113" s="313"/>
      <c r="FF113" s="313"/>
      <c r="FG113" s="313"/>
      <c r="FH113" s="313"/>
      <c r="FI113" s="313"/>
      <c r="FJ113" s="313"/>
      <c r="FK113" s="313"/>
      <c r="FL113" s="313"/>
    </row>
    <row r="114" spans="3:168" s="59" customFormat="1" ht="30" customHeight="1">
      <c r="C114" s="318" t="s">
        <v>802</v>
      </c>
      <c r="D114" s="293"/>
      <c r="E114" s="293"/>
      <c r="F114" s="293"/>
      <c r="G114" s="293"/>
      <c r="H114" s="293"/>
      <c r="I114" s="293"/>
      <c r="J114" s="293"/>
      <c r="K114" s="293"/>
      <c r="L114" s="293"/>
      <c r="M114" s="312"/>
      <c r="N114" s="293"/>
      <c r="O114" s="293"/>
      <c r="P114" s="293"/>
      <c r="Q114" s="293"/>
      <c r="R114" s="313"/>
      <c r="S114" s="293"/>
      <c r="T114" s="293"/>
      <c r="U114" s="314"/>
      <c r="V114" s="314"/>
      <c r="W114" s="314"/>
      <c r="X114" s="314"/>
      <c r="Y114" s="314"/>
      <c r="Z114" s="314"/>
      <c r="AA114" s="314"/>
      <c r="AB114" s="314"/>
      <c r="AC114" s="314"/>
      <c r="AD114" s="314"/>
      <c r="AE114" s="487"/>
      <c r="AF114" s="293"/>
      <c r="AG114" s="313"/>
      <c r="AH114" s="293"/>
      <c r="AI114" s="293"/>
      <c r="AJ114" s="293"/>
      <c r="AK114" s="293"/>
      <c r="AL114" s="293"/>
      <c r="AM114" s="293"/>
      <c r="AN114" s="293"/>
      <c r="AO114" s="293"/>
      <c r="AP114" s="293"/>
      <c r="AQ114" s="293"/>
      <c r="AR114" s="293"/>
      <c r="AS114" s="293"/>
      <c r="AT114" s="293"/>
      <c r="AU114" s="313"/>
      <c r="AV114" s="313"/>
      <c r="AW114" s="313"/>
      <c r="AX114" s="293"/>
      <c r="AY114" s="293"/>
      <c r="AZ114" s="293"/>
      <c r="BA114" s="293"/>
      <c r="BB114" s="293"/>
      <c r="BC114" s="293"/>
      <c r="BD114" s="293"/>
      <c r="BE114" s="293"/>
      <c r="BF114" s="285"/>
      <c r="BG114" s="285"/>
      <c r="BH114" s="285"/>
      <c r="BI114" s="285"/>
      <c r="BJ114" s="285"/>
      <c r="BK114" s="285"/>
      <c r="BL114" s="315"/>
      <c r="BM114" s="315"/>
      <c r="BN114" s="315"/>
      <c r="BO114" s="315"/>
      <c r="BP114" s="315"/>
      <c r="BQ114" s="285"/>
      <c r="BR114" s="285"/>
      <c r="BS114" s="352"/>
      <c r="BT114" s="352"/>
      <c r="BU114" s="352"/>
      <c r="BV114" s="352"/>
      <c r="BW114" s="316"/>
      <c r="BX114" s="316"/>
      <c r="BY114" s="316"/>
      <c r="BZ114" s="316"/>
      <c r="CA114" s="316"/>
      <c r="CB114" s="316"/>
      <c r="CC114" s="316"/>
      <c r="CD114" s="316"/>
      <c r="CE114" s="316"/>
      <c r="CF114" s="316"/>
      <c r="CG114" s="316"/>
      <c r="CH114" s="316"/>
      <c r="CI114" s="316"/>
      <c r="CJ114" s="316"/>
      <c r="CK114" s="316"/>
      <c r="CL114" s="316"/>
      <c r="CM114" s="316"/>
      <c r="CN114" s="316"/>
      <c r="CO114" s="316"/>
      <c r="CP114" s="316"/>
      <c r="CQ114" s="316"/>
      <c r="CR114" s="316"/>
      <c r="CS114" s="316"/>
      <c r="CT114" s="316"/>
      <c r="CU114" s="316"/>
      <c r="CV114" s="316"/>
      <c r="CW114" s="316"/>
      <c r="CX114" s="316"/>
      <c r="CY114" s="316"/>
      <c r="CZ114" s="316"/>
      <c r="DA114" s="316"/>
      <c r="DB114" s="316"/>
      <c r="DC114" s="316"/>
      <c r="DD114" s="316"/>
      <c r="DE114" s="316"/>
      <c r="DF114" s="316"/>
      <c r="DG114" s="316"/>
      <c r="DH114" s="316"/>
      <c r="DI114" s="316"/>
      <c r="DJ114" s="316"/>
      <c r="DK114" s="316"/>
      <c r="DL114" s="316"/>
      <c r="DM114" s="316"/>
      <c r="DN114" s="316"/>
      <c r="DO114" s="316"/>
      <c r="DP114" s="316"/>
      <c r="DQ114" s="316"/>
      <c r="DR114" s="316"/>
      <c r="DS114" s="316"/>
      <c r="DT114" s="293"/>
      <c r="DU114" s="293"/>
      <c r="DV114" s="293"/>
      <c r="DW114" s="293"/>
      <c r="DX114" s="317"/>
      <c r="DY114" s="314"/>
      <c r="DZ114" s="314"/>
      <c r="EA114" s="314"/>
      <c r="EB114" s="314"/>
      <c r="EC114" s="314"/>
      <c r="ED114" s="314"/>
      <c r="EE114" s="314"/>
      <c r="EF114" s="314"/>
      <c r="EG114" s="313"/>
      <c r="EH114" s="313"/>
      <c r="EI114" s="313"/>
      <c r="EJ114" s="313"/>
      <c r="EK114" s="313"/>
      <c r="EL114" s="313"/>
      <c r="EM114" s="313"/>
      <c r="EN114" s="313"/>
      <c r="EO114" s="313"/>
      <c r="EP114" s="313"/>
      <c r="EU114" s="313"/>
      <c r="EV114" s="313"/>
      <c r="EW114" s="313"/>
      <c r="EX114" s="313"/>
      <c r="EY114" s="313"/>
      <c r="EZ114" s="313"/>
      <c r="FA114" s="313"/>
      <c r="FB114" s="313"/>
      <c r="FC114" s="313"/>
      <c r="FD114" s="313"/>
      <c r="FE114" s="313"/>
      <c r="FF114" s="313"/>
      <c r="FG114" s="313"/>
      <c r="FH114" s="313"/>
      <c r="FI114" s="313"/>
      <c r="FJ114" s="313"/>
      <c r="FK114" s="313"/>
      <c r="FL114" s="313"/>
    </row>
    <row r="115" spans="3:168" s="59" customFormat="1" ht="30" customHeight="1">
      <c r="C115" s="318" t="s">
        <v>803</v>
      </c>
      <c r="D115" s="293"/>
      <c r="E115" s="293"/>
      <c r="F115" s="293"/>
      <c r="G115" s="293"/>
      <c r="H115" s="293"/>
      <c r="I115" s="293"/>
      <c r="J115" s="293"/>
      <c r="K115" s="293"/>
      <c r="L115" s="293"/>
      <c r="M115" s="312"/>
      <c r="N115" s="293"/>
      <c r="O115" s="293"/>
      <c r="P115" s="293"/>
      <c r="Q115" s="293"/>
      <c r="R115" s="313"/>
      <c r="S115" s="293"/>
      <c r="T115" s="293"/>
      <c r="U115" s="314"/>
      <c r="V115" s="314"/>
      <c r="W115" s="314"/>
      <c r="X115" s="314"/>
      <c r="Y115" s="314"/>
      <c r="Z115" s="314"/>
      <c r="AA115" s="314"/>
      <c r="AB115" s="314"/>
      <c r="AC115" s="314"/>
      <c r="AD115" s="314"/>
      <c r="AE115" s="487"/>
      <c r="AF115" s="293"/>
      <c r="AG115" s="313"/>
      <c r="AH115" s="293"/>
      <c r="AI115" s="293"/>
      <c r="AJ115" s="293"/>
      <c r="AK115" s="293"/>
      <c r="AL115" s="293"/>
      <c r="AM115" s="293"/>
      <c r="AN115" s="293"/>
      <c r="AO115" s="293"/>
      <c r="AP115" s="293"/>
      <c r="AQ115" s="293"/>
      <c r="AR115" s="293"/>
      <c r="AS115" s="293"/>
      <c r="AT115" s="293"/>
      <c r="AU115" s="313"/>
      <c r="AV115" s="313"/>
      <c r="AW115" s="313"/>
      <c r="AX115" s="293"/>
      <c r="AY115" s="293"/>
      <c r="AZ115" s="293"/>
      <c r="BA115" s="293"/>
      <c r="BB115" s="293"/>
      <c r="BC115" s="293"/>
      <c r="BD115" s="293"/>
      <c r="BE115" s="293"/>
      <c r="BF115" s="285"/>
      <c r="BG115" s="285"/>
      <c r="BH115" s="285"/>
      <c r="BI115" s="285"/>
      <c r="BJ115" s="285"/>
      <c r="BK115" s="285"/>
      <c r="BL115" s="315"/>
      <c r="BM115" s="315"/>
      <c r="BN115" s="315"/>
      <c r="BO115" s="315"/>
      <c r="BP115" s="315"/>
      <c r="BQ115" s="285"/>
      <c r="BR115" s="285"/>
      <c r="BS115" s="352"/>
      <c r="BT115" s="352"/>
      <c r="BU115" s="352"/>
      <c r="BV115" s="352"/>
      <c r="BW115" s="316"/>
      <c r="BX115" s="316"/>
      <c r="BY115" s="316"/>
      <c r="BZ115" s="316"/>
      <c r="CA115" s="316"/>
      <c r="CB115" s="316"/>
      <c r="CC115" s="316"/>
      <c r="CD115" s="316"/>
      <c r="CE115" s="316"/>
      <c r="CF115" s="316"/>
      <c r="CG115" s="316"/>
      <c r="CH115" s="316"/>
      <c r="CI115" s="316"/>
      <c r="CJ115" s="316"/>
      <c r="CK115" s="316"/>
      <c r="CL115" s="316"/>
      <c r="CM115" s="316"/>
      <c r="CN115" s="316"/>
      <c r="CO115" s="316"/>
      <c r="CP115" s="316"/>
      <c r="CQ115" s="316"/>
      <c r="CR115" s="316"/>
      <c r="CS115" s="316"/>
      <c r="CT115" s="316"/>
      <c r="CU115" s="316"/>
      <c r="CV115" s="316"/>
      <c r="CW115" s="316"/>
      <c r="CX115" s="316"/>
      <c r="CY115" s="316"/>
      <c r="CZ115" s="316"/>
      <c r="DA115" s="316"/>
      <c r="DB115" s="316"/>
      <c r="DC115" s="316"/>
      <c r="DD115" s="316"/>
      <c r="DE115" s="316"/>
      <c r="DF115" s="316"/>
      <c r="DG115" s="316"/>
      <c r="DH115" s="316"/>
      <c r="DI115" s="316"/>
      <c r="DJ115" s="316"/>
      <c r="DK115" s="316"/>
      <c r="DL115" s="316"/>
      <c r="DM115" s="316"/>
      <c r="DN115" s="316"/>
      <c r="DO115" s="316"/>
      <c r="DP115" s="316"/>
      <c r="DQ115" s="316"/>
      <c r="DR115" s="316"/>
      <c r="DS115" s="316"/>
      <c r="DT115" s="293"/>
      <c r="DU115" s="293"/>
      <c r="DV115" s="293"/>
      <c r="DW115" s="293"/>
      <c r="DX115" s="317"/>
      <c r="DY115" s="314"/>
      <c r="DZ115" s="314"/>
      <c r="EA115" s="314"/>
      <c r="EB115" s="314"/>
      <c r="EC115" s="314"/>
      <c r="ED115" s="314"/>
      <c r="EE115" s="314"/>
      <c r="EF115" s="314"/>
      <c r="EG115" s="313"/>
      <c r="EH115" s="313"/>
      <c r="EI115" s="313"/>
      <c r="EJ115" s="313"/>
      <c r="EK115" s="313"/>
      <c r="EL115" s="313"/>
      <c r="EM115" s="313"/>
      <c r="EN115" s="313"/>
      <c r="EO115" s="313"/>
      <c r="EP115" s="313"/>
      <c r="EU115" s="313"/>
      <c r="EV115" s="313"/>
      <c r="EW115" s="313"/>
      <c r="EX115" s="313"/>
      <c r="EY115" s="313"/>
      <c r="EZ115" s="313"/>
      <c r="FA115" s="313"/>
      <c r="FB115" s="313"/>
      <c r="FC115" s="313"/>
      <c r="FD115" s="313"/>
      <c r="FE115" s="313"/>
      <c r="FF115" s="313"/>
      <c r="FG115" s="313"/>
      <c r="FH115" s="313"/>
      <c r="FI115" s="313"/>
      <c r="FJ115" s="313"/>
      <c r="FK115" s="313"/>
      <c r="FL115" s="313"/>
    </row>
    <row r="116" spans="3:168" s="59" customFormat="1" ht="30" customHeight="1">
      <c r="C116" s="318" t="s">
        <v>804</v>
      </c>
      <c r="D116" s="293"/>
      <c r="E116" s="293"/>
      <c r="F116" s="293"/>
      <c r="G116" s="293"/>
      <c r="H116" s="293"/>
      <c r="I116" s="293"/>
      <c r="J116" s="293"/>
      <c r="K116" s="293"/>
      <c r="L116" s="293"/>
      <c r="M116" s="312"/>
      <c r="N116" s="293"/>
      <c r="O116" s="293"/>
      <c r="P116" s="293"/>
      <c r="Q116" s="293"/>
      <c r="R116" s="313"/>
      <c r="S116" s="293"/>
      <c r="T116" s="293"/>
      <c r="U116" s="314"/>
      <c r="V116" s="314"/>
      <c r="W116" s="314"/>
      <c r="X116" s="314"/>
      <c r="Y116" s="314"/>
      <c r="Z116" s="314"/>
      <c r="AA116" s="314"/>
      <c r="AB116" s="314"/>
      <c r="AC116" s="314"/>
      <c r="AD116" s="314"/>
      <c r="AE116" s="487"/>
      <c r="AF116" s="293"/>
      <c r="AG116" s="313"/>
      <c r="AH116" s="293"/>
      <c r="AI116" s="293"/>
      <c r="AJ116" s="293"/>
      <c r="AK116" s="293"/>
      <c r="AL116" s="293"/>
      <c r="AM116" s="293"/>
      <c r="AN116" s="293"/>
      <c r="AO116" s="293"/>
      <c r="AP116" s="293"/>
      <c r="AQ116" s="293"/>
      <c r="AR116" s="293"/>
      <c r="AS116" s="293"/>
      <c r="AT116" s="293"/>
      <c r="AU116" s="313"/>
      <c r="AV116" s="313"/>
      <c r="AW116" s="313"/>
      <c r="AX116" s="293"/>
      <c r="AY116" s="293"/>
      <c r="AZ116" s="293"/>
      <c r="BA116" s="293"/>
      <c r="BB116" s="293"/>
      <c r="BC116" s="293"/>
      <c r="BD116" s="293"/>
      <c r="BE116" s="293"/>
      <c r="BF116" s="285"/>
      <c r="BG116" s="285"/>
      <c r="BH116" s="285"/>
      <c r="BI116" s="285"/>
      <c r="BJ116" s="285"/>
      <c r="BK116" s="285"/>
      <c r="BL116" s="315"/>
      <c r="BM116" s="315"/>
      <c r="BN116" s="315"/>
      <c r="BO116" s="315"/>
      <c r="BP116" s="315"/>
      <c r="BQ116" s="285"/>
      <c r="BR116" s="285"/>
      <c r="BS116" s="352"/>
      <c r="BT116" s="352"/>
      <c r="BU116" s="352"/>
      <c r="BV116" s="352"/>
      <c r="BW116" s="316"/>
      <c r="BX116" s="316"/>
      <c r="BY116" s="316"/>
      <c r="BZ116" s="316"/>
      <c r="CA116" s="316"/>
      <c r="CB116" s="316"/>
      <c r="CC116" s="316"/>
      <c r="CD116" s="316"/>
      <c r="CE116" s="316"/>
      <c r="CF116" s="316"/>
      <c r="CG116" s="316"/>
      <c r="CH116" s="316"/>
      <c r="CI116" s="316"/>
      <c r="CJ116" s="316"/>
      <c r="CK116" s="316"/>
      <c r="CL116" s="316"/>
      <c r="CM116" s="316"/>
      <c r="CN116" s="316"/>
      <c r="CO116" s="316"/>
      <c r="CP116" s="316"/>
      <c r="CQ116" s="316"/>
      <c r="CR116" s="316"/>
      <c r="CS116" s="316"/>
      <c r="CT116" s="316"/>
      <c r="CU116" s="316"/>
      <c r="CV116" s="316"/>
      <c r="CW116" s="316"/>
      <c r="CX116" s="316"/>
      <c r="CY116" s="316"/>
      <c r="CZ116" s="316"/>
      <c r="DA116" s="316"/>
      <c r="DB116" s="316"/>
      <c r="DC116" s="316"/>
      <c r="DD116" s="316"/>
      <c r="DE116" s="316"/>
      <c r="DF116" s="316"/>
      <c r="DG116" s="316"/>
      <c r="DH116" s="316"/>
      <c r="DI116" s="316"/>
      <c r="DJ116" s="316"/>
      <c r="DK116" s="316"/>
      <c r="DL116" s="316"/>
      <c r="DM116" s="316"/>
      <c r="DN116" s="316"/>
      <c r="DO116" s="316"/>
      <c r="DP116" s="316"/>
      <c r="DQ116" s="316"/>
      <c r="DR116" s="316"/>
      <c r="DS116" s="316"/>
      <c r="DT116" s="293"/>
      <c r="DU116" s="293"/>
      <c r="DV116" s="293"/>
      <c r="DW116" s="293"/>
      <c r="DX116" s="317"/>
      <c r="DY116" s="314"/>
      <c r="DZ116" s="314"/>
      <c r="EA116" s="314"/>
      <c r="EB116" s="314"/>
      <c r="EC116" s="314"/>
      <c r="ED116" s="314"/>
      <c r="EE116" s="314"/>
      <c r="EF116" s="314"/>
      <c r="EG116" s="313"/>
      <c r="EH116" s="313"/>
      <c r="EI116" s="313"/>
      <c r="EJ116" s="313"/>
      <c r="EK116" s="313"/>
      <c r="EL116" s="313"/>
      <c r="EM116" s="313"/>
      <c r="EN116" s="313"/>
      <c r="EO116" s="313"/>
      <c r="EP116" s="313"/>
      <c r="EU116" s="313"/>
      <c r="EV116" s="313"/>
      <c r="EW116" s="313"/>
      <c r="EX116" s="313"/>
      <c r="EY116" s="313"/>
      <c r="EZ116" s="313"/>
      <c r="FA116" s="313"/>
      <c r="FB116" s="313"/>
      <c r="FC116" s="313"/>
      <c r="FD116" s="313"/>
      <c r="FE116" s="313"/>
      <c r="FF116" s="313"/>
      <c r="FG116" s="313"/>
      <c r="FH116" s="313"/>
      <c r="FI116" s="313"/>
      <c r="FJ116" s="313"/>
      <c r="FK116" s="313"/>
      <c r="FL116" s="313"/>
    </row>
    <row r="117" spans="3:168" s="59" customFormat="1" ht="30" customHeight="1">
      <c r="C117" s="318" t="s">
        <v>805</v>
      </c>
      <c r="D117" s="293"/>
      <c r="E117" s="293"/>
      <c r="F117" s="293"/>
      <c r="G117" s="293"/>
      <c r="H117" s="293"/>
      <c r="I117" s="293"/>
      <c r="J117" s="293"/>
      <c r="K117" s="293"/>
      <c r="L117" s="293"/>
      <c r="M117" s="312"/>
      <c r="N117" s="293"/>
      <c r="O117" s="293"/>
      <c r="P117" s="293"/>
      <c r="Q117" s="293"/>
      <c r="R117" s="313"/>
      <c r="S117" s="293"/>
      <c r="T117" s="293"/>
      <c r="U117" s="314"/>
      <c r="V117" s="314"/>
      <c r="W117" s="314"/>
      <c r="X117" s="314"/>
      <c r="Y117" s="314"/>
      <c r="Z117" s="314"/>
      <c r="AA117" s="314"/>
      <c r="AB117" s="314"/>
      <c r="AC117" s="314"/>
      <c r="AD117" s="314"/>
      <c r="AE117" s="487"/>
      <c r="AF117" s="293"/>
      <c r="AG117" s="313"/>
      <c r="AH117" s="293"/>
      <c r="AI117" s="293"/>
      <c r="AJ117" s="293"/>
      <c r="AK117" s="293"/>
      <c r="AL117" s="293"/>
      <c r="AM117" s="293"/>
      <c r="AN117" s="293"/>
      <c r="AO117" s="293"/>
      <c r="AP117" s="293"/>
      <c r="AQ117" s="293"/>
      <c r="AR117" s="293"/>
      <c r="AS117" s="293"/>
      <c r="AT117" s="293"/>
      <c r="AU117" s="313"/>
      <c r="AV117" s="313"/>
      <c r="AW117" s="313"/>
      <c r="AX117" s="293"/>
      <c r="AY117" s="293"/>
      <c r="AZ117" s="293"/>
      <c r="BA117" s="293"/>
      <c r="BB117" s="293"/>
      <c r="BC117" s="293"/>
      <c r="BD117" s="293"/>
      <c r="BE117" s="293"/>
      <c r="BF117" s="285"/>
      <c r="BG117" s="285"/>
      <c r="BH117" s="285"/>
      <c r="BI117" s="285"/>
      <c r="BJ117" s="285"/>
      <c r="BK117" s="285"/>
      <c r="BL117" s="315"/>
      <c r="BM117" s="315"/>
      <c r="BN117" s="315"/>
      <c r="BO117" s="315"/>
      <c r="BP117" s="315"/>
      <c r="BQ117" s="285"/>
      <c r="BR117" s="285"/>
      <c r="BS117" s="352"/>
      <c r="BT117" s="352"/>
      <c r="BU117" s="352"/>
      <c r="BV117" s="352"/>
      <c r="BW117" s="316"/>
      <c r="BX117" s="316"/>
      <c r="BY117" s="316"/>
      <c r="BZ117" s="316"/>
      <c r="CA117" s="316"/>
      <c r="CB117" s="316"/>
      <c r="CC117" s="316"/>
      <c r="CD117" s="316"/>
      <c r="CE117" s="316"/>
      <c r="CF117" s="316"/>
      <c r="CG117" s="316"/>
      <c r="CH117" s="316"/>
      <c r="CI117" s="316"/>
      <c r="CJ117" s="316"/>
      <c r="CK117" s="316"/>
      <c r="CL117" s="316"/>
      <c r="CM117" s="316"/>
      <c r="CN117" s="316"/>
      <c r="CO117" s="316"/>
      <c r="CP117" s="316"/>
      <c r="CQ117" s="316"/>
      <c r="CR117" s="316"/>
      <c r="CS117" s="316"/>
      <c r="CT117" s="316"/>
      <c r="CU117" s="316"/>
      <c r="CV117" s="316"/>
      <c r="CW117" s="316"/>
      <c r="CX117" s="316"/>
      <c r="CY117" s="316"/>
      <c r="CZ117" s="316"/>
      <c r="DA117" s="316"/>
      <c r="DB117" s="316"/>
      <c r="DC117" s="316"/>
      <c r="DD117" s="316"/>
      <c r="DE117" s="316"/>
      <c r="DF117" s="316"/>
      <c r="DG117" s="316"/>
      <c r="DH117" s="316"/>
      <c r="DI117" s="316"/>
      <c r="DJ117" s="316"/>
      <c r="DK117" s="316"/>
      <c r="DL117" s="316"/>
      <c r="DM117" s="316"/>
      <c r="DN117" s="316"/>
      <c r="DO117" s="316"/>
      <c r="DP117" s="316"/>
      <c r="DQ117" s="316"/>
      <c r="DR117" s="316"/>
      <c r="DS117" s="316"/>
      <c r="DT117" s="293"/>
      <c r="DU117" s="293"/>
      <c r="DV117" s="293"/>
      <c r="DW117" s="293"/>
      <c r="DX117" s="317"/>
      <c r="DY117" s="314"/>
      <c r="DZ117" s="314"/>
      <c r="EA117" s="314"/>
      <c r="EB117" s="314"/>
      <c r="EC117" s="314"/>
      <c r="ED117" s="314"/>
      <c r="EE117" s="314"/>
      <c r="EF117" s="314"/>
      <c r="EG117" s="313"/>
      <c r="EH117" s="313"/>
      <c r="EI117" s="313"/>
      <c r="EJ117" s="313"/>
      <c r="EK117" s="313"/>
      <c r="EL117" s="313"/>
      <c r="EM117" s="313"/>
      <c r="EN117" s="313"/>
      <c r="EO117" s="313"/>
      <c r="EP117" s="313"/>
      <c r="EU117" s="313"/>
      <c r="EV117" s="313"/>
      <c r="EW117" s="313"/>
      <c r="EX117" s="313"/>
      <c r="EY117" s="313"/>
      <c r="EZ117" s="313"/>
      <c r="FA117" s="313"/>
      <c r="FB117" s="313"/>
      <c r="FC117" s="313"/>
      <c r="FD117" s="313"/>
      <c r="FE117" s="313"/>
      <c r="FF117" s="313"/>
      <c r="FG117" s="313"/>
      <c r="FH117" s="313"/>
      <c r="FI117" s="313"/>
      <c r="FJ117" s="313"/>
      <c r="FK117" s="313"/>
      <c r="FL117" s="313"/>
    </row>
    <row r="118" spans="3:168" s="59" customFormat="1" ht="30" customHeight="1">
      <c r="C118" s="318" t="s">
        <v>806</v>
      </c>
      <c r="D118" s="293"/>
      <c r="E118" s="293"/>
      <c r="F118" s="293"/>
      <c r="G118" s="293"/>
      <c r="H118" s="293"/>
      <c r="I118" s="293"/>
      <c r="J118" s="293"/>
      <c r="K118" s="293"/>
      <c r="L118" s="293"/>
      <c r="M118" s="312"/>
      <c r="N118" s="293"/>
      <c r="O118" s="293"/>
      <c r="P118" s="293"/>
      <c r="Q118" s="293"/>
      <c r="R118" s="313"/>
      <c r="S118" s="293"/>
      <c r="T118" s="293"/>
      <c r="U118" s="314"/>
      <c r="V118" s="314"/>
      <c r="W118" s="314"/>
      <c r="X118" s="314"/>
      <c r="Y118" s="314"/>
      <c r="Z118" s="314"/>
      <c r="AA118" s="314"/>
      <c r="AB118" s="314"/>
      <c r="AC118" s="314"/>
      <c r="AD118" s="314"/>
      <c r="AE118" s="487"/>
      <c r="AF118" s="293"/>
      <c r="AG118" s="313"/>
      <c r="AH118" s="293"/>
      <c r="AI118" s="293"/>
      <c r="AJ118" s="293"/>
      <c r="AK118" s="293"/>
      <c r="AL118" s="293"/>
      <c r="AM118" s="293"/>
      <c r="AN118" s="293"/>
      <c r="AO118" s="293"/>
      <c r="AP118" s="293"/>
      <c r="AQ118" s="293"/>
      <c r="AR118" s="293"/>
      <c r="AS118" s="293"/>
      <c r="AT118" s="293"/>
      <c r="AU118" s="313"/>
      <c r="AV118" s="313"/>
      <c r="AW118" s="313"/>
      <c r="AX118" s="293"/>
      <c r="AY118" s="293"/>
      <c r="AZ118" s="293"/>
      <c r="BA118" s="293"/>
      <c r="BB118" s="293"/>
      <c r="BC118" s="293"/>
      <c r="BD118" s="293"/>
      <c r="BE118" s="293"/>
      <c r="BF118" s="285"/>
      <c r="BG118" s="285"/>
      <c r="BH118" s="285"/>
      <c r="BI118" s="285"/>
      <c r="BJ118" s="285"/>
      <c r="BK118" s="285"/>
      <c r="BL118" s="315"/>
      <c r="BM118" s="315"/>
      <c r="BN118" s="315"/>
      <c r="BO118" s="315"/>
      <c r="BP118" s="315"/>
      <c r="BQ118" s="285"/>
      <c r="BR118" s="285"/>
      <c r="BS118" s="352"/>
      <c r="BT118" s="352"/>
      <c r="BU118" s="352"/>
      <c r="BV118" s="352"/>
      <c r="BW118" s="316"/>
      <c r="BX118" s="316"/>
      <c r="BY118" s="316"/>
      <c r="BZ118" s="316"/>
      <c r="CA118" s="316"/>
      <c r="CB118" s="316"/>
      <c r="CC118" s="316"/>
      <c r="CD118" s="316"/>
      <c r="CE118" s="316"/>
      <c r="CF118" s="316"/>
      <c r="CG118" s="316"/>
      <c r="CH118" s="316"/>
      <c r="CI118" s="316"/>
      <c r="CJ118" s="316"/>
      <c r="CK118" s="316"/>
      <c r="CL118" s="316"/>
      <c r="CM118" s="316"/>
      <c r="CN118" s="316"/>
      <c r="CO118" s="316"/>
      <c r="CP118" s="316"/>
      <c r="CQ118" s="316"/>
      <c r="CR118" s="316"/>
      <c r="CS118" s="316"/>
      <c r="CT118" s="316"/>
      <c r="CU118" s="316"/>
      <c r="CV118" s="316"/>
      <c r="CW118" s="316"/>
      <c r="CX118" s="316"/>
      <c r="CY118" s="316"/>
      <c r="CZ118" s="316"/>
      <c r="DA118" s="316"/>
      <c r="DB118" s="316"/>
      <c r="DC118" s="316"/>
      <c r="DD118" s="316"/>
      <c r="DE118" s="316"/>
      <c r="DF118" s="316"/>
      <c r="DG118" s="316"/>
      <c r="DH118" s="316"/>
      <c r="DI118" s="316"/>
      <c r="DJ118" s="316"/>
      <c r="DK118" s="316"/>
      <c r="DL118" s="316"/>
      <c r="DM118" s="316"/>
      <c r="DN118" s="316"/>
      <c r="DO118" s="316"/>
      <c r="DP118" s="316"/>
      <c r="DQ118" s="316"/>
      <c r="DR118" s="316"/>
      <c r="DS118" s="316"/>
      <c r="DT118" s="293"/>
      <c r="DU118" s="293"/>
      <c r="DV118" s="293"/>
      <c r="DW118" s="293"/>
      <c r="DX118" s="317"/>
      <c r="DY118" s="314"/>
      <c r="DZ118" s="314"/>
      <c r="EA118" s="314"/>
      <c r="EB118" s="314"/>
      <c r="EC118" s="314"/>
      <c r="ED118" s="314"/>
      <c r="EE118" s="314"/>
      <c r="EF118" s="314"/>
      <c r="EG118" s="313"/>
      <c r="EH118" s="313"/>
      <c r="EI118" s="313"/>
      <c r="EJ118" s="313"/>
      <c r="EK118" s="313"/>
      <c r="EL118" s="313"/>
      <c r="EM118" s="313"/>
      <c r="EN118" s="313"/>
      <c r="EO118" s="313"/>
      <c r="EP118" s="313"/>
      <c r="EU118" s="313"/>
      <c r="EV118" s="313"/>
      <c r="EW118" s="313"/>
      <c r="EX118" s="313"/>
      <c r="EY118" s="313"/>
      <c r="EZ118" s="313"/>
      <c r="FA118" s="313"/>
      <c r="FB118" s="313"/>
      <c r="FC118" s="313"/>
      <c r="FD118" s="313"/>
      <c r="FE118" s="313"/>
      <c r="FF118" s="313"/>
      <c r="FG118" s="313"/>
      <c r="FH118" s="313"/>
      <c r="FI118" s="313"/>
      <c r="FJ118" s="313"/>
      <c r="FK118" s="313"/>
      <c r="FL118" s="313"/>
    </row>
    <row r="119" spans="3:168" s="59" customFormat="1" ht="30" customHeight="1">
      <c r="C119" s="318" t="s">
        <v>807</v>
      </c>
      <c r="D119" s="293"/>
      <c r="E119" s="293"/>
      <c r="F119" s="293"/>
      <c r="G119" s="293"/>
      <c r="H119" s="293"/>
      <c r="I119" s="293"/>
      <c r="J119" s="293"/>
      <c r="K119" s="293"/>
      <c r="L119" s="293"/>
      <c r="M119" s="312"/>
      <c r="N119" s="293"/>
      <c r="O119" s="293"/>
      <c r="P119" s="293"/>
      <c r="Q119" s="293"/>
      <c r="R119" s="313"/>
      <c r="S119" s="293"/>
      <c r="T119" s="293"/>
      <c r="U119" s="314"/>
      <c r="V119" s="314"/>
      <c r="W119" s="314"/>
      <c r="X119" s="314"/>
      <c r="Y119" s="314"/>
      <c r="Z119" s="314"/>
      <c r="AA119" s="314"/>
      <c r="AB119" s="314"/>
      <c r="AC119" s="314"/>
      <c r="AD119" s="314"/>
      <c r="AE119" s="487"/>
      <c r="AF119" s="293"/>
      <c r="AG119" s="313"/>
      <c r="AH119" s="293"/>
      <c r="AI119" s="293"/>
      <c r="AJ119" s="293"/>
      <c r="AK119" s="293"/>
      <c r="AL119" s="293"/>
      <c r="AM119" s="293"/>
      <c r="AN119" s="293"/>
      <c r="AO119" s="293"/>
      <c r="AP119" s="293"/>
      <c r="AQ119" s="293"/>
      <c r="AR119" s="293"/>
      <c r="AS119" s="293"/>
      <c r="AT119" s="293"/>
      <c r="AU119" s="313"/>
      <c r="AV119" s="313"/>
      <c r="AW119" s="313"/>
      <c r="AX119" s="293"/>
      <c r="AY119" s="293"/>
      <c r="AZ119" s="293"/>
      <c r="BA119" s="293"/>
      <c r="BB119" s="293"/>
      <c r="BC119" s="293"/>
      <c r="BD119" s="293"/>
      <c r="BE119" s="293"/>
      <c r="BF119" s="285"/>
      <c r="BG119" s="285"/>
      <c r="BH119" s="285"/>
      <c r="BI119" s="285"/>
      <c r="BJ119" s="285"/>
      <c r="BK119" s="285"/>
      <c r="BL119" s="315"/>
      <c r="BM119" s="315"/>
      <c r="BN119" s="315"/>
      <c r="BO119" s="315"/>
      <c r="BP119" s="315"/>
      <c r="BQ119" s="285"/>
      <c r="BR119" s="285"/>
      <c r="BS119" s="352"/>
      <c r="BT119" s="352"/>
      <c r="BU119" s="352"/>
      <c r="BV119" s="352"/>
      <c r="BW119" s="316"/>
      <c r="BX119" s="316"/>
      <c r="BY119" s="316"/>
      <c r="BZ119" s="316"/>
      <c r="CA119" s="316"/>
      <c r="CB119" s="316"/>
      <c r="CC119" s="316"/>
      <c r="CD119" s="316"/>
      <c r="CE119" s="316"/>
      <c r="CF119" s="316"/>
      <c r="CG119" s="316"/>
      <c r="CH119" s="316"/>
      <c r="CI119" s="316"/>
      <c r="CJ119" s="316"/>
      <c r="CK119" s="316"/>
      <c r="CL119" s="316"/>
      <c r="CM119" s="316"/>
      <c r="CN119" s="316"/>
      <c r="CO119" s="316"/>
      <c r="CP119" s="316"/>
      <c r="CQ119" s="316"/>
      <c r="CR119" s="316"/>
      <c r="CS119" s="316"/>
      <c r="CT119" s="316"/>
      <c r="CU119" s="316"/>
      <c r="CV119" s="316"/>
      <c r="CW119" s="316"/>
      <c r="CX119" s="316"/>
      <c r="CY119" s="316"/>
      <c r="CZ119" s="316"/>
      <c r="DA119" s="316"/>
      <c r="DB119" s="316"/>
      <c r="DC119" s="316"/>
      <c r="DD119" s="316"/>
      <c r="DE119" s="316"/>
      <c r="DF119" s="316"/>
      <c r="DG119" s="316"/>
      <c r="DH119" s="316"/>
      <c r="DI119" s="316"/>
      <c r="DJ119" s="316"/>
      <c r="DK119" s="316"/>
      <c r="DL119" s="316"/>
      <c r="DM119" s="316"/>
      <c r="DN119" s="316"/>
      <c r="DO119" s="316"/>
      <c r="DP119" s="316"/>
      <c r="DQ119" s="316"/>
      <c r="DR119" s="316"/>
      <c r="DS119" s="316"/>
      <c r="DT119" s="293"/>
      <c r="DU119" s="293"/>
      <c r="DV119" s="293"/>
      <c r="DW119" s="293"/>
      <c r="DX119" s="317"/>
      <c r="DY119" s="314"/>
      <c r="DZ119" s="314"/>
      <c r="EA119" s="314"/>
      <c r="EB119" s="314"/>
      <c r="EC119" s="314"/>
      <c r="ED119" s="314"/>
      <c r="EE119" s="314"/>
      <c r="EF119" s="314"/>
      <c r="EG119" s="313"/>
      <c r="EH119" s="313"/>
      <c r="EI119" s="313"/>
      <c r="EJ119" s="313"/>
      <c r="EK119" s="313"/>
      <c r="EL119" s="313"/>
      <c r="EM119" s="313"/>
      <c r="EN119" s="313"/>
      <c r="EO119" s="313"/>
      <c r="EP119" s="313"/>
      <c r="EU119" s="313"/>
      <c r="EV119" s="313"/>
      <c r="EW119" s="313"/>
      <c r="EX119" s="313"/>
      <c r="EY119" s="313"/>
      <c r="EZ119" s="313"/>
      <c r="FA119" s="313"/>
      <c r="FB119" s="313"/>
      <c r="FC119" s="313"/>
      <c r="FD119" s="313"/>
      <c r="FE119" s="313"/>
      <c r="FF119" s="313"/>
      <c r="FG119" s="313"/>
      <c r="FH119" s="313"/>
      <c r="FI119" s="313"/>
      <c r="FJ119" s="313"/>
      <c r="FK119" s="313"/>
      <c r="FL119" s="313"/>
    </row>
    <row r="120" spans="3:168" s="59" customFormat="1" ht="30" customHeight="1">
      <c r="C120" s="318" t="s">
        <v>808</v>
      </c>
      <c r="D120" s="293"/>
      <c r="E120" s="293"/>
      <c r="F120" s="293"/>
      <c r="G120" s="293"/>
      <c r="H120" s="293"/>
      <c r="I120" s="293"/>
      <c r="J120" s="293"/>
      <c r="K120" s="293"/>
      <c r="L120" s="293"/>
      <c r="M120" s="312"/>
      <c r="N120" s="293"/>
      <c r="O120" s="293"/>
      <c r="P120" s="293"/>
      <c r="Q120" s="293"/>
      <c r="R120" s="313"/>
      <c r="S120" s="293"/>
      <c r="T120" s="293"/>
      <c r="U120" s="314"/>
      <c r="V120" s="314"/>
      <c r="W120" s="314"/>
      <c r="X120" s="314"/>
      <c r="Y120" s="314"/>
      <c r="Z120" s="314"/>
      <c r="AA120" s="314"/>
      <c r="AB120" s="314"/>
      <c r="AC120" s="314"/>
      <c r="AD120" s="314"/>
      <c r="AE120" s="487"/>
      <c r="AF120" s="293"/>
      <c r="AG120" s="313"/>
      <c r="AH120" s="293"/>
      <c r="AI120" s="293"/>
      <c r="AJ120" s="293"/>
      <c r="AK120" s="293"/>
      <c r="AL120" s="293"/>
      <c r="AM120" s="293"/>
      <c r="AN120" s="293"/>
      <c r="AO120" s="293"/>
      <c r="AP120" s="293"/>
      <c r="AQ120" s="293"/>
      <c r="AR120" s="293"/>
      <c r="AS120" s="293"/>
      <c r="AT120" s="293"/>
      <c r="AU120" s="313"/>
      <c r="AV120" s="313"/>
      <c r="AW120" s="313"/>
      <c r="AX120" s="293"/>
      <c r="AY120" s="293"/>
      <c r="AZ120" s="293"/>
      <c r="BA120" s="293"/>
      <c r="BB120" s="293"/>
      <c r="BC120" s="293"/>
      <c r="BD120" s="293"/>
      <c r="BE120" s="293"/>
      <c r="BF120" s="285"/>
      <c r="BG120" s="285"/>
      <c r="BH120" s="285"/>
      <c r="BI120" s="285"/>
      <c r="BJ120" s="285"/>
      <c r="BK120" s="285"/>
      <c r="BL120" s="315"/>
      <c r="BM120" s="315"/>
      <c r="BN120" s="315"/>
      <c r="BO120" s="315"/>
      <c r="BP120" s="315"/>
      <c r="BQ120" s="285"/>
      <c r="BR120" s="285"/>
      <c r="BS120" s="352"/>
      <c r="BT120" s="352"/>
      <c r="BU120" s="352"/>
      <c r="BV120" s="352"/>
      <c r="BW120" s="316"/>
      <c r="BX120" s="316"/>
      <c r="BY120" s="316"/>
      <c r="BZ120" s="316"/>
      <c r="CA120" s="316"/>
      <c r="CB120" s="316"/>
      <c r="CC120" s="316"/>
      <c r="CD120" s="316"/>
      <c r="CE120" s="316"/>
      <c r="CF120" s="316"/>
      <c r="CG120" s="316"/>
      <c r="CH120" s="316"/>
      <c r="CI120" s="316"/>
      <c r="CJ120" s="316"/>
      <c r="CK120" s="316"/>
      <c r="CL120" s="316"/>
      <c r="CM120" s="316"/>
      <c r="CN120" s="316"/>
      <c r="CO120" s="316"/>
      <c r="CP120" s="316"/>
      <c r="CQ120" s="316"/>
      <c r="CR120" s="316"/>
      <c r="CS120" s="316"/>
      <c r="CT120" s="316"/>
      <c r="CU120" s="316"/>
      <c r="CV120" s="316"/>
      <c r="CW120" s="316"/>
      <c r="CX120" s="316"/>
      <c r="CY120" s="316"/>
      <c r="CZ120" s="316"/>
      <c r="DA120" s="316"/>
      <c r="DB120" s="316"/>
      <c r="DC120" s="316"/>
      <c r="DD120" s="316"/>
      <c r="DE120" s="316"/>
      <c r="DF120" s="316"/>
      <c r="DG120" s="316"/>
      <c r="DH120" s="316"/>
      <c r="DI120" s="316"/>
      <c r="DJ120" s="316"/>
      <c r="DK120" s="316"/>
      <c r="DL120" s="316"/>
      <c r="DM120" s="316"/>
      <c r="DN120" s="316"/>
      <c r="DO120" s="316"/>
      <c r="DP120" s="316"/>
      <c r="DQ120" s="316"/>
      <c r="DR120" s="316"/>
      <c r="DS120" s="316"/>
      <c r="DT120" s="293"/>
      <c r="DU120" s="293"/>
      <c r="DV120" s="293"/>
      <c r="DW120" s="293"/>
      <c r="DX120" s="317"/>
      <c r="DY120" s="314"/>
      <c r="DZ120" s="314"/>
      <c r="EA120" s="314"/>
      <c r="EB120" s="314"/>
      <c r="EC120" s="314"/>
      <c r="ED120" s="314"/>
      <c r="EE120" s="314"/>
      <c r="EF120" s="314"/>
      <c r="EG120" s="313"/>
      <c r="EH120" s="313"/>
      <c r="EI120" s="313"/>
      <c r="EJ120" s="313"/>
      <c r="EK120" s="313"/>
      <c r="EL120" s="313"/>
      <c r="EM120" s="313"/>
      <c r="EN120" s="313"/>
      <c r="EO120" s="313"/>
      <c r="EP120" s="313"/>
      <c r="EU120" s="313"/>
      <c r="EV120" s="313"/>
      <c r="EW120" s="313"/>
      <c r="EX120" s="313"/>
      <c r="EY120" s="313"/>
      <c r="EZ120" s="313"/>
      <c r="FA120" s="313"/>
      <c r="FB120" s="313"/>
      <c r="FC120" s="313"/>
      <c r="FD120" s="313"/>
      <c r="FE120" s="313"/>
      <c r="FF120" s="313"/>
      <c r="FG120" s="313"/>
      <c r="FH120" s="313"/>
      <c r="FI120" s="313"/>
      <c r="FJ120" s="313"/>
      <c r="FK120" s="313"/>
      <c r="FL120" s="313"/>
    </row>
    <row r="121" spans="3:168" s="59" customFormat="1" ht="30" customHeight="1">
      <c r="C121" s="318" t="s">
        <v>809</v>
      </c>
      <c r="D121" s="293"/>
      <c r="E121" s="293"/>
      <c r="F121" s="293"/>
      <c r="G121" s="293"/>
      <c r="H121" s="293"/>
      <c r="I121" s="293"/>
      <c r="J121" s="293"/>
      <c r="K121" s="293"/>
      <c r="L121" s="293"/>
      <c r="M121" s="312"/>
      <c r="N121" s="293"/>
      <c r="O121" s="293"/>
      <c r="P121" s="293"/>
      <c r="Q121" s="293"/>
      <c r="R121" s="313"/>
      <c r="S121" s="293"/>
      <c r="T121" s="293"/>
      <c r="U121" s="314"/>
      <c r="V121" s="314"/>
      <c r="W121" s="314"/>
      <c r="X121" s="314"/>
      <c r="Y121" s="314"/>
      <c r="Z121" s="314"/>
      <c r="AA121" s="314"/>
      <c r="AB121" s="314"/>
      <c r="AC121" s="314"/>
      <c r="AD121" s="314"/>
      <c r="AE121" s="487"/>
      <c r="AF121" s="293"/>
      <c r="AG121" s="313"/>
      <c r="AH121" s="293"/>
      <c r="AI121" s="293"/>
      <c r="AJ121" s="293"/>
      <c r="AK121" s="293"/>
      <c r="AL121" s="293"/>
      <c r="AM121" s="293"/>
      <c r="AN121" s="293"/>
      <c r="AO121" s="293"/>
      <c r="AP121" s="293"/>
      <c r="AQ121" s="293"/>
      <c r="AR121" s="293"/>
      <c r="AS121" s="293"/>
      <c r="AT121" s="293"/>
      <c r="AU121" s="313"/>
      <c r="AV121" s="313"/>
      <c r="AW121" s="313"/>
      <c r="AX121" s="293"/>
      <c r="AY121" s="293"/>
      <c r="AZ121" s="293"/>
      <c r="BA121" s="293"/>
      <c r="BB121" s="293"/>
      <c r="BC121" s="293"/>
      <c r="BD121" s="293"/>
      <c r="BE121" s="293"/>
      <c r="BF121" s="285"/>
      <c r="BG121" s="285"/>
      <c r="BH121" s="285"/>
      <c r="BI121" s="285"/>
      <c r="BJ121" s="285"/>
      <c r="BK121" s="285"/>
      <c r="BL121" s="315"/>
      <c r="BM121" s="315"/>
      <c r="BN121" s="315"/>
      <c r="BO121" s="315"/>
      <c r="BP121" s="315"/>
      <c r="BQ121" s="285"/>
      <c r="BR121" s="285"/>
      <c r="BS121" s="352"/>
      <c r="BT121" s="352"/>
      <c r="BU121" s="352"/>
      <c r="BV121" s="352"/>
      <c r="BW121" s="316"/>
      <c r="BX121" s="316"/>
      <c r="BY121" s="316"/>
      <c r="BZ121" s="316"/>
      <c r="CA121" s="316"/>
      <c r="CB121" s="316"/>
      <c r="CC121" s="316"/>
      <c r="CD121" s="316"/>
      <c r="CE121" s="316"/>
      <c r="CF121" s="316"/>
      <c r="CG121" s="316"/>
      <c r="CH121" s="316"/>
      <c r="CI121" s="316"/>
      <c r="CJ121" s="316"/>
      <c r="CK121" s="316"/>
      <c r="CL121" s="316"/>
      <c r="CM121" s="316"/>
      <c r="CN121" s="316"/>
      <c r="CO121" s="316"/>
      <c r="CP121" s="316"/>
      <c r="CQ121" s="316"/>
      <c r="CR121" s="316"/>
      <c r="CS121" s="316"/>
      <c r="CT121" s="316"/>
      <c r="CU121" s="316"/>
      <c r="CV121" s="316"/>
      <c r="CW121" s="316"/>
      <c r="CX121" s="316"/>
      <c r="CY121" s="316"/>
      <c r="CZ121" s="316"/>
      <c r="DA121" s="316"/>
      <c r="DB121" s="316"/>
      <c r="DC121" s="316"/>
      <c r="DD121" s="316"/>
      <c r="DE121" s="316"/>
      <c r="DF121" s="316"/>
      <c r="DG121" s="316"/>
      <c r="DH121" s="316"/>
      <c r="DI121" s="316"/>
      <c r="DJ121" s="316"/>
      <c r="DK121" s="316"/>
      <c r="DL121" s="316"/>
      <c r="DM121" s="316"/>
      <c r="DN121" s="316"/>
      <c r="DO121" s="316"/>
      <c r="DP121" s="316"/>
      <c r="DQ121" s="316"/>
      <c r="DR121" s="316"/>
      <c r="DS121" s="316"/>
      <c r="DT121" s="293"/>
      <c r="DU121" s="293"/>
      <c r="DV121" s="293"/>
      <c r="DW121" s="293"/>
      <c r="DX121" s="317"/>
      <c r="DY121" s="314"/>
      <c r="DZ121" s="314"/>
      <c r="EA121" s="314"/>
      <c r="EB121" s="314"/>
      <c r="EC121" s="314"/>
      <c r="ED121" s="314"/>
      <c r="EE121" s="314"/>
      <c r="EF121" s="314"/>
      <c r="EG121" s="313"/>
      <c r="EH121" s="313"/>
      <c r="EI121" s="313"/>
      <c r="EJ121" s="313"/>
      <c r="EK121" s="313"/>
      <c r="EL121" s="313"/>
      <c r="EM121" s="313"/>
      <c r="EN121" s="313"/>
      <c r="EO121" s="313"/>
      <c r="EP121" s="313"/>
      <c r="EU121" s="313"/>
      <c r="EV121" s="313"/>
      <c r="EW121" s="313"/>
      <c r="EX121" s="313"/>
      <c r="EY121" s="313"/>
      <c r="EZ121" s="313"/>
      <c r="FA121" s="313"/>
      <c r="FB121" s="313"/>
      <c r="FC121" s="313"/>
      <c r="FD121" s="313"/>
      <c r="FE121" s="313"/>
      <c r="FF121" s="313"/>
      <c r="FG121" s="313"/>
      <c r="FH121" s="313"/>
      <c r="FI121" s="313"/>
      <c r="FJ121" s="313"/>
      <c r="FK121" s="313"/>
      <c r="FL121" s="313"/>
    </row>
    <row r="122" spans="3:168" s="59" customFormat="1" ht="30" customHeight="1">
      <c r="C122" s="318" t="s">
        <v>810</v>
      </c>
      <c r="D122" s="293"/>
      <c r="E122" s="293"/>
      <c r="F122" s="293"/>
      <c r="G122" s="293"/>
      <c r="H122" s="293"/>
      <c r="I122" s="293"/>
      <c r="J122" s="293"/>
      <c r="K122" s="293"/>
      <c r="L122" s="293"/>
      <c r="M122" s="312"/>
      <c r="N122" s="293"/>
      <c r="O122" s="293"/>
      <c r="P122" s="293"/>
      <c r="Q122" s="293"/>
      <c r="R122" s="313"/>
      <c r="S122" s="293"/>
      <c r="T122" s="293"/>
      <c r="U122" s="314"/>
      <c r="V122" s="314"/>
      <c r="W122" s="314"/>
      <c r="X122" s="314"/>
      <c r="Y122" s="314"/>
      <c r="Z122" s="314"/>
      <c r="AA122" s="314"/>
      <c r="AB122" s="314"/>
      <c r="AC122" s="314"/>
      <c r="AD122" s="314"/>
      <c r="AE122" s="487"/>
      <c r="AF122" s="293"/>
      <c r="AG122" s="313"/>
      <c r="AH122" s="293"/>
      <c r="AI122" s="293"/>
      <c r="AJ122" s="293"/>
      <c r="AK122" s="293"/>
      <c r="AL122" s="293"/>
      <c r="AM122" s="293"/>
      <c r="AN122" s="293"/>
      <c r="AO122" s="293"/>
      <c r="AP122" s="293"/>
      <c r="AQ122" s="293"/>
      <c r="AR122" s="293"/>
      <c r="AS122" s="293"/>
      <c r="AT122" s="293"/>
      <c r="AU122" s="313"/>
      <c r="AV122" s="313"/>
      <c r="AW122" s="313"/>
      <c r="AX122" s="293"/>
      <c r="AY122" s="293"/>
      <c r="AZ122" s="293"/>
      <c r="BA122" s="293"/>
      <c r="BB122" s="293"/>
      <c r="BC122" s="293"/>
      <c r="BD122" s="293"/>
      <c r="BE122" s="293"/>
      <c r="BF122" s="285"/>
      <c r="BG122" s="285"/>
      <c r="BH122" s="285"/>
      <c r="BI122" s="285"/>
      <c r="BJ122" s="285"/>
      <c r="BK122" s="285"/>
      <c r="BL122" s="315"/>
      <c r="BM122" s="315"/>
      <c r="BN122" s="315"/>
      <c r="BO122" s="315"/>
      <c r="BP122" s="315"/>
      <c r="BQ122" s="285"/>
      <c r="BR122" s="285"/>
      <c r="BS122" s="352"/>
      <c r="BT122" s="352"/>
      <c r="BU122" s="352"/>
      <c r="BV122" s="352"/>
      <c r="BW122" s="316"/>
      <c r="BX122" s="316"/>
      <c r="BY122" s="316"/>
      <c r="BZ122" s="316"/>
      <c r="CA122" s="316"/>
      <c r="CB122" s="316"/>
      <c r="CC122" s="316"/>
      <c r="CD122" s="316"/>
      <c r="CE122" s="316"/>
      <c r="CF122" s="316"/>
      <c r="CG122" s="316"/>
      <c r="CH122" s="316"/>
      <c r="CI122" s="316"/>
      <c r="CJ122" s="316"/>
      <c r="CK122" s="316"/>
      <c r="CL122" s="316"/>
      <c r="CM122" s="316"/>
      <c r="CN122" s="316"/>
      <c r="CO122" s="316"/>
      <c r="CP122" s="316"/>
      <c r="CQ122" s="316"/>
      <c r="CR122" s="316"/>
      <c r="CS122" s="316"/>
      <c r="CT122" s="316"/>
      <c r="CU122" s="316"/>
      <c r="CV122" s="316"/>
      <c r="CW122" s="316"/>
      <c r="CX122" s="316"/>
      <c r="CY122" s="316"/>
      <c r="CZ122" s="316"/>
      <c r="DA122" s="316"/>
      <c r="DB122" s="316"/>
      <c r="DC122" s="316"/>
      <c r="DD122" s="316"/>
      <c r="DE122" s="316"/>
      <c r="DF122" s="316"/>
      <c r="DG122" s="316"/>
      <c r="DH122" s="316"/>
      <c r="DI122" s="316"/>
      <c r="DJ122" s="316"/>
      <c r="DK122" s="316"/>
      <c r="DL122" s="316"/>
      <c r="DM122" s="316"/>
      <c r="DN122" s="316"/>
      <c r="DO122" s="316"/>
      <c r="DP122" s="316"/>
      <c r="DQ122" s="316"/>
      <c r="DR122" s="316"/>
      <c r="DS122" s="316"/>
      <c r="DT122" s="293"/>
      <c r="DU122" s="293"/>
      <c r="DV122" s="293"/>
      <c r="DW122" s="293"/>
      <c r="DX122" s="317"/>
      <c r="DY122" s="314"/>
      <c r="DZ122" s="314"/>
      <c r="EA122" s="314"/>
      <c r="EB122" s="314"/>
      <c r="EC122" s="314"/>
      <c r="ED122" s="314"/>
      <c r="EE122" s="314"/>
      <c r="EF122" s="314"/>
      <c r="EG122" s="313"/>
      <c r="EH122" s="313"/>
      <c r="EI122" s="313"/>
      <c r="EJ122" s="313"/>
      <c r="EK122" s="313"/>
      <c r="EL122" s="313"/>
      <c r="EM122" s="313"/>
      <c r="EN122" s="313"/>
      <c r="EO122" s="313"/>
      <c r="EP122" s="313"/>
      <c r="EU122" s="313"/>
      <c r="EV122" s="313"/>
      <c r="EW122" s="313"/>
      <c r="EX122" s="313"/>
      <c r="EY122" s="313"/>
      <c r="EZ122" s="313"/>
      <c r="FA122" s="313"/>
      <c r="FB122" s="313"/>
      <c r="FC122" s="313"/>
      <c r="FD122" s="313"/>
      <c r="FE122" s="313"/>
      <c r="FF122" s="313"/>
      <c r="FG122" s="313"/>
      <c r="FH122" s="313"/>
      <c r="FI122" s="313"/>
      <c r="FJ122" s="313"/>
      <c r="FK122" s="313"/>
      <c r="FL122" s="313"/>
    </row>
    <row r="123" spans="3:168" s="59" customFormat="1" ht="30" customHeight="1">
      <c r="C123" s="318" t="s">
        <v>811</v>
      </c>
      <c r="D123" s="293"/>
      <c r="E123" s="293"/>
      <c r="F123" s="293"/>
      <c r="G123" s="293"/>
      <c r="H123" s="293"/>
      <c r="I123" s="293"/>
      <c r="J123" s="293"/>
      <c r="K123" s="293"/>
      <c r="L123" s="293"/>
      <c r="M123" s="312"/>
      <c r="N123" s="293"/>
      <c r="O123" s="293"/>
      <c r="P123" s="293"/>
      <c r="Q123" s="293"/>
      <c r="R123" s="313"/>
      <c r="S123" s="293"/>
      <c r="T123" s="293"/>
      <c r="U123" s="314"/>
      <c r="V123" s="314"/>
      <c r="W123" s="314"/>
      <c r="X123" s="314"/>
      <c r="Y123" s="314"/>
      <c r="Z123" s="314"/>
      <c r="AA123" s="314"/>
      <c r="AB123" s="314"/>
      <c r="AC123" s="314"/>
      <c r="AD123" s="314"/>
      <c r="AE123" s="487"/>
      <c r="AF123" s="293"/>
      <c r="AG123" s="313"/>
      <c r="AH123" s="293"/>
      <c r="AI123" s="293"/>
      <c r="AJ123" s="293"/>
      <c r="AK123" s="293"/>
      <c r="AL123" s="293"/>
      <c r="AM123" s="293"/>
      <c r="AN123" s="293"/>
      <c r="AO123" s="293"/>
      <c r="AP123" s="293"/>
      <c r="AQ123" s="293"/>
      <c r="AR123" s="293"/>
      <c r="AS123" s="293"/>
      <c r="AT123" s="293"/>
      <c r="AU123" s="313"/>
      <c r="AV123" s="313"/>
      <c r="AW123" s="313"/>
      <c r="AX123" s="293"/>
      <c r="AY123" s="293"/>
      <c r="AZ123" s="293"/>
      <c r="BA123" s="293"/>
      <c r="BB123" s="293"/>
      <c r="BC123" s="293"/>
      <c r="BD123" s="293"/>
      <c r="BE123" s="293"/>
      <c r="BF123" s="285"/>
      <c r="BG123" s="285"/>
      <c r="BH123" s="285"/>
      <c r="BI123" s="285"/>
      <c r="BJ123" s="285"/>
      <c r="BK123" s="285"/>
      <c r="BL123" s="315"/>
      <c r="BM123" s="315"/>
      <c r="BN123" s="315"/>
      <c r="BO123" s="315"/>
      <c r="BP123" s="315"/>
      <c r="BQ123" s="285"/>
      <c r="BR123" s="285"/>
      <c r="BS123" s="352"/>
      <c r="BT123" s="352"/>
      <c r="BU123" s="352"/>
      <c r="BV123" s="352"/>
      <c r="BW123" s="316"/>
      <c r="BX123" s="316"/>
      <c r="BY123" s="316"/>
      <c r="BZ123" s="316"/>
      <c r="CA123" s="316"/>
      <c r="CB123" s="316"/>
      <c r="CC123" s="316"/>
      <c r="CD123" s="316"/>
      <c r="CE123" s="316"/>
      <c r="CF123" s="316"/>
      <c r="CG123" s="316"/>
      <c r="CH123" s="316"/>
      <c r="CI123" s="316"/>
      <c r="CJ123" s="316"/>
      <c r="CK123" s="316"/>
      <c r="CL123" s="316"/>
      <c r="CM123" s="316"/>
      <c r="CN123" s="316"/>
      <c r="CO123" s="316"/>
      <c r="CP123" s="316"/>
      <c r="CQ123" s="316"/>
      <c r="CR123" s="316"/>
      <c r="CS123" s="316"/>
      <c r="CT123" s="316"/>
      <c r="CU123" s="316"/>
      <c r="CV123" s="316"/>
      <c r="CW123" s="316"/>
      <c r="CX123" s="316"/>
      <c r="CY123" s="316"/>
      <c r="CZ123" s="316"/>
      <c r="DA123" s="316"/>
      <c r="DB123" s="316"/>
      <c r="DC123" s="316"/>
      <c r="DD123" s="316"/>
      <c r="DE123" s="316"/>
      <c r="DF123" s="316"/>
      <c r="DG123" s="316"/>
      <c r="DH123" s="316"/>
      <c r="DI123" s="316"/>
      <c r="DJ123" s="316"/>
      <c r="DK123" s="316"/>
      <c r="DL123" s="316"/>
      <c r="DM123" s="316"/>
      <c r="DN123" s="316"/>
      <c r="DO123" s="316"/>
      <c r="DP123" s="316"/>
      <c r="DQ123" s="316"/>
      <c r="DR123" s="316"/>
      <c r="DS123" s="316"/>
      <c r="DT123" s="293"/>
      <c r="DU123" s="293"/>
      <c r="DV123" s="293"/>
      <c r="DW123" s="293"/>
      <c r="DX123" s="317"/>
      <c r="DY123" s="314"/>
      <c r="DZ123" s="314"/>
      <c r="EA123" s="314"/>
      <c r="EB123" s="314"/>
      <c r="EC123" s="314"/>
      <c r="ED123" s="314"/>
      <c r="EE123" s="314"/>
      <c r="EF123" s="314"/>
      <c r="EG123" s="313"/>
      <c r="EH123" s="313"/>
      <c r="EI123" s="313"/>
      <c r="EJ123" s="313"/>
      <c r="EK123" s="313"/>
      <c r="EL123" s="313"/>
      <c r="EM123" s="313"/>
      <c r="EN123" s="313"/>
      <c r="EO123" s="313"/>
      <c r="EP123" s="313"/>
      <c r="EU123" s="313"/>
      <c r="EV123" s="313"/>
      <c r="EW123" s="313"/>
      <c r="EX123" s="313"/>
      <c r="EY123" s="313"/>
      <c r="EZ123" s="313"/>
      <c r="FA123" s="313"/>
      <c r="FB123" s="313"/>
      <c r="FC123" s="313"/>
      <c r="FD123" s="313"/>
      <c r="FE123" s="313"/>
      <c r="FF123" s="313"/>
      <c r="FG123" s="313"/>
      <c r="FH123" s="313"/>
      <c r="FI123" s="313"/>
      <c r="FJ123" s="313"/>
      <c r="FK123" s="313"/>
      <c r="FL123" s="313"/>
    </row>
    <row r="124" spans="3:168" s="59" customFormat="1" ht="30" customHeight="1">
      <c r="C124" s="318" t="s">
        <v>812</v>
      </c>
      <c r="D124" s="293"/>
      <c r="E124" s="293"/>
      <c r="F124" s="293"/>
      <c r="G124" s="293"/>
      <c r="H124" s="293"/>
      <c r="I124" s="293"/>
      <c r="J124" s="293"/>
      <c r="K124" s="293"/>
      <c r="L124" s="293"/>
      <c r="M124" s="312"/>
      <c r="N124" s="293"/>
      <c r="O124" s="293"/>
      <c r="P124" s="293"/>
      <c r="Q124" s="293"/>
      <c r="R124" s="313"/>
      <c r="S124" s="293"/>
      <c r="T124" s="293"/>
      <c r="U124" s="314"/>
      <c r="V124" s="314"/>
      <c r="W124" s="314"/>
      <c r="X124" s="314"/>
      <c r="Y124" s="314"/>
      <c r="Z124" s="314"/>
      <c r="AA124" s="314"/>
      <c r="AB124" s="314"/>
      <c r="AC124" s="314"/>
      <c r="AD124" s="314"/>
      <c r="AE124" s="487"/>
      <c r="AF124" s="293"/>
      <c r="AG124" s="313"/>
      <c r="AH124" s="293"/>
      <c r="AI124" s="293"/>
      <c r="AJ124" s="293"/>
      <c r="AK124" s="293"/>
      <c r="AL124" s="293"/>
      <c r="AM124" s="293"/>
      <c r="AN124" s="293"/>
      <c r="AO124" s="293"/>
      <c r="AP124" s="293"/>
      <c r="AQ124" s="293"/>
      <c r="AR124" s="293"/>
      <c r="AS124" s="293"/>
      <c r="AT124" s="293"/>
      <c r="AU124" s="313"/>
      <c r="AV124" s="313"/>
      <c r="AW124" s="313"/>
      <c r="AX124" s="293"/>
      <c r="AY124" s="293"/>
      <c r="AZ124" s="293"/>
      <c r="BA124" s="293"/>
      <c r="BB124" s="293"/>
      <c r="BC124" s="293"/>
      <c r="BD124" s="293"/>
      <c r="BE124" s="293"/>
      <c r="BF124" s="285"/>
      <c r="BG124" s="285"/>
      <c r="BH124" s="285"/>
      <c r="BI124" s="285"/>
      <c r="BJ124" s="285"/>
      <c r="BK124" s="285"/>
      <c r="BL124" s="315"/>
      <c r="BM124" s="315"/>
      <c r="BN124" s="315"/>
      <c r="BO124" s="315"/>
      <c r="BP124" s="315"/>
      <c r="BQ124" s="285"/>
      <c r="BR124" s="285"/>
      <c r="BS124" s="352"/>
      <c r="BT124" s="352"/>
      <c r="BU124" s="352"/>
      <c r="BV124" s="352"/>
      <c r="BW124" s="316"/>
      <c r="BX124" s="316"/>
      <c r="BY124" s="316"/>
      <c r="BZ124" s="316"/>
      <c r="CA124" s="316"/>
      <c r="CB124" s="316"/>
      <c r="CC124" s="316"/>
      <c r="CD124" s="316"/>
      <c r="CE124" s="316"/>
      <c r="CF124" s="316"/>
      <c r="CG124" s="316"/>
      <c r="CH124" s="316"/>
      <c r="CI124" s="316"/>
      <c r="CJ124" s="316"/>
      <c r="CK124" s="316"/>
      <c r="CL124" s="316"/>
      <c r="CM124" s="316"/>
      <c r="CN124" s="316"/>
      <c r="CO124" s="316"/>
      <c r="CP124" s="316"/>
      <c r="CQ124" s="316"/>
      <c r="CR124" s="316"/>
      <c r="CS124" s="316"/>
      <c r="CT124" s="316"/>
      <c r="CU124" s="316"/>
      <c r="CV124" s="316"/>
      <c r="CW124" s="316"/>
      <c r="CX124" s="316"/>
      <c r="CY124" s="316"/>
      <c r="CZ124" s="316"/>
      <c r="DA124" s="316"/>
      <c r="DB124" s="316"/>
      <c r="DC124" s="316"/>
      <c r="DD124" s="316"/>
      <c r="DE124" s="316"/>
      <c r="DF124" s="316"/>
      <c r="DG124" s="316"/>
      <c r="DH124" s="316"/>
      <c r="DI124" s="316"/>
      <c r="DJ124" s="316"/>
      <c r="DK124" s="316"/>
      <c r="DL124" s="316"/>
      <c r="DM124" s="316"/>
      <c r="DN124" s="316"/>
      <c r="DO124" s="316"/>
      <c r="DP124" s="316"/>
      <c r="DQ124" s="316"/>
      <c r="DR124" s="316"/>
      <c r="DS124" s="316"/>
      <c r="DT124" s="293"/>
      <c r="DU124" s="293"/>
      <c r="DV124" s="293"/>
      <c r="DW124" s="293"/>
      <c r="DX124" s="317"/>
      <c r="DY124" s="314"/>
      <c r="DZ124" s="314"/>
      <c r="EA124" s="314"/>
      <c r="EB124" s="314"/>
      <c r="EC124" s="314"/>
      <c r="ED124" s="314"/>
      <c r="EE124" s="314"/>
      <c r="EF124" s="314"/>
      <c r="EG124" s="313"/>
      <c r="EH124" s="313"/>
      <c r="EI124" s="313"/>
      <c r="EJ124" s="313"/>
      <c r="EK124" s="313"/>
      <c r="EL124" s="313"/>
      <c r="EM124" s="313"/>
      <c r="EN124" s="313"/>
      <c r="EO124" s="313"/>
      <c r="EP124" s="313"/>
      <c r="EU124" s="313"/>
      <c r="EV124" s="313"/>
      <c r="EW124" s="313"/>
      <c r="EX124" s="313"/>
      <c r="EY124" s="313"/>
      <c r="EZ124" s="313"/>
      <c r="FA124" s="313"/>
      <c r="FB124" s="313"/>
      <c r="FC124" s="313"/>
      <c r="FD124" s="313"/>
      <c r="FE124" s="313"/>
      <c r="FF124" s="313"/>
      <c r="FG124" s="313"/>
      <c r="FH124" s="313"/>
      <c r="FI124" s="313"/>
      <c r="FJ124" s="313"/>
      <c r="FK124" s="313"/>
      <c r="FL124" s="313"/>
    </row>
    <row r="125" spans="3:168" s="59" customFormat="1" ht="30" customHeight="1">
      <c r="C125" s="318" t="s">
        <v>813</v>
      </c>
      <c r="D125" s="293"/>
      <c r="E125" s="293"/>
      <c r="F125" s="293"/>
      <c r="G125" s="293"/>
      <c r="H125" s="293"/>
      <c r="I125" s="293"/>
      <c r="J125" s="293"/>
      <c r="K125" s="293"/>
      <c r="L125" s="293"/>
      <c r="M125" s="312"/>
      <c r="N125" s="293"/>
      <c r="O125" s="293"/>
      <c r="P125" s="293"/>
      <c r="Q125" s="293"/>
      <c r="R125" s="313"/>
      <c r="S125" s="293"/>
      <c r="T125" s="293"/>
      <c r="U125" s="314"/>
      <c r="V125" s="314"/>
      <c r="W125" s="314"/>
      <c r="X125" s="314"/>
      <c r="Y125" s="314"/>
      <c r="Z125" s="314"/>
      <c r="AA125" s="314"/>
      <c r="AB125" s="314"/>
      <c r="AC125" s="314"/>
      <c r="AD125" s="314"/>
      <c r="AE125" s="487"/>
      <c r="AF125" s="293"/>
      <c r="AG125" s="313"/>
      <c r="AH125" s="293"/>
      <c r="AI125" s="293"/>
      <c r="AJ125" s="293"/>
      <c r="AK125" s="293"/>
      <c r="AL125" s="293"/>
      <c r="AM125" s="293"/>
      <c r="AN125" s="293"/>
      <c r="AO125" s="293"/>
      <c r="AP125" s="293"/>
      <c r="AQ125" s="293"/>
      <c r="AR125" s="293"/>
      <c r="AS125" s="293"/>
      <c r="AT125" s="293"/>
      <c r="AU125" s="313"/>
      <c r="AV125" s="313"/>
      <c r="AW125" s="313"/>
      <c r="AX125" s="293"/>
      <c r="AY125" s="293"/>
      <c r="AZ125" s="293"/>
      <c r="BA125" s="293"/>
      <c r="BB125" s="293"/>
      <c r="BC125" s="293"/>
      <c r="BD125" s="293"/>
      <c r="BE125" s="293"/>
      <c r="BF125" s="285"/>
      <c r="BG125" s="285"/>
      <c r="BH125" s="285"/>
      <c r="BI125" s="285"/>
      <c r="BJ125" s="285"/>
      <c r="BK125" s="285"/>
      <c r="BL125" s="315"/>
      <c r="BM125" s="315"/>
      <c r="BN125" s="315"/>
      <c r="BO125" s="315"/>
      <c r="BP125" s="315"/>
      <c r="BQ125" s="285"/>
      <c r="BR125" s="285"/>
      <c r="BS125" s="352"/>
      <c r="BT125" s="352"/>
      <c r="BU125" s="352"/>
      <c r="BV125" s="352"/>
      <c r="BW125" s="316"/>
      <c r="BX125" s="316"/>
      <c r="BY125" s="316"/>
      <c r="BZ125" s="316"/>
      <c r="CA125" s="316"/>
      <c r="CB125" s="316"/>
      <c r="CC125" s="316"/>
      <c r="CD125" s="316"/>
      <c r="CE125" s="316"/>
      <c r="CF125" s="316"/>
      <c r="CG125" s="316"/>
      <c r="CH125" s="316"/>
      <c r="CI125" s="316"/>
      <c r="CJ125" s="316"/>
      <c r="CK125" s="316"/>
      <c r="CL125" s="316"/>
      <c r="CM125" s="316"/>
      <c r="CN125" s="316"/>
      <c r="CO125" s="316"/>
      <c r="CP125" s="316"/>
      <c r="CQ125" s="316"/>
      <c r="CR125" s="316"/>
      <c r="CS125" s="316"/>
      <c r="CT125" s="316"/>
      <c r="CU125" s="316"/>
      <c r="CV125" s="316"/>
      <c r="CW125" s="316"/>
      <c r="CX125" s="316"/>
      <c r="CY125" s="316"/>
      <c r="CZ125" s="316"/>
      <c r="DA125" s="316"/>
      <c r="DB125" s="316"/>
      <c r="DC125" s="316"/>
      <c r="DD125" s="316"/>
      <c r="DE125" s="316"/>
      <c r="DF125" s="316"/>
      <c r="DG125" s="316"/>
      <c r="DH125" s="316"/>
      <c r="DI125" s="316"/>
      <c r="DJ125" s="316"/>
      <c r="DK125" s="316"/>
      <c r="DL125" s="316"/>
      <c r="DM125" s="316"/>
      <c r="DN125" s="316"/>
      <c r="DO125" s="316"/>
      <c r="DP125" s="316"/>
      <c r="DQ125" s="316"/>
      <c r="DR125" s="316"/>
      <c r="DS125" s="316"/>
      <c r="DT125" s="293"/>
      <c r="DU125" s="293"/>
      <c r="DV125" s="293"/>
      <c r="DW125" s="293"/>
      <c r="DX125" s="317"/>
      <c r="DY125" s="314"/>
      <c r="DZ125" s="314"/>
      <c r="EA125" s="314"/>
      <c r="EB125" s="314"/>
      <c r="EC125" s="314"/>
      <c r="ED125" s="314"/>
      <c r="EE125" s="314"/>
      <c r="EF125" s="314"/>
      <c r="EG125" s="313"/>
      <c r="EH125" s="313"/>
      <c r="EI125" s="313"/>
      <c r="EJ125" s="313"/>
      <c r="EK125" s="313"/>
      <c r="EL125" s="313"/>
      <c r="EM125" s="313"/>
      <c r="EN125" s="313"/>
      <c r="EO125" s="313"/>
      <c r="EP125" s="313"/>
      <c r="EU125" s="313"/>
      <c r="EV125" s="313"/>
      <c r="EW125" s="313"/>
      <c r="EX125" s="313"/>
      <c r="EY125" s="313"/>
      <c r="EZ125" s="313"/>
      <c r="FA125" s="313"/>
      <c r="FB125" s="313"/>
      <c r="FC125" s="313"/>
      <c r="FD125" s="313"/>
      <c r="FE125" s="313"/>
      <c r="FF125" s="313"/>
      <c r="FG125" s="313"/>
      <c r="FH125" s="313"/>
      <c r="FI125" s="313"/>
      <c r="FJ125" s="313"/>
      <c r="FK125" s="313"/>
      <c r="FL125" s="313"/>
    </row>
    <row r="126" spans="3:168" s="59" customFormat="1" ht="30" customHeight="1">
      <c r="C126" s="318" t="s">
        <v>814</v>
      </c>
      <c r="D126" s="293"/>
      <c r="E126" s="293"/>
      <c r="F126" s="293"/>
      <c r="G126" s="293"/>
      <c r="H126" s="293"/>
      <c r="I126" s="293"/>
      <c r="J126" s="293"/>
      <c r="K126" s="293"/>
      <c r="L126" s="293"/>
      <c r="M126" s="312"/>
      <c r="N126" s="293"/>
      <c r="O126" s="293"/>
      <c r="P126" s="293"/>
      <c r="Q126" s="293"/>
      <c r="R126" s="313"/>
      <c r="S126" s="293"/>
      <c r="T126" s="293"/>
      <c r="U126" s="314"/>
      <c r="V126" s="314"/>
      <c r="W126" s="314"/>
      <c r="X126" s="314"/>
      <c r="Y126" s="314"/>
      <c r="Z126" s="314"/>
      <c r="AA126" s="314"/>
      <c r="AB126" s="314"/>
      <c r="AC126" s="314"/>
      <c r="AD126" s="314"/>
      <c r="AE126" s="487"/>
      <c r="AF126" s="293"/>
      <c r="AG126" s="313"/>
      <c r="AH126" s="293"/>
      <c r="AI126" s="293"/>
      <c r="AJ126" s="293"/>
      <c r="AK126" s="293"/>
      <c r="AL126" s="293"/>
      <c r="AM126" s="293"/>
      <c r="AN126" s="293"/>
      <c r="AO126" s="293"/>
      <c r="AP126" s="293"/>
      <c r="AQ126" s="293"/>
      <c r="AR126" s="293"/>
      <c r="AS126" s="293"/>
      <c r="AT126" s="293"/>
      <c r="AU126" s="313"/>
      <c r="AV126" s="313"/>
      <c r="AW126" s="313"/>
      <c r="AX126" s="293"/>
      <c r="AY126" s="293"/>
      <c r="AZ126" s="293"/>
      <c r="BA126" s="293"/>
      <c r="BB126" s="293"/>
      <c r="BC126" s="293"/>
      <c r="BD126" s="293"/>
      <c r="BE126" s="293"/>
      <c r="BF126" s="285"/>
      <c r="BG126" s="285"/>
      <c r="BH126" s="285"/>
      <c r="BI126" s="285"/>
      <c r="BJ126" s="285"/>
      <c r="BK126" s="285"/>
      <c r="BL126" s="315"/>
      <c r="BM126" s="315"/>
      <c r="BN126" s="315"/>
      <c r="BO126" s="315"/>
      <c r="BP126" s="315"/>
      <c r="BQ126" s="285"/>
      <c r="BR126" s="285"/>
      <c r="BS126" s="352"/>
      <c r="BT126" s="352"/>
      <c r="BU126" s="352"/>
      <c r="BV126" s="352"/>
      <c r="BW126" s="316"/>
      <c r="BX126" s="316"/>
      <c r="BY126" s="316"/>
      <c r="BZ126" s="316"/>
      <c r="CA126" s="316"/>
      <c r="CB126" s="316"/>
      <c r="CC126" s="316"/>
      <c r="CD126" s="316"/>
      <c r="CE126" s="316"/>
      <c r="CF126" s="316"/>
      <c r="CG126" s="316"/>
      <c r="CH126" s="316"/>
      <c r="CI126" s="316"/>
      <c r="CJ126" s="316"/>
      <c r="CK126" s="316"/>
      <c r="CL126" s="316"/>
      <c r="CM126" s="316"/>
      <c r="CN126" s="316"/>
      <c r="CO126" s="316"/>
      <c r="CP126" s="316"/>
      <c r="CQ126" s="316"/>
      <c r="CR126" s="316"/>
      <c r="CS126" s="316"/>
      <c r="CT126" s="316"/>
      <c r="CU126" s="316"/>
      <c r="CV126" s="316"/>
      <c r="CW126" s="316"/>
      <c r="CX126" s="316"/>
      <c r="CY126" s="316"/>
      <c r="CZ126" s="316"/>
      <c r="DA126" s="316"/>
      <c r="DB126" s="316"/>
      <c r="DC126" s="316"/>
      <c r="DD126" s="316"/>
      <c r="DE126" s="316"/>
      <c r="DF126" s="316"/>
      <c r="DG126" s="316"/>
      <c r="DH126" s="316"/>
      <c r="DI126" s="316"/>
      <c r="DJ126" s="316"/>
      <c r="DK126" s="316"/>
      <c r="DL126" s="316"/>
      <c r="DM126" s="316"/>
      <c r="DN126" s="316"/>
      <c r="DO126" s="316"/>
      <c r="DP126" s="316"/>
      <c r="DQ126" s="316"/>
      <c r="DR126" s="316"/>
      <c r="DS126" s="316"/>
      <c r="DT126" s="293"/>
      <c r="DU126" s="293"/>
      <c r="DV126" s="293"/>
      <c r="DW126" s="293"/>
      <c r="DX126" s="317"/>
      <c r="DY126" s="314"/>
      <c r="DZ126" s="314"/>
      <c r="EA126" s="314"/>
      <c r="EB126" s="314"/>
      <c r="EC126" s="314"/>
      <c r="ED126" s="314"/>
      <c r="EE126" s="314"/>
      <c r="EF126" s="314"/>
      <c r="EG126" s="313"/>
      <c r="EH126" s="313"/>
      <c r="EI126" s="313"/>
      <c r="EJ126" s="313"/>
      <c r="EK126" s="313"/>
      <c r="EL126" s="313"/>
      <c r="EM126" s="313"/>
      <c r="EN126" s="313"/>
      <c r="EO126" s="313"/>
      <c r="EP126" s="313"/>
      <c r="EU126" s="313"/>
      <c r="EV126" s="313"/>
      <c r="EW126" s="313"/>
      <c r="EX126" s="313"/>
      <c r="EY126" s="313"/>
      <c r="EZ126" s="313"/>
      <c r="FA126" s="313"/>
      <c r="FB126" s="313"/>
      <c r="FC126" s="313"/>
      <c r="FD126" s="313"/>
      <c r="FE126" s="313"/>
      <c r="FF126" s="313"/>
      <c r="FG126" s="313"/>
      <c r="FH126" s="313"/>
      <c r="FI126" s="313"/>
      <c r="FJ126" s="313"/>
      <c r="FK126" s="313"/>
      <c r="FL126" s="313"/>
    </row>
    <row r="127" spans="3:168" s="59" customFormat="1" ht="30" customHeight="1">
      <c r="C127" s="318" t="s">
        <v>815</v>
      </c>
      <c r="D127" s="293"/>
      <c r="E127" s="293"/>
      <c r="F127" s="293"/>
      <c r="G127" s="293"/>
      <c r="H127" s="293"/>
      <c r="I127" s="293"/>
      <c r="J127" s="293"/>
      <c r="K127" s="293"/>
      <c r="L127" s="293"/>
      <c r="M127" s="312"/>
      <c r="N127" s="293"/>
      <c r="O127" s="293"/>
      <c r="P127" s="293"/>
      <c r="Q127" s="293"/>
      <c r="R127" s="313"/>
      <c r="S127" s="293"/>
      <c r="T127" s="293"/>
      <c r="U127" s="314"/>
      <c r="V127" s="314"/>
      <c r="W127" s="314"/>
      <c r="X127" s="314"/>
      <c r="Y127" s="314"/>
      <c r="Z127" s="314"/>
      <c r="AA127" s="314"/>
      <c r="AB127" s="314"/>
      <c r="AC127" s="314"/>
      <c r="AD127" s="314"/>
      <c r="AE127" s="487"/>
      <c r="AF127" s="293"/>
      <c r="AG127" s="313"/>
      <c r="AH127" s="293"/>
      <c r="AI127" s="293"/>
      <c r="AJ127" s="293"/>
      <c r="AK127" s="293"/>
      <c r="AL127" s="293"/>
      <c r="AM127" s="293"/>
      <c r="AN127" s="293"/>
      <c r="AO127" s="293"/>
      <c r="AP127" s="293"/>
      <c r="AQ127" s="293"/>
      <c r="AR127" s="293"/>
      <c r="AS127" s="293"/>
      <c r="AT127" s="293"/>
      <c r="AU127" s="313"/>
      <c r="AV127" s="313"/>
      <c r="AW127" s="313"/>
      <c r="AX127" s="293"/>
      <c r="AY127" s="293"/>
      <c r="AZ127" s="293"/>
      <c r="BA127" s="293"/>
      <c r="BB127" s="293"/>
      <c r="BC127" s="293"/>
      <c r="BD127" s="293"/>
      <c r="BE127" s="293"/>
      <c r="BF127" s="285"/>
      <c r="BG127" s="285"/>
      <c r="BH127" s="285"/>
      <c r="BI127" s="285"/>
      <c r="BJ127" s="285"/>
      <c r="BK127" s="285"/>
      <c r="BL127" s="315"/>
      <c r="BM127" s="315"/>
      <c r="BN127" s="315"/>
      <c r="BO127" s="315"/>
      <c r="BP127" s="315"/>
      <c r="BQ127" s="285"/>
      <c r="BR127" s="285"/>
      <c r="BS127" s="352"/>
      <c r="BT127" s="352"/>
      <c r="BU127" s="352"/>
      <c r="BV127" s="352"/>
      <c r="BW127" s="316"/>
      <c r="BX127" s="316"/>
      <c r="BY127" s="316"/>
      <c r="BZ127" s="316"/>
      <c r="CA127" s="316"/>
      <c r="CB127" s="316"/>
      <c r="CC127" s="316"/>
      <c r="CD127" s="316"/>
      <c r="CE127" s="316"/>
      <c r="CF127" s="316"/>
      <c r="CG127" s="316"/>
      <c r="CH127" s="316"/>
      <c r="CI127" s="316"/>
      <c r="CJ127" s="316"/>
      <c r="CK127" s="316"/>
      <c r="CL127" s="316"/>
      <c r="CM127" s="316"/>
      <c r="CN127" s="316"/>
      <c r="CO127" s="316"/>
      <c r="CP127" s="316"/>
      <c r="CQ127" s="316"/>
      <c r="CR127" s="316"/>
      <c r="CS127" s="316"/>
      <c r="CT127" s="316"/>
      <c r="CU127" s="316"/>
      <c r="CV127" s="316"/>
      <c r="CW127" s="316"/>
      <c r="CX127" s="316"/>
      <c r="CY127" s="316"/>
      <c r="CZ127" s="316"/>
      <c r="DA127" s="316"/>
      <c r="DB127" s="316"/>
      <c r="DC127" s="316"/>
      <c r="DD127" s="316"/>
      <c r="DE127" s="316"/>
      <c r="DF127" s="316"/>
      <c r="DG127" s="316"/>
      <c r="DH127" s="316"/>
      <c r="DI127" s="316"/>
      <c r="DJ127" s="316"/>
      <c r="DK127" s="316"/>
      <c r="DL127" s="316"/>
      <c r="DM127" s="316"/>
      <c r="DN127" s="316"/>
      <c r="DO127" s="316"/>
      <c r="DP127" s="316"/>
      <c r="DQ127" s="316"/>
      <c r="DR127" s="316"/>
      <c r="DS127" s="316"/>
      <c r="DT127" s="293"/>
      <c r="DU127" s="293"/>
      <c r="DV127" s="293"/>
      <c r="DW127" s="293"/>
      <c r="DX127" s="317"/>
      <c r="DY127" s="314"/>
      <c r="DZ127" s="314"/>
      <c r="EA127" s="314"/>
      <c r="EB127" s="314"/>
      <c r="EC127" s="314"/>
      <c r="ED127" s="314"/>
      <c r="EE127" s="314"/>
      <c r="EF127" s="314"/>
      <c r="EG127" s="313"/>
      <c r="EH127" s="313"/>
      <c r="EI127" s="313"/>
      <c r="EJ127" s="313"/>
      <c r="EK127" s="313"/>
      <c r="EL127" s="313"/>
      <c r="EM127" s="313"/>
      <c r="EN127" s="313"/>
      <c r="EO127" s="313"/>
      <c r="EP127" s="313"/>
      <c r="EU127" s="313"/>
      <c r="EV127" s="313"/>
      <c r="EW127" s="313"/>
      <c r="EX127" s="313"/>
      <c r="EY127" s="313"/>
      <c r="EZ127" s="313"/>
      <c r="FA127" s="313"/>
      <c r="FB127" s="313"/>
      <c r="FC127" s="313"/>
      <c r="FD127" s="313"/>
      <c r="FE127" s="313"/>
      <c r="FF127" s="313"/>
      <c r="FG127" s="313"/>
      <c r="FH127" s="313"/>
      <c r="FI127" s="313"/>
      <c r="FJ127" s="313"/>
      <c r="FK127" s="313"/>
      <c r="FL127" s="313"/>
    </row>
    <row r="128" spans="3:168" s="59" customFormat="1" ht="30" customHeight="1">
      <c r="C128" s="318" t="s">
        <v>816</v>
      </c>
      <c r="D128" s="293"/>
      <c r="E128" s="293"/>
      <c r="F128" s="293"/>
      <c r="G128" s="293"/>
      <c r="H128" s="293"/>
      <c r="I128" s="293"/>
      <c r="J128" s="293"/>
      <c r="K128" s="293"/>
      <c r="L128" s="293"/>
      <c r="M128" s="312"/>
      <c r="N128" s="293"/>
      <c r="O128" s="293"/>
      <c r="P128" s="293"/>
      <c r="Q128" s="293"/>
      <c r="R128" s="313"/>
      <c r="S128" s="293"/>
      <c r="T128" s="293"/>
      <c r="U128" s="314"/>
      <c r="V128" s="314"/>
      <c r="W128" s="314"/>
      <c r="X128" s="314"/>
      <c r="Y128" s="314"/>
      <c r="Z128" s="314"/>
      <c r="AA128" s="314"/>
      <c r="AB128" s="314"/>
      <c r="AC128" s="314"/>
      <c r="AD128" s="314"/>
      <c r="AE128" s="487"/>
      <c r="AF128" s="293"/>
      <c r="AG128" s="313"/>
      <c r="AH128" s="293"/>
      <c r="AI128" s="293"/>
      <c r="AJ128" s="293"/>
      <c r="AK128" s="293"/>
      <c r="AL128" s="293"/>
      <c r="AM128" s="293"/>
      <c r="AN128" s="293"/>
      <c r="AO128" s="293"/>
      <c r="AP128" s="293"/>
      <c r="AQ128" s="293"/>
      <c r="AR128" s="293"/>
      <c r="AS128" s="293"/>
      <c r="AT128" s="293"/>
      <c r="AU128" s="313"/>
      <c r="AV128" s="313"/>
      <c r="AW128" s="313"/>
      <c r="AX128" s="293"/>
      <c r="AY128" s="293"/>
      <c r="AZ128" s="293"/>
      <c r="BA128" s="293"/>
      <c r="BB128" s="293"/>
      <c r="BC128" s="293"/>
      <c r="BD128" s="293"/>
      <c r="BE128" s="293"/>
      <c r="BF128" s="285"/>
      <c r="BG128" s="285"/>
      <c r="BH128" s="285"/>
      <c r="BI128" s="285"/>
      <c r="BJ128" s="285"/>
      <c r="BK128" s="285"/>
      <c r="BL128" s="315"/>
      <c r="BM128" s="315"/>
      <c r="BN128" s="315"/>
      <c r="BO128" s="315"/>
      <c r="BP128" s="315"/>
      <c r="BQ128" s="285"/>
      <c r="BR128" s="285"/>
      <c r="BS128" s="352"/>
      <c r="BT128" s="352"/>
      <c r="BU128" s="352"/>
      <c r="BV128" s="352"/>
      <c r="BW128" s="316"/>
      <c r="BX128" s="316"/>
      <c r="BY128" s="316"/>
      <c r="BZ128" s="316"/>
      <c r="CA128" s="316"/>
      <c r="CB128" s="316"/>
      <c r="CC128" s="316"/>
      <c r="CD128" s="316"/>
      <c r="CE128" s="316"/>
      <c r="CF128" s="316"/>
      <c r="CG128" s="316"/>
      <c r="CH128" s="316"/>
      <c r="CI128" s="316"/>
      <c r="CJ128" s="316"/>
      <c r="CK128" s="316"/>
      <c r="CL128" s="316"/>
      <c r="CM128" s="316"/>
      <c r="CN128" s="316"/>
      <c r="CO128" s="316"/>
      <c r="CP128" s="316"/>
      <c r="CQ128" s="316"/>
      <c r="CR128" s="316"/>
      <c r="CS128" s="316"/>
      <c r="CT128" s="316"/>
      <c r="CU128" s="316"/>
      <c r="CV128" s="316"/>
      <c r="CW128" s="316"/>
      <c r="CX128" s="316"/>
      <c r="CY128" s="316"/>
      <c r="CZ128" s="316"/>
      <c r="DA128" s="316"/>
      <c r="DB128" s="316"/>
      <c r="DC128" s="316"/>
      <c r="DD128" s="316"/>
      <c r="DE128" s="316"/>
      <c r="DF128" s="316"/>
      <c r="DG128" s="316"/>
      <c r="DH128" s="316"/>
      <c r="DI128" s="316"/>
      <c r="DJ128" s="316"/>
      <c r="DK128" s="316"/>
      <c r="DL128" s="316"/>
      <c r="DM128" s="316"/>
      <c r="DN128" s="316"/>
      <c r="DO128" s="316"/>
      <c r="DP128" s="316"/>
      <c r="DQ128" s="316"/>
      <c r="DR128" s="316"/>
      <c r="DS128" s="316"/>
      <c r="DT128" s="293"/>
      <c r="DU128" s="293"/>
      <c r="DV128" s="293"/>
      <c r="DW128" s="293"/>
      <c r="DX128" s="317"/>
      <c r="DY128" s="314"/>
      <c r="DZ128" s="314"/>
      <c r="EA128" s="314"/>
      <c r="EB128" s="314"/>
      <c r="EC128" s="314"/>
      <c r="ED128" s="314"/>
      <c r="EE128" s="314"/>
      <c r="EF128" s="314"/>
      <c r="EG128" s="313"/>
      <c r="EH128" s="313"/>
      <c r="EI128" s="313"/>
      <c r="EJ128" s="313"/>
      <c r="EK128" s="313"/>
      <c r="EL128" s="313"/>
      <c r="EM128" s="313"/>
      <c r="EN128" s="313"/>
      <c r="EO128" s="313"/>
      <c r="EP128" s="313"/>
      <c r="EU128" s="313"/>
      <c r="EV128" s="313"/>
      <c r="EW128" s="313"/>
      <c r="EX128" s="313"/>
      <c r="EY128" s="313"/>
      <c r="EZ128" s="313"/>
      <c r="FA128" s="313"/>
      <c r="FB128" s="313"/>
      <c r="FC128" s="313"/>
      <c r="FD128" s="313"/>
      <c r="FE128" s="313"/>
      <c r="FF128" s="313"/>
      <c r="FG128" s="313"/>
      <c r="FH128" s="313"/>
      <c r="FI128" s="313"/>
      <c r="FJ128" s="313"/>
      <c r="FK128" s="313"/>
      <c r="FL128" s="313"/>
    </row>
    <row r="129" spans="3:168" s="59" customFormat="1" ht="30" customHeight="1">
      <c r="C129" s="318" t="s">
        <v>817</v>
      </c>
      <c r="D129" s="293"/>
      <c r="E129" s="293"/>
      <c r="F129" s="293"/>
      <c r="G129" s="293"/>
      <c r="H129" s="293"/>
      <c r="I129" s="293"/>
      <c r="J129" s="293"/>
      <c r="K129" s="293"/>
      <c r="L129" s="293"/>
      <c r="M129" s="312"/>
      <c r="N129" s="293"/>
      <c r="O129" s="293"/>
      <c r="P129" s="293"/>
      <c r="Q129" s="293"/>
      <c r="R129" s="313"/>
      <c r="S129" s="293"/>
      <c r="T129" s="293"/>
      <c r="U129" s="314"/>
      <c r="V129" s="314"/>
      <c r="W129" s="314"/>
      <c r="X129" s="314"/>
      <c r="Y129" s="314"/>
      <c r="Z129" s="314"/>
      <c r="AA129" s="314"/>
      <c r="AB129" s="314"/>
      <c r="AC129" s="314"/>
      <c r="AD129" s="314"/>
      <c r="AE129" s="487"/>
      <c r="AF129" s="293"/>
      <c r="AG129" s="313"/>
      <c r="AH129" s="293"/>
      <c r="AI129" s="293"/>
      <c r="AJ129" s="293"/>
      <c r="AK129" s="293"/>
      <c r="AL129" s="293"/>
      <c r="AM129" s="293"/>
      <c r="AN129" s="293"/>
      <c r="AO129" s="293"/>
      <c r="AP129" s="293"/>
      <c r="AQ129" s="293"/>
      <c r="AR129" s="293"/>
      <c r="AS129" s="293"/>
      <c r="AT129" s="293"/>
      <c r="AU129" s="313"/>
      <c r="AV129" s="313"/>
      <c r="AW129" s="313"/>
      <c r="AX129" s="293"/>
      <c r="AY129" s="293"/>
      <c r="AZ129" s="293"/>
      <c r="BA129" s="293"/>
      <c r="BB129" s="293"/>
      <c r="BC129" s="293"/>
      <c r="BD129" s="293"/>
      <c r="BE129" s="293"/>
      <c r="BF129" s="285"/>
      <c r="BG129" s="285"/>
      <c r="BH129" s="285"/>
      <c r="BI129" s="285"/>
      <c r="BJ129" s="285"/>
      <c r="BK129" s="285"/>
      <c r="BL129" s="315"/>
      <c r="BM129" s="315"/>
      <c r="BN129" s="315"/>
      <c r="BO129" s="315"/>
      <c r="BP129" s="315"/>
      <c r="BQ129" s="285"/>
      <c r="BR129" s="285"/>
      <c r="BS129" s="352"/>
      <c r="BT129" s="352"/>
      <c r="BU129" s="352"/>
      <c r="BV129" s="352"/>
      <c r="BW129" s="316"/>
      <c r="BX129" s="316"/>
      <c r="BY129" s="316"/>
      <c r="BZ129" s="316"/>
      <c r="CA129" s="316"/>
      <c r="CB129" s="316"/>
      <c r="CC129" s="316"/>
      <c r="CD129" s="316"/>
      <c r="CE129" s="316"/>
      <c r="CF129" s="316"/>
      <c r="CG129" s="316"/>
      <c r="CH129" s="316"/>
      <c r="CI129" s="316"/>
      <c r="CJ129" s="316"/>
      <c r="CK129" s="316"/>
      <c r="CL129" s="316"/>
      <c r="CM129" s="316"/>
      <c r="CN129" s="316"/>
      <c r="CO129" s="316"/>
      <c r="CP129" s="316"/>
      <c r="CQ129" s="316"/>
      <c r="CR129" s="316"/>
      <c r="CS129" s="316"/>
      <c r="CT129" s="316"/>
      <c r="CU129" s="316"/>
      <c r="CV129" s="316"/>
      <c r="CW129" s="316"/>
      <c r="CX129" s="316"/>
      <c r="CY129" s="316"/>
      <c r="CZ129" s="316"/>
      <c r="DA129" s="316"/>
      <c r="DB129" s="316"/>
      <c r="DC129" s="316"/>
      <c r="DD129" s="316"/>
      <c r="DE129" s="316"/>
      <c r="DF129" s="316"/>
      <c r="DG129" s="316"/>
      <c r="DH129" s="316"/>
      <c r="DI129" s="316"/>
      <c r="DJ129" s="316"/>
      <c r="DK129" s="316"/>
      <c r="DL129" s="316"/>
      <c r="DM129" s="316"/>
      <c r="DN129" s="316"/>
      <c r="DO129" s="316"/>
      <c r="DP129" s="316"/>
      <c r="DQ129" s="316"/>
      <c r="DR129" s="316"/>
      <c r="DS129" s="316"/>
      <c r="DT129" s="293"/>
      <c r="DU129" s="293"/>
      <c r="DV129" s="293"/>
      <c r="DW129" s="293"/>
      <c r="DX129" s="317"/>
      <c r="DY129" s="314"/>
      <c r="DZ129" s="314"/>
      <c r="EA129" s="314"/>
      <c r="EB129" s="314"/>
      <c r="EC129" s="314"/>
      <c r="ED129" s="314"/>
      <c r="EE129" s="314"/>
      <c r="EF129" s="314"/>
      <c r="EG129" s="313"/>
      <c r="EH129" s="313"/>
      <c r="EI129" s="313"/>
      <c r="EJ129" s="313"/>
      <c r="EK129" s="313"/>
      <c r="EL129" s="313"/>
      <c r="EM129" s="313"/>
      <c r="EN129" s="313"/>
      <c r="EO129" s="313"/>
      <c r="EP129" s="313"/>
      <c r="EU129" s="313"/>
      <c r="EV129" s="313"/>
      <c r="EW129" s="313"/>
      <c r="EX129" s="313"/>
      <c r="EY129" s="313"/>
      <c r="EZ129" s="313"/>
      <c r="FA129" s="313"/>
      <c r="FB129" s="313"/>
      <c r="FC129" s="313"/>
      <c r="FD129" s="313"/>
      <c r="FE129" s="313"/>
      <c r="FF129" s="313"/>
      <c r="FG129" s="313"/>
      <c r="FH129" s="313"/>
      <c r="FI129" s="313"/>
      <c r="FJ129" s="313"/>
      <c r="FK129" s="313"/>
      <c r="FL129" s="313"/>
    </row>
    <row r="130" spans="3:168" s="59" customFormat="1" ht="30" customHeight="1">
      <c r="C130" s="318" t="s">
        <v>818</v>
      </c>
      <c r="D130" s="293"/>
      <c r="E130" s="293"/>
      <c r="F130" s="293"/>
      <c r="G130" s="293"/>
      <c r="H130" s="293"/>
      <c r="I130" s="293"/>
      <c r="J130" s="293"/>
      <c r="K130" s="293"/>
      <c r="L130" s="293"/>
      <c r="M130" s="312"/>
      <c r="N130" s="293"/>
      <c r="O130" s="293"/>
      <c r="P130" s="293"/>
      <c r="Q130" s="293"/>
      <c r="R130" s="313"/>
      <c r="S130" s="293"/>
      <c r="T130" s="293"/>
      <c r="U130" s="314"/>
      <c r="V130" s="314"/>
      <c r="W130" s="314"/>
      <c r="X130" s="314"/>
      <c r="Y130" s="314"/>
      <c r="Z130" s="314"/>
      <c r="AA130" s="314"/>
      <c r="AB130" s="314"/>
      <c r="AC130" s="314"/>
      <c r="AD130" s="314"/>
      <c r="AE130" s="487"/>
      <c r="AF130" s="293"/>
      <c r="AG130" s="313"/>
      <c r="AH130" s="293"/>
      <c r="AI130" s="293"/>
      <c r="AJ130" s="293"/>
      <c r="AK130" s="293"/>
      <c r="AL130" s="293"/>
      <c r="AM130" s="293"/>
      <c r="AN130" s="293"/>
      <c r="AO130" s="293"/>
      <c r="AP130" s="293"/>
      <c r="AQ130" s="293"/>
      <c r="AR130" s="293"/>
      <c r="AS130" s="293"/>
      <c r="AT130" s="293"/>
      <c r="AU130" s="313"/>
      <c r="AV130" s="313"/>
      <c r="AW130" s="313"/>
      <c r="AX130" s="293"/>
      <c r="AY130" s="293"/>
      <c r="AZ130" s="293"/>
      <c r="BA130" s="293"/>
      <c r="BB130" s="293"/>
      <c r="BC130" s="293"/>
      <c r="BD130" s="293"/>
      <c r="BE130" s="293"/>
      <c r="BF130" s="285"/>
      <c r="BG130" s="285"/>
      <c r="BH130" s="285"/>
      <c r="BI130" s="285"/>
      <c r="BJ130" s="285"/>
      <c r="BK130" s="285"/>
      <c r="BL130" s="315"/>
      <c r="BM130" s="315"/>
      <c r="BN130" s="315"/>
      <c r="BO130" s="315"/>
      <c r="BP130" s="315"/>
      <c r="BQ130" s="285"/>
      <c r="BR130" s="285"/>
      <c r="BS130" s="352"/>
      <c r="BT130" s="352"/>
      <c r="BU130" s="352"/>
      <c r="BV130" s="352"/>
      <c r="BW130" s="316"/>
      <c r="BX130" s="316"/>
      <c r="BY130" s="316"/>
      <c r="BZ130" s="316"/>
      <c r="CA130" s="316"/>
      <c r="CB130" s="316"/>
      <c r="CC130" s="316"/>
      <c r="CD130" s="316"/>
      <c r="CE130" s="316"/>
      <c r="CF130" s="316"/>
      <c r="CG130" s="316"/>
      <c r="CH130" s="316"/>
      <c r="CI130" s="316"/>
      <c r="CJ130" s="316"/>
      <c r="CK130" s="316"/>
      <c r="CL130" s="316"/>
      <c r="CM130" s="316"/>
      <c r="CN130" s="316"/>
      <c r="CO130" s="316"/>
      <c r="CP130" s="316"/>
      <c r="CQ130" s="316"/>
      <c r="CR130" s="316"/>
      <c r="CS130" s="316"/>
      <c r="CT130" s="316"/>
      <c r="CU130" s="316"/>
      <c r="CV130" s="316"/>
      <c r="CW130" s="316"/>
      <c r="CX130" s="316"/>
      <c r="CY130" s="316"/>
      <c r="CZ130" s="316"/>
      <c r="DA130" s="316"/>
      <c r="DB130" s="316"/>
      <c r="DC130" s="316"/>
      <c r="DD130" s="316"/>
      <c r="DE130" s="316"/>
      <c r="DF130" s="316"/>
      <c r="DG130" s="316"/>
      <c r="DH130" s="316"/>
      <c r="DI130" s="316"/>
      <c r="DJ130" s="316"/>
      <c r="DK130" s="316"/>
      <c r="DL130" s="316"/>
      <c r="DM130" s="316"/>
      <c r="DN130" s="316"/>
      <c r="DO130" s="316"/>
      <c r="DP130" s="316"/>
      <c r="DQ130" s="316"/>
      <c r="DR130" s="316"/>
      <c r="DS130" s="316"/>
      <c r="DT130" s="293"/>
      <c r="DU130" s="293"/>
      <c r="DV130" s="293"/>
      <c r="DW130" s="293"/>
      <c r="DX130" s="317"/>
      <c r="DY130" s="314"/>
      <c r="DZ130" s="314"/>
      <c r="EA130" s="314"/>
      <c r="EB130" s="314"/>
      <c r="EC130" s="314"/>
      <c r="ED130" s="314"/>
      <c r="EE130" s="314"/>
      <c r="EF130" s="314"/>
      <c r="EG130" s="313"/>
      <c r="EH130" s="313"/>
      <c r="EI130" s="313"/>
      <c r="EJ130" s="313"/>
      <c r="EK130" s="313"/>
      <c r="EL130" s="313"/>
      <c r="EM130" s="313"/>
      <c r="EN130" s="313"/>
      <c r="EO130" s="313"/>
      <c r="EP130" s="313"/>
      <c r="EU130" s="313"/>
      <c r="EV130" s="313"/>
      <c r="EW130" s="313"/>
      <c r="EX130" s="313"/>
      <c r="EY130" s="313"/>
      <c r="EZ130" s="313"/>
      <c r="FA130" s="313"/>
      <c r="FB130" s="313"/>
      <c r="FC130" s="313"/>
      <c r="FD130" s="313"/>
      <c r="FE130" s="313"/>
      <c r="FF130" s="313"/>
      <c r="FG130" s="313"/>
      <c r="FH130" s="313"/>
      <c r="FI130" s="313"/>
      <c r="FJ130" s="313"/>
      <c r="FK130" s="313"/>
      <c r="FL130" s="313"/>
    </row>
    <row r="131" spans="3:168" s="59" customFormat="1" ht="30" customHeight="1">
      <c r="C131" s="376" t="s">
        <v>819</v>
      </c>
      <c r="D131" s="293"/>
      <c r="E131" s="293"/>
      <c r="F131" s="293"/>
      <c r="G131" s="293"/>
      <c r="H131" s="293"/>
      <c r="I131" s="293"/>
      <c r="J131" s="293"/>
      <c r="K131" s="293"/>
      <c r="L131" s="293"/>
      <c r="M131" s="312"/>
      <c r="N131" s="293"/>
      <c r="O131" s="293"/>
      <c r="P131" s="293"/>
      <c r="Q131" s="293"/>
      <c r="R131" s="313"/>
      <c r="S131" s="293"/>
      <c r="T131" s="293"/>
      <c r="U131" s="314"/>
      <c r="V131" s="314"/>
      <c r="W131" s="314"/>
      <c r="X131" s="314"/>
      <c r="Y131" s="314"/>
      <c r="Z131" s="314"/>
      <c r="AA131" s="314"/>
      <c r="AB131" s="314"/>
      <c r="AC131" s="314"/>
      <c r="AD131" s="314"/>
      <c r="AE131" s="489"/>
      <c r="AF131" s="293"/>
      <c r="AG131" s="313"/>
      <c r="AH131" s="293"/>
      <c r="AI131" s="293"/>
      <c r="AJ131" s="293"/>
      <c r="AK131" s="293"/>
      <c r="AL131" s="293"/>
      <c r="AM131" s="293"/>
      <c r="AN131" s="293"/>
      <c r="AO131" s="293"/>
      <c r="AP131" s="293"/>
      <c r="AQ131" s="293"/>
      <c r="AR131" s="293"/>
      <c r="AS131" s="293"/>
      <c r="AT131" s="293"/>
      <c r="AU131" s="313"/>
      <c r="AV131" s="313"/>
      <c r="AW131" s="313"/>
      <c r="AX131" s="293"/>
      <c r="AY131" s="293"/>
      <c r="AZ131" s="293"/>
      <c r="BA131" s="293"/>
      <c r="BB131" s="293"/>
      <c r="BC131" s="293"/>
      <c r="BD131" s="293"/>
      <c r="BE131" s="293"/>
      <c r="BF131" s="285"/>
      <c r="BG131" s="285"/>
      <c r="BH131" s="285"/>
      <c r="BI131" s="285"/>
      <c r="BJ131" s="285"/>
      <c r="BK131" s="285"/>
      <c r="BL131" s="315"/>
      <c r="BM131" s="315"/>
      <c r="BN131" s="315"/>
      <c r="BO131" s="315"/>
      <c r="BP131" s="315"/>
      <c r="BQ131" s="285"/>
      <c r="BR131" s="285"/>
      <c r="BS131" s="352"/>
      <c r="BT131" s="352"/>
      <c r="BU131" s="352"/>
      <c r="BV131" s="352"/>
      <c r="BW131" s="316"/>
      <c r="BX131" s="316"/>
      <c r="BY131" s="316"/>
      <c r="BZ131" s="316"/>
      <c r="CA131" s="316"/>
      <c r="CB131" s="316"/>
      <c r="CC131" s="316"/>
      <c r="CD131" s="316"/>
      <c r="CE131" s="316"/>
      <c r="CF131" s="316"/>
      <c r="CG131" s="316"/>
      <c r="CH131" s="316"/>
      <c r="CI131" s="316"/>
      <c r="CJ131" s="316"/>
      <c r="CK131" s="316"/>
      <c r="CL131" s="316"/>
      <c r="CM131" s="316"/>
      <c r="CN131" s="316"/>
      <c r="CO131" s="316"/>
      <c r="CP131" s="316"/>
      <c r="CQ131" s="316"/>
      <c r="CR131" s="316"/>
      <c r="CS131" s="316"/>
      <c r="CT131" s="316"/>
      <c r="CU131" s="316"/>
      <c r="CV131" s="316"/>
      <c r="CW131" s="316"/>
      <c r="CX131" s="316"/>
      <c r="CY131" s="316"/>
      <c r="CZ131" s="316"/>
      <c r="DA131" s="316"/>
      <c r="DB131" s="316"/>
      <c r="DC131" s="316"/>
      <c r="DD131" s="316"/>
      <c r="DE131" s="316"/>
      <c r="DF131" s="316"/>
      <c r="DG131" s="316"/>
      <c r="DH131" s="316"/>
      <c r="DI131" s="316"/>
      <c r="DJ131" s="316"/>
      <c r="DK131" s="316"/>
      <c r="DL131" s="316"/>
      <c r="DM131" s="316"/>
      <c r="DN131" s="316"/>
      <c r="DO131" s="316"/>
      <c r="DP131" s="316"/>
      <c r="DQ131" s="316"/>
      <c r="DR131" s="316"/>
      <c r="DS131" s="316"/>
      <c r="DT131" s="293"/>
      <c r="DU131" s="293"/>
      <c r="DV131" s="293"/>
      <c r="DW131" s="293"/>
      <c r="DX131" s="317"/>
      <c r="DY131" s="314"/>
      <c r="DZ131" s="314"/>
      <c r="EA131" s="314"/>
      <c r="EB131" s="314"/>
      <c r="EC131" s="314"/>
      <c r="ED131" s="314"/>
      <c r="EE131" s="314"/>
      <c r="EF131" s="314"/>
      <c r="EG131" s="313"/>
      <c r="EH131" s="313"/>
      <c r="EI131" s="313"/>
      <c r="EJ131" s="313"/>
      <c r="EK131" s="313"/>
      <c r="EL131" s="313"/>
      <c r="EM131" s="313"/>
      <c r="EN131" s="313"/>
      <c r="EO131" s="313"/>
      <c r="EP131" s="313"/>
      <c r="EU131" s="313"/>
      <c r="EV131" s="313"/>
      <c r="EW131" s="313"/>
      <c r="EX131" s="313"/>
      <c r="EY131" s="313"/>
      <c r="EZ131" s="313"/>
      <c r="FA131" s="313"/>
      <c r="FB131" s="313"/>
      <c r="FC131" s="313"/>
      <c r="FD131" s="313"/>
      <c r="FE131" s="313"/>
      <c r="FF131" s="313"/>
      <c r="FG131" s="313"/>
      <c r="FH131" s="313"/>
      <c r="FI131" s="313"/>
      <c r="FJ131" s="313"/>
      <c r="FK131" s="313"/>
      <c r="FL131" s="313"/>
    </row>
    <row r="132" spans="3:168" s="59" customFormat="1" ht="30" customHeight="1">
      <c r="C132" s="379" t="s">
        <v>820</v>
      </c>
      <c r="D132" s="293"/>
      <c r="E132" s="293"/>
      <c r="F132" s="293"/>
      <c r="G132" s="293"/>
      <c r="H132" s="293"/>
      <c r="I132" s="293"/>
      <c r="J132" s="293"/>
      <c r="K132" s="293"/>
      <c r="L132" s="293"/>
      <c r="M132" s="312"/>
      <c r="N132" s="293"/>
      <c r="O132" s="293"/>
      <c r="P132" s="293"/>
      <c r="Q132" s="293"/>
      <c r="R132" s="313"/>
      <c r="S132" s="293"/>
      <c r="T132" s="293"/>
      <c r="U132" s="314"/>
      <c r="V132" s="314"/>
      <c r="W132" s="314"/>
      <c r="X132" s="314"/>
      <c r="Y132" s="314"/>
      <c r="Z132" s="314"/>
      <c r="AA132" s="314"/>
      <c r="AB132" s="314"/>
      <c r="AC132" s="314"/>
      <c r="AD132" s="314"/>
      <c r="AE132" s="490"/>
      <c r="AF132" s="293"/>
      <c r="AG132" s="313"/>
      <c r="AH132" s="293"/>
      <c r="AI132" s="293"/>
      <c r="AJ132" s="293"/>
      <c r="AK132" s="293"/>
      <c r="AL132" s="293"/>
      <c r="AM132" s="293"/>
      <c r="AN132" s="293"/>
      <c r="AO132" s="293"/>
      <c r="AP132" s="293"/>
      <c r="AQ132" s="293"/>
      <c r="AR132" s="293"/>
      <c r="AS132" s="293"/>
      <c r="AT132" s="293"/>
      <c r="AU132" s="313"/>
      <c r="AV132" s="313"/>
      <c r="AW132" s="313"/>
      <c r="AX132" s="293"/>
      <c r="AY132" s="293"/>
      <c r="AZ132" s="293"/>
      <c r="BA132" s="293"/>
      <c r="BB132" s="293"/>
      <c r="BC132" s="293"/>
      <c r="BD132" s="293"/>
      <c r="BE132" s="293"/>
      <c r="BF132" s="285"/>
      <c r="BG132" s="285"/>
      <c r="BH132" s="285"/>
      <c r="BI132" s="285"/>
      <c r="BJ132" s="285"/>
      <c r="BK132" s="285"/>
      <c r="BL132" s="315"/>
      <c r="BM132" s="315"/>
      <c r="BN132" s="315"/>
      <c r="BO132" s="315"/>
      <c r="BP132" s="315"/>
      <c r="BQ132" s="285"/>
      <c r="BR132" s="285"/>
      <c r="BS132" s="352"/>
      <c r="BT132" s="352"/>
      <c r="BU132" s="352"/>
      <c r="BV132" s="352"/>
      <c r="BW132" s="316"/>
      <c r="BX132" s="316"/>
      <c r="BY132" s="316"/>
      <c r="BZ132" s="316"/>
      <c r="CA132" s="316"/>
      <c r="CB132" s="316"/>
      <c r="CC132" s="316"/>
      <c r="CD132" s="316"/>
      <c r="CE132" s="316"/>
      <c r="CF132" s="316"/>
      <c r="CG132" s="316"/>
      <c r="CH132" s="316"/>
      <c r="CI132" s="316"/>
      <c r="CJ132" s="316"/>
      <c r="CK132" s="316"/>
      <c r="CL132" s="316"/>
      <c r="CM132" s="316"/>
      <c r="CN132" s="316"/>
      <c r="CO132" s="316"/>
      <c r="CP132" s="316"/>
      <c r="CQ132" s="316"/>
      <c r="CR132" s="316"/>
      <c r="CS132" s="316"/>
      <c r="CT132" s="316"/>
      <c r="CU132" s="316"/>
      <c r="CV132" s="316"/>
      <c r="CW132" s="316"/>
      <c r="CX132" s="316"/>
      <c r="CY132" s="316"/>
      <c r="CZ132" s="316"/>
      <c r="DA132" s="316"/>
      <c r="DB132" s="316"/>
      <c r="DC132" s="316"/>
      <c r="DD132" s="316"/>
      <c r="DE132" s="316"/>
      <c r="DF132" s="316"/>
      <c r="DG132" s="316"/>
      <c r="DH132" s="316"/>
      <c r="DI132" s="316"/>
      <c r="DJ132" s="316"/>
      <c r="DK132" s="316"/>
      <c r="DL132" s="316"/>
      <c r="DM132" s="316"/>
      <c r="DN132" s="316"/>
      <c r="DO132" s="316"/>
      <c r="DP132" s="316"/>
      <c r="DQ132" s="316"/>
      <c r="DR132" s="316"/>
      <c r="DS132" s="316"/>
      <c r="DT132" s="293"/>
      <c r="DU132" s="293"/>
      <c r="DV132" s="293"/>
      <c r="DW132" s="293"/>
      <c r="DX132" s="317"/>
      <c r="DY132" s="314"/>
      <c r="DZ132" s="314"/>
      <c r="EA132" s="314"/>
      <c r="EB132" s="314"/>
      <c r="EC132" s="314"/>
      <c r="ED132" s="314"/>
      <c r="EE132" s="314"/>
      <c r="EF132" s="314"/>
      <c r="EG132" s="313"/>
      <c r="EH132" s="313"/>
      <c r="EI132" s="313"/>
      <c r="EJ132" s="313"/>
      <c r="EK132" s="313"/>
      <c r="EL132" s="313"/>
      <c r="EM132" s="313"/>
      <c r="EN132" s="313"/>
      <c r="EO132" s="313"/>
      <c r="EP132" s="313"/>
      <c r="EU132" s="313"/>
      <c r="EV132" s="313"/>
      <c r="EW132" s="313"/>
      <c r="EX132" s="313"/>
      <c r="EY132" s="313"/>
      <c r="EZ132" s="313"/>
      <c r="FA132" s="313"/>
      <c r="FB132" s="313"/>
      <c r="FC132" s="313"/>
      <c r="FD132" s="313"/>
      <c r="FE132" s="313"/>
      <c r="FF132" s="313"/>
      <c r="FG132" s="313"/>
      <c r="FH132" s="313"/>
      <c r="FI132" s="313"/>
      <c r="FJ132" s="313"/>
      <c r="FK132" s="313"/>
      <c r="FL132" s="313"/>
    </row>
    <row r="133" spans="3:168" s="59" customFormat="1" ht="30" customHeight="1">
      <c r="C133" s="379" t="s">
        <v>821</v>
      </c>
      <c r="D133" s="293"/>
      <c r="E133" s="293"/>
      <c r="F133" s="293"/>
      <c r="G133" s="293"/>
      <c r="H133" s="293"/>
      <c r="I133" s="293"/>
      <c r="J133" s="293"/>
      <c r="K133" s="293"/>
      <c r="L133" s="293"/>
      <c r="M133" s="312"/>
      <c r="N133" s="293"/>
      <c r="O133" s="293"/>
      <c r="P133" s="293"/>
      <c r="Q133" s="293"/>
      <c r="R133" s="313"/>
      <c r="S133" s="293"/>
      <c r="T133" s="293"/>
      <c r="U133" s="314"/>
      <c r="V133" s="314"/>
      <c r="W133" s="314"/>
      <c r="X133" s="314"/>
      <c r="Y133" s="314"/>
      <c r="Z133" s="314"/>
      <c r="AA133" s="314"/>
      <c r="AB133" s="314"/>
      <c r="AC133" s="314"/>
      <c r="AD133" s="314"/>
      <c r="AE133" s="490"/>
      <c r="AF133" s="293"/>
      <c r="AG133" s="313"/>
      <c r="AH133" s="293"/>
      <c r="AI133" s="293"/>
      <c r="AJ133" s="293"/>
      <c r="AK133" s="293"/>
      <c r="AL133" s="293"/>
      <c r="AM133" s="293"/>
      <c r="AN133" s="293"/>
      <c r="AO133" s="293"/>
      <c r="AP133" s="293"/>
      <c r="AQ133" s="293"/>
      <c r="AR133" s="293"/>
      <c r="AS133" s="293"/>
      <c r="AT133" s="293"/>
      <c r="AU133" s="313"/>
      <c r="AV133" s="313"/>
      <c r="AW133" s="313"/>
      <c r="AX133" s="293"/>
      <c r="AY133" s="293"/>
      <c r="AZ133" s="293"/>
      <c r="BA133" s="293"/>
      <c r="BB133" s="293"/>
      <c r="BC133" s="293"/>
      <c r="BD133" s="293"/>
      <c r="BE133" s="293"/>
      <c r="BF133" s="285"/>
      <c r="BG133" s="285"/>
      <c r="BH133" s="285"/>
      <c r="BI133" s="285"/>
      <c r="BJ133" s="285"/>
      <c r="BK133" s="285"/>
      <c r="BL133" s="315"/>
      <c r="BM133" s="315"/>
      <c r="BN133" s="315"/>
      <c r="BO133" s="315"/>
      <c r="BP133" s="315"/>
      <c r="BQ133" s="285"/>
      <c r="BR133" s="285"/>
      <c r="BS133" s="352"/>
      <c r="BT133" s="352"/>
      <c r="BU133" s="352"/>
      <c r="BV133" s="352"/>
      <c r="BW133" s="316"/>
      <c r="BX133" s="316"/>
      <c r="BY133" s="316"/>
      <c r="BZ133" s="316"/>
      <c r="CA133" s="316"/>
      <c r="CB133" s="316"/>
      <c r="CC133" s="316"/>
      <c r="CD133" s="316"/>
      <c r="CE133" s="316"/>
      <c r="CF133" s="316"/>
      <c r="CG133" s="316"/>
      <c r="CH133" s="316"/>
      <c r="CI133" s="316"/>
      <c r="CJ133" s="316"/>
      <c r="CK133" s="316"/>
      <c r="CL133" s="316"/>
      <c r="CM133" s="316"/>
      <c r="CN133" s="316"/>
      <c r="CO133" s="316"/>
      <c r="CP133" s="316"/>
      <c r="CQ133" s="316"/>
      <c r="CR133" s="316"/>
      <c r="CS133" s="316"/>
      <c r="CT133" s="316"/>
      <c r="CU133" s="316"/>
      <c r="CV133" s="316"/>
      <c r="CW133" s="316"/>
      <c r="CX133" s="316"/>
      <c r="CY133" s="316"/>
      <c r="CZ133" s="316"/>
      <c r="DA133" s="316"/>
      <c r="DB133" s="316"/>
      <c r="DC133" s="316"/>
      <c r="DD133" s="316"/>
      <c r="DE133" s="316"/>
      <c r="DF133" s="316"/>
      <c r="DG133" s="316"/>
      <c r="DH133" s="316"/>
      <c r="DI133" s="316"/>
      <c r="DJ133" s="316"/>
      <c r="DK133" s="316"/>
      <c r="DL133" s="316"/>
      <c r="DM133" s="316"/>
      <c r="DN133" s="316"/>
      <c r="DO133" s="316"/>
      <c r="DP133" s="316"/>
      <c r="DQ133" s="316"/>
      <c r="DR133" s="316"/>
      <c r="DS133" s="316"/>
      <c r="DT133" s="293"/>
      <c r="DU133" s="293"/>
      <c r="DV133" s="293"/>
      <c r="DW133" s="293"/>
      <c r="DX133" s="317"/>
      <c r="DY133" s="314"/>
      <c r="DZ133" s="314"/>
      <c r="EA133" s="314"/>
      <c r="EB133" s="314"/>
      <c r="EC133" s="314"/>
      <c r="ED133" s="314"/>
      <c r="EE133" s="314"/>
      <c r="EF133" s="314"/>
      <c r="EG133" s="313"/>
      <c r="EH133" s="313"/>
      <c r="EI133" s="313"/>
      <c r="EJ133" s="313"/>
      <c r="EK133" s="313"/>
      <c r="EL133" s="313"/>
      <c r="EM133" s="313"/>
      <c r="EN133" s="313"/>
      <c r="EO133" s="313"/>
      <c r="EP133" s="313"/>
      <c r="EU133" s="313"/>
      <c r="EV133" s="313"/>
      <c r="EW133" s="313"/>
      <c r="EX133" s="313"/>
      <c r="EY133" s="313"/>
      <c r="EZ133" s="313"/>
      <c r="FA133" s="313"/>
      <c r="FB133" s="313"/>
      <c r="FC133" s="313"/>
      <c r="FD133" s="313"/>
      <c r="FE133" s="313"/>
      <c r="FF133" s="313"/>
      <c r="FG133" s="313"/>
      <c r="FH133" s="313"/>
      <c r="FI133" s="313"/>
      <c r="FJ133" s="313"/>
      <c r="FK133" s="313"/>
      <c r="FL133" s="313"/>
    </row>
    <row r="134" spans="3:168" s="59" customFormat="1" ht="30" customHeight="1">
      <c r="C134" s="318" t="s">
        <v>822</v>
      </c>
      <c r="D134" s="293"/>
      <c r="E134" s="293"/>
      <c r="F134" s="293"/>
      <c r="G134" s="293"/>
      <c r="H134" s="293"/>
      <c r="I134" s="293"/>
      <c r="J134" s="293"/>
      <c r="K134" s="293"/>
      <c r="L134" s="293"/>
      <c r="M134" s="312"/>
      <c r="N134" s="293"/>
      <c r="O134" s="293"/>
      <c r="P134" s="293"/>
      <c r="Q134" s="293"/>
      <c r="R134" s="313"/>
      <c r="S134" s="293"/>
      <c r="T134" s="293"/>
      <c r="U134" s="314"/>
      <c r="V134" s="314"/>
      <c r="W134" s="314"/>
      <c r="X134" s="314"/>
      <c r="Y134" s="314"/>
      <c r="Z134" s="314"/>
      <c r="AA134" s="314"/>
      <c r="AB134" s="314"/>
      <c r="AC134" s="314"/>
      <c r="AD134" s="314"/>
      <c r="AE134" s="487"/>
      <c r="AF134" s="293"/>
      <c r="AG134" s="313"/>
      <c r="AH134" s="293"/>
      <c r="AI134" s="293"/>
      <c r="AJ134" s="293"/>
      <c r="AK134" s="293"/>
      <c r="AL134" s="293"/>
      <c r="AM134" s="293"/>
      <c r="AN134" s="293"/>
      <c r="AO134" s="293"/>
      <c r="AP134" s="293"/>
      <c r="AQ134" s="293"/>
      <c r="AR134" s="293"/>
      <c r="AS134" s="293"/>
      <c r="AT134" s="293"/>
      <c r="AU134" s="313"/>
      <c r="AV134" s="313"/>
      <c r="AW134" s="313"/>
      <c r="AX134" s="293"/>
      <c r="AY134" s="293"/>
      <c r="AZ134" s="293"/>
      <c r="BA134" s="293"/>
      <c r="BB134" s="293"/>
      <c r="BC134" s="293"/>
      <c r="BD134" s="293"/>
      <c r="BE134" s="293"/>
      <c r="BF134" s="285"/>
      <c r="BG134" s="285"/>
      <c r="BH134" s="285"/>
      <c r="BI134" s="285"/>
      <c r="BJ134" s="285"/>
      <c r="BK134" s="285"/>
      <c r="BL134" s="315"/>
      <c r="BM134" s="315"/>
      <c r="BN134" s="315"/>
      <c r="BO134" s="315"/>
      <c r="BP134" s="315"/>
      <c r="BQ134" s="285"/>
      <c r="BR134" s="285"/>
      <c r="BS134" s="352"/>
      <c r="BT134" s="352"/>
      <c r="BU134" s="352"/>
      <c r="BV134" s="352"/>
      <c r="BW134" s="316"/>
      <c r="BX134" s="316"/>
      <c r="BY134" s="316"/>
      <c r="BZ134" s="316"/>
      <c r="CA134" s="316"/>
      <c r="CB134" s="316"/>
      <c r="CC134" s="316"/>
      <c r="CD134" s="316"/>
      <c r="CE134" s="316"/>
      <c r="CF134" s="316"/>
      <c r="CG134" s="316"/>
      <c r="CH134" s="316"/>
      <c r="CI134" s="316"/>
      <c r="CJ134" s="316"/>
      <c r="CK134" s="316"/>
      <c r="CL134" s="316"/>
      <c r="CM134" s="316"/>
      <c r="CN134" s="316"/>
      <c r="CO134" s="316"/>
      <c r="CP134" s="316"/>
      <c r="CQ134" s="316"/>
      <c r="CR134" s="316"/>
      <c r="CS134" s="316"/>
      <c r="CT134" s="316"/>
      <c r="CU134" s="316"/>
      <c r="CV134" s="316"/>
      <c r="CW134" s="316"/>
      <c r="CX134" s="316"/>
      <c r="CY134" s="316"/>
      <c r="CZ134" s="316"/>
      <c r="DA134" s="316"/>
      <c r="DB134" s="316"/>
      <c r="DC134" s="316"/>
      <c r="DD134" s="316"/>
      <c r="DE134" s="316"/>
      <c r="DF134" s="316"/>
      <c r="DG134" s="316"/>
      <c r="DH134" s="316"/>
      <c r="DI134" s="316"/>
      <c r="DJ134" s="316"/>
      <c r="DK134" s="316"/>
      <c r="DL134" s="316"/>
      <c r="DM134" s="316"/>
      <c r="DN134" s="316"/>
      <c r="DO134" s="316"/>
      <c r="DP134" s="316"/>
      <c r="DQ134" s="316"/>
      <c r="DR134" s="316"/>
      <c r="DS134" s="316"/>
      <c r="DT134" s="293"/>
      <c r="DU134" s="293"/>
      <c r="DV134" s="293"/>
      <c r="DW134" s="293"/>
      <c r="DX134" s="317"/>
      <c r="DY134" s="314"/>
      <c r="DZ134" s="314"/>
      <c r="EA134" s="314"/>
      <c r="EB134" s="314"/>
      <c r="EC134" s="314"/>
      <c r="ED134" s="314"/>
      <c r="EE134" s="314"/>
      <c r="EF134" s="314"/>
      <c r="EG134" s="313"/>
      <c r="EH134" s="313"/>
      <c r="EI134" s="313"/>
      <c r="EJ134" s="313"/>
      <c r="EK134" s="313"/>
      <c r="EL134" s="313"/>
      <c r="EM134" s="313"/>
      <c r="EN134" s="313"/>
      <c r="EO134" s="313"/>
      <c r="EP134" s="313"/>
      <c r="EU134" s="313"/>
      <c r="EV134" s="313"/>
      <c r="EW134" s="313"/>
      <c r="EX134" s="313"/>
      <c r="EY134" s="313"/>
      <c r="EZ134" s="313"/>
      <c r="FA134" s="313"/>
      <c r="FB134" s="313"/>
      <c r="FC134" s="313"/>
      <c r="FD134" s="313"/>
      <c r="FE134" s="313"/>
      <c r="FF134" s="313"/>
      <c r="FG134" s="313"/>
      <c r="FH134" s="313"/>
      <c r="FI134" s="313"/>
      <c r="FJ134" s="313"/>
      <c r="FK134" s="313"/>
      <c r="FL134" s="313"/>
    </row>
    <row r="135" spans="3:168" s="59" customFormat="1" ht="30" customHeight="1">
      <c r="C135" s="318" t="s">
        <v>823</v>
      </c>
      <c r="D135" s="293"/>
      <c r="E135" s="293"/>
      <c r="F135" s="293"/>
      <c r="G135" s="293"/>
      <c r="H135" s="293"/>
      <c r="I135" s="293"/>
      <c r="J135" s="293"/>
      <c r="K135" s="293"/>
      <c r="L135" s="293"/>
      <c r="M135" s="312"/>
      <c r="N135" s="293"/>
      <c r="O135" s="293"/>
      <c r="P135" s="293"/>
      <c r="Q135" s="293"/>
      <c r="R135" s="313"/>
      <c r="S135" s="293"/>
      <c r="T135" s="293"/>
      <c r="U135" s="314"/>
      <c r="V135" s="314"/>
      <c r="W135" s="314"/>
      <c r="X135" s="314"/>
      <c r="Y135" s="314"/>
      <c r="Z135" s="314"/>
      <c r="AA135" s="314"/>
      <c r="AB135" s="314"/>
      <c r="AC135" s="314"/>
      <c r="AD135" s="314"/>
      <c r="AE135" s="487"/>
      <c r="AF135" s="293"/>
      <c r="AG135" s="313"/>
      <c r="AH135" s="293"/>
      <c r="AI135" s="293"/>
      <c r="AJ135" s="293"/>
      <c r="AK135" s="293"/>
      <c r="AL135" s="293"/>
      <c r="AM135" s="293"/>
      <c r="AN135" s="293"/>
      <c r="AO135" s="293"/>
      <c r="AP135" s="293"/>
      <c r="AQ135" s="293"/>
      <c r="AR135" s="293"/>
      <c r="AS135" s="293"/>
      <c r="AT135" s="293"/>
      <c r="AU135" s="313"/>
      <c r="AV135" s="313"/>
      <c r="AW135" s="313"/>
      <c r="AX135" s="293"/>
      <c r="AY135" s="293"/>
      <c r="AZ135" s="293"/>
      <c r="BA135" s="293"/>
      <c r="BB135" s="293"/>
      <c r="BC135" s="293"/>
      <c r="BD135" s="293"/>
      <c r="BE135" s="293"/>
      <c r="BF135" s="285"/>
      <c r="BG135" s="285"/>
      <c r="BH135" s="285"/>
      <c r="BI135" s="285"/>
      <c r="BJ135" s="285"/>
      <c r="BK135" s="285"/>
      <c r="BL135" s="315"/>
      <c r="BM135" s="315"/>
      <c r="BN135" s="315"/>
      <c r="BO135" s="315"/>
      <c r="BP135" s="315"/>
      <c r="BQ135" s="285"/>
      <c r="BR135" s="285"/>
      <c r="BS135" s="352"/>
      <c r="BT135" s="352"/>
      <c r="BU135" s="352"/>
      <c r="BV135" s="352"/>
      <c r="BW135" s="316"/>
      <c r="BX135" s="316"/>
      <c r="BY135" s="316"/>
      <c r="BZ135" s="316"/>
      <c r="CA135" s="316"/>
      <c r="CB135" s="316"/>
      <c r="CC135" s="316"/>
      <c r="CD135" s="316"/>
      <c r="CE135" s="316"/>
      <c r="CF135" s="316"/>
      <c r="CG135" s="316"/>
      <c r="CH135" s="316"/>
      <c r="CI135" s="316"/>
      <c r="CJ135" s="316"/>
      <c r="CK135" s="316"/>
      <c r="CL135" s="316"/>
      <c r="CM135" s="316"/>
      <c r="CN135" s="316"/>
      <c r="CO135" s="316"/>
      <c r="CP135" s="316"/>
      <c r="CQ135" s="316"/>
      <c r="CR135" s="316"/>
      <c r="CS135" s="316"/>
      <c r="CT135" s="316"/>
      <c r="CU135" s="316"/>
      <c r="CV135" s="316"/>
      <c r="CW135" s="316"/>
      <c r="CX135" s="316"/>
      <c r="CY135" s="316"/>
      <c r="CZ135" s="316"/>
      <c r="DA135" s="316"/>
      <c r="DB135" s="316"/>
      <c r="DC135" s="316"/>
      <c r="DD135" s="316"/>
      <c r="DE135" s="316"/>
      <c r="DF135" s="316"/>
      <c r="DG135" s="316"/>
      <c r="DH135" s="316"/>
      <c r="DI135" s="316"/>
      <c r="DJ135" s="316"/>
      <c r="DK135" s="316"/>
      <c r="DL135" s="316"/>
      <c r="DM135" s="316"/>
      <c r="DN135" s="316"/>
      <c r="DO135" s="316"/>
      <c r="DP135" s="316"/>
      <c r="DQ135" s="316"/>
      <c r="DR135" s="316"/>
      <c r="DS135" s="316"/>
      <c r="DT135" s="293"/>
      <c r="DU135" s="293"/>
      <c r="DV135" s="293"/>
      <c r="DW135" s="293"/>
      <c r="DX135" s="317"/>
      <c r="DY135" s="314"/>
      <c r="DZ135" s="314"/>
      <c r="EA135" s="314"/>
      <c r="EB135" s="314"/>
      <c r="EC135" s="314"/>
      <c r="ED135" s="314"/>
      <c r="EE135" s="314"/>
      <c r="EF135" s="314"/>
      <c r="EG135" s="313"/>
      <c r="EH135" s="313"/>
      <c r="EI135" s="313"/>
      <c r="EJ135" s="313"/>
      <c r="EK135" s="313"/>
      <c r="EL135" s="313"/>
      <c r="EM135" s="313"/>
      <c r="EN135" s="313"/>
      <c r="EO135" s="313"/>
      <c r="EP135" s="313"/>
      <c r="EU135" s="313"/>
      <c r="EV135" s="313"/>
      <c r="EW135" s="313"/>
      <c r="EX135" s="313"/>
      <c r="EY135" s="313"/>
      <c r="EZ135" s="313"/>
      <c r="FA135" s="313"/>
      <c r="FB135" s="313"/>
      <c r="FC135" s="313"/>
      <c r="FD135" s="313"/>
      <c r="FE135" s="313"/>
      <c r="FF135" s="313"/>
      <c r="FG135" s="313"/>
      <c r="FH135" s="313"/>
      <c r="FI135" s="313"/>
      <c r="FJ135" s="313"/>
      <c r="FK135" s="313"/>
      <c r="FL135" s="313"/>
    </row>
    <row r="136" spans="3:168" s="59" customFormat="1" ht="30" customHeight="1">
      <c r="C136" s="318" t="s">
        <v>824</v>
      </c>
      <c r="D136" s="293"/>
      <c r="E136" s="293"/>
      <c r="F136" s="293"/>
      <c r="G136" s="293"/>
      <c r="H136" s="293"/>
      <c r="I136" s="293"/>
      <c r="J136" s="293"/>
      <c r="K136" s="293"/>
      <c r="L136" s="293"/>
      <c r="M136" s="312"/>
      <c r="N136" s="293"/>
      <c r="O136" s="293"/>
      <c r="P136" s="293"/>
      <c r="Q136" s="293"/>
      <c r="R136" s="313"/>
      <c r="S136" s="293"/>
      <c r="T136" s="293"/>
      <c r="U136" s="314"/>
      <c r="V136" s="314"/>
      <c r="W136" s="314"/>
      <c r="X136" s="314"/>
      <c r="Y136" s="314"/>
      <c r="Z136" s="314"/>
      <c r="AA136" s="314"/>
      <c r="AB136" s="314"/>
      <c r="AC136" s="314"/>
      <c r="AD136" s="314"/>
      <c r="AE136" s="487"/>
      <c r="AF136" s="293"/>
      <c r="AG136" s="313"/>
      <c r="AH136" s="293"/>
      <c r="AI136" s="293"/>
      <c r="AJ136" s="293"/>
      <c r="AK136" s="293"/>
      <c r="AL136" s="293"/>
      <c r="AM136" s="293"/>
      <c r="AN136" s="293"/>
      <c r="AO136" s="293"/>
      <c r="AP136" s="293"/>
      <c r="AQ136" s="293"/>
      <c r="AR136" s="293"/>
      <c r="AS136" s="293"/>
      <c r="AT136" s="293"/>
      <c r="AU136" s="313"/>
      <c r="AV136" s="313"/>
      <c r="AW136" s="313"/>
      <c r="AX136" s="293"/>
      <c r="AY136" s="293"/>
      <c r="AZ136" s="293"/>
      <c r="BA136" s="293"/>
      <c r="BB136" s="293"/>
      <c r="BC136" s="293"/>
      <c r="BD136" s="293"/>
      <c r="BE136" s="293"/>
      <c r="BF136" s="285"/>
      <c r="BG136" s="285"/>
      <c r="BH136" s="285"/>
      <c r="BI136" s="285"/>
      <c r="BJ136" s="285"/>
      <c r="BK136" s="285"/>
      <c r="BL136" s="315"/>
      <c r="BM136" s="315"/>
      <c r="BN136" s="315"/>
      <c r="BO136" s="315"/>
      <c r="BP136" s="315"/>
      <c r="BQ136" s="285"/>
      <c r="BR136" s="285"/>
      <c r="BS136" s="352"/>
      <c r="BT136" s="352"/>
      <c r="BU136" s="352"/>
      <c r="BV136" s="352"/>
      <c r="BW136" s="316"/>
      <c r="BX136" s="316"/>
      <c r="BY136" s="316"/>
      <c r="BZ136" s="316"/>
      <c r="CA136" s="316"/>
      <c r="CB136" s="316"/>
      <c r="CC136" s="316"/>
      <c r="CD136" s="316"/>
      <c r="CE136" s="316"/>
      <c r="CF136" s="316"/>
      <c r="CG136" s="316"/>
      <c r="CH136" s="316"/>
      <c r="CI136" s="316"/>
      <c r="CJ136" s="316"/>
      <c r="CK136" s="316"/>
      <c r="CL136" s="316"/>
      <c r="CM136" s="316"/>
      <c r="CN136" s="316"/>
      <c r="CO136" s="316"/>
      <c r="CP136" s="316"/>
      <c r="CQ136" s="316"/>
      <c r="CR136" s="316"/>
      <c r="CS136" s="316"/>
      <c r="CT136" s="316"/>
      <c r="CU136" s="316"/>
      <c r="CV136" s="316"/>
      <c r="CW136" s="316"/>
      <c r="CX136" s="316"/>
      <c r="CY136" s="316"/>
      <c r="CZ136" s="316"/>
      <c r="DA136" s="316"/>
      <c r="DB136" s="316"/>
      <c r="DC136" s="316"/>
      <c r="DD136" s="316"/>
      <c r="DE136" s="316"/>
      <c r="DF136" s="316"/>
      <c r="DG136" s="316"/>
      <c r="DH136" s="316"/>
      <c r="DI136" s="316"/>
      <c r="DJ136" s="316"/>
      <c r="DK136" s="316"/>
      <c r="DL136" s="316"/>
      <c r="DM136" s="316"/>
      <c r="DN136" s="316"/>
      <c r="DO136" s="316"/>
      <c r="DP136" s="316"/>
      <c r="DQ136" s="316"/>
      <c r="DR136" s="316"/>
      <c r="DS136" s="316"/>
      <c r="DT136" s="293"/>
      <c r="DU136" s="293"/>
      <c r="DV136" s="293"/>
      <c r="DW136" s="293"/>
      <c r="DX136" s="317"/>
      <c r="DY136" s="314"/>
      <c r="DZ136" s="314"/>
      <c r="EA136" s="314"/>
      <c r="EB136" s="314"/>
      <c r="EC136" s="314"/>
      <c r="ED136" s="314"/>
      <c r="EE136" s="314"/>
      <c r="EF136" s="314"/>
      <c r="EG136" s="313"/>
      <c r="EH136" s="313"/>
      <c r="EI136" s="313"/>
      <c r="EJ136" s="313"/>
      <c r="EK136" s="313"/>
      <c r="EL136" s="313"/>
      <c r="EM136" s="313"/>
      <c r="EN136" s="313"/>
      <c r="EO136" s="313"/>
      <c r="EP136" s="313"/>
      <c r="EU136" s="313"/>
      <c r="EV136" s="313"/>
      <c r="EW136" s="313"/>
      <c r="EX136" s="313"/>
      <c r="EY136" s="313"/>
      <c r="EZ136" s="313"/>
      <c r="FA136" s="313"/>
      <c r="FB136" s="313"/>
      <c r="FC136" s="313"/>
      <c r="FD136" s="313"/>
      <c r="FE136" s="313"/>
      <c r="FF136" s="313"/>
      <c r="FG136" s="313"/>
      <c r="FH136" s="313"/>
      <c r="FI136" s="313"/>
      <c r="FJ136" s="313"/>
      <c r="FK136" s="313"/>
      <c r="FL136" s="313"/>
    </row>
    <row r="137" spans="3:168" s="59" customFormat="1" ht="30" customHeight="1">
      <c r="C137" s="318" t="s">
        <v>825</v>
      </c>
      <c r="D137" s="293"/>
      <c r="E137" s="293"/>
      <c r="F137" s="293"/>
      <c r="G137" s="293"/>
      <c r="H137" s="293"/>
      <c r="I137" s="293"/>
      <c r="J137" s="293"/>
      <c r="K137" s="293"/>
      <c r="L137" s="293"/>
      <c r="M137" s="312"/>
      <c r="N137" s="293"/>
      <c r="O137" s="293"/>
      <c r="P137" s="293"/>
      <c r="Q137" s="293"/>
      <c r="R137" s="313"/>
      <c r="S137" s="293"/>
      <c r="T137" s="293"/>
      <c r="U137" s="314"/>
      <c r="V137" s="314"/>
      <c r="W137" s="314"/>
      <c r="X137" s="314"/>
      <c r="Y137" s="314"/>
      <c r="Z137" s="314"/>
      <c r="AA137" s="314"/>
      <c r="AB137" s="314"/>
      <c r="AC137" s="314"/>
      <c r="AD137" s="314"/>
      <c r="AE137" s="487"/>
      <c r="AF137" s="293"/>
      <c r="AG137" s="313"/>
      <c r="AH137" s="293"/>
      <c r="AI137" s="293"/>
      <c r="AJ137" s="293"/>
      <c r="AK137" s="293"/>
      <c r="AL137" s="293"/>
      <c r="AM137" s="293"/>
      <c r="AN137" s="293"/>
      <c r="AO137" s="293"/>
      <c r="AP137" s="293"/>
      <c r="AQ137" s="293"/>
      <c r="AR137" s="293"/>
      <c r="AS137" s="293"/>
      <c r="AT137" s="293"/>
      <c r="AU137" s="313"/>
      <c r="AV137" s="313"/>
      <c r="AW137" s="313"/>
      <c r="AX137" s="293"/>
      <c r="AY137" s="293"/>
      <c r="AZ137" s="293"/>
      <c r="BA137" s="293"/>
      <c r="BB137" s="293"/>
      <c r="BC137" s="293"/>
      <c r="BD137" s="293"/>
      <c r="BE137" s="293"/>
      <c r="BF137" s="285"/>
      <c r="BG137" s="285"/>
      <c r="BH137" s="285"/>
      <c r="BI137" s="285"/>
      <c r="BJ137" s="285"/>
      <c r="BK137" s="285"/>
      <c r="BL137" s="315"/>
      <c r="BM137" s="315"/>
      <c r="BN137" s="315"/>
      <c r="BO137" s="315"/>
      <c r="BP137" s="315"/>
      <c r="BQ137" s="285"/>
      <c r="BR137" s="285"/>
      <c r="BS137" s="352"/>
      <c r="BT137" s="352"/>
      <c r="BU137" s="352"/>
      <c r="BV137" s="352"/>
      <c r="BW137" s="316"/>
      <c r="BX137" s="316"/>
      <c r="BY137" s="316"/>
      <c r="BZ137" s="316"/>
      <c r="CA137" s="316"/>
      <c r="CB137" s="316"/>
      <c r="CC137" s="316"/>
      <c r="CD137" s="316"/>
      <c r="CE137" s="316"/>
      <c r="CF137" s="316"/>
      <c r="CG137" s="316"/>
      <c r="CH137" s="316"/>
      <c r="CI137" s="316"/>
      <c r="CJ137" s="316"/>
      <c r="CK137" s="316"/>
      <c r="CL137" s="316"/>
      <c r="CM137" s="316"/>
      <c r="CN137" s="316"/>
      <c r="CO137" s="316"/>
      <c r="CP137" s="316"/>
      <c r="CQ137" s="316"/>
      <c r="CR137" s="316"/>
      <c r="CS137" s="316"/>
      <c r="CT137" s="316"/>
      <c r="CU137" s="316"/>
      <c r="CV137" s="316"/>
      <c r="CW137" s="316"/>
      <c r="CX137" s="316"/>
      <c r="CY137" s="316"/>
      <c r="CZ137" s="316"/>
      <c r="DA137" s="316"/>
      <c r="DB137" s="316"/>
      <c r="DC137" s="316"/>
      <c r="DD137" s="316"/>
      <c r="DE137" s="316"/>
      <c r="DF137" s="316"/>
      <c r="DG137" s="316"/>
      <c r="DH137" s="316"/>
      <c r="DI137" s="316"/>
      <c r="DJ137" s="316"/>
      <c r="DK137" s="316"/>
      <c r="DL137" s="316"/>
      <c r="DM137" s="316"/>
      <c r="DN137" s="316"/>
      <c r="DO137" s="316"/>
      <c r="DP137" s="316"/>
      <c r="DQ137" s="316"/>
      <c r="DR137" s="316"/>
      <c r="DS137" s="316"/>
      <c r="DT137" s="293"/>
      <c r="DU137" s="293"/>
      <c r="DV137" s="293"/>
      <c r="DW137" s="293"/>
      <c r="DX137" s="317"/>
      <c r="DY137" s="314"/>
      <c r="DZ137" s="314"/>
      <c r="EA137" s="314"/>
      <c r="EB137" s="314"/>
      <c r="EC137" s="314"/>
      <c r="ED137" s="314"/>
      <c r="EE137" s="314"/>
      <c r="EF137" s="314"/>
      <c r="EG137" s="313"/>
      <c r="EH137" s="313"/>
      <c r="EI137" s="313"/>
      <c r="EJ137" s="313"/>
      <c r="EK137" s="313"/>
      <c r="EL137" s="313"/>
      <c r="EM137" s="313"/>
      <c r="EN137" s="313"/>
      <c r="EO137" s="313"/>
      <c r="EP137" s="313"/>
      <c r="EU137" s="313"/>
      <c r="EV137" s="313"/>
      <c r="EW137" s="313"/>
      <c r="EX137" s="313"/>
      <c r="EY137" s="313"/>
      <c r="EZ137" s="313"/>
      <c r="FA137" s="313"/>
      <c r="FB137" s="313"/>
      <c r="FC137" s="313"/>
      <c r="FD137" s="313"/>
      <c r="FE137" s="313"/>
      <c r="FF137" s="313"/>
      <c r="FG137" s="313"/>
      <c r="FH137" s="313"/>
      <c r="FI137" s="313"/>
      <c r="FJ137" s="313"/>
      <c r="FK137" s="313"/>
      <c r="FL137" s="313"/>
    </row>
    <row r="138" spans="3:168" s="59" customFormat="1" ht="30" customHeight="1">
      <c r="C138" s="318" t="s">
        <v>826</v>
      </c>
      <c r="D138" s="293"/>
      <c r="E138" s="293"/>
      <c r="F138" s="293"/>
      <c r="G138" s="293"/>
      <c r="H138" s="293"/>
      <c r="I138" s="293"/>
      <c r="J138" s="293"/>
      <c r="K138" s="293"/>
      <c r="L138" s="293"/>
      <c r="M138" s="312"/>
      <c r="N138" s="293"/>
      <c r="O138" s="293"/>
      <c r="P138" s="293"/>
      <c r="Q138" s="293"/>
      <c r="R138" s="313"/>
      <c r="S138" s="293"/>
      <c r="T138" s="293"/>
      <c r="U138" s="314"/>
      <c r="V138" s="314"/>
      <c r="W138" s="314"/>
      <c r="X138" s="314"/>
      <c r="Y138" s="314"/>
      <c r="Z138" s="314"/>
      <c r="AA138" s="314"/>
      <c r="AB138" s="314"/>
      <c r="AC138" s="314"/>
      <c r="AD138" s="314"/>
      <c r="AE138" s="487"/>
      <c r="AF138" s="293"/>
      <c r="AG138" s="313"/>
      <c r="AH138" s="293"/>
      <c r="AI138" s="293"/>
      <c r="AJ138" s="293"/>
      <c r="AK138" s="293"/>
      <c r="AL138" s="293"/>
      <c r="AM138" s="293"/>
      <c r="AN138" s="293"/>
      <c r="AO138" s="293"/>
      <c r="AP138" s="293"/>
      <c r="AQ138" s="293"/>
      <c r="AR138" s="293"/>
      <c r="AS138" s="293"/>
      <c r="AT138" s="293"/>
      <c r="AU138" s="313"/>
      <c r="AV138" s="313"/>
      <c r="AW138" s="313"/>
      <c r="AX138" s="293"/>
      <c r="AY138" s="293"/>
      <c r="AZ138" s="293"/>
      <c r="BA138" s="293"/>
      <c r="BB138" s="293"/>
      <c r="BC138" s="293"/>
      <c r="BD138" s="293"/>
      <c r="BE138" s="293"/>
      <c r="BF138" s="285"/>
      <c r="BG138" s="285"/>
      <c r="BH138" s="285"/>
      <c r="BI138" s="285"/>
      <c r="BJ138" s="285"/>
      <c r="BK138" s="285"/>
      <c r="BL138" s="315"/>
      <c r="BM138" s="315"/>
      <c r="BN138" s="315"/>
      <c r="BO138" s="315"/>
      <c r="BP138" s="315"/>
      <c r="BQ138" s="285"/>
      <c r="BR138" s="285"/>
      <c r="BS138" s="352"/>
      <c r="BT138" s="352"/>
      <c r="BU138" s="352"/>
      <c r="BV138" s="352"/>
      <c r="BW138" s="316"/>
      <c r="BX138" s="316"/>
      <c r="BY138" s="316"/>
      <c r="BZ138" s="316"/>
      <c r="CA138" s="316"/>
      <c r="CB138" s="316"/>
      <c r="CC138" s="316"/>
      <c r="CD138" s="316"/>
      <c r="CE138" s="316"/>
      <c r="CF138" s="316"/>
      <c r="CG138" s="316"/>
      <c r="CH138" s="316"/>
      <c r="CI138" s="316"/>
      <c r="CJ138" s="316"/>
      <c r="CK138" s="316"/>
      <c r="CL138" s="316"/>
      <c r="CM138" s="316"/>
      <c r="CN138" s="316"/>
      <c r="CO138" s="316"/>
      <c r="CP138" s="316"/>
      <c r="CQ138" s="316"/>
      <c r="CR138" s="316"/>
      <c r="CS138" s="316"/>
      <c r="CT138" s="316"/>
      <c r="CU138" s="316"/>
      <c r="CV138" s="316"/>
      <c r="CW138" s="316"/>
      <c r="CX138" s="316"/>
      <c r="CY138" s="316"/>
      <c r="CZ138" s="316"/>
      <c r="DA138" s="316"/>
      <c r="DB138" s="316"/>
      <c r="DC138" s="316"/>
      <c r="DD138" s="316"/>
      <c r="DE138" s="316"/>
      <c r="DF138" s="316"/>
      <c r="DG138" s="316"/>
      <c r="DH138" s="316"/>
      <c r="DI138" s="316"/>
      <c r="DJ138" s="316"/>
      <c r="DK138" s="316"/>
      <c r="DL138" s="316"/>
      <c r="DM138" s="316"/>
      <c r="DN138" s="316"/>
      <c r="DO138" s="316"/>
      <c r="DP138" s="316"/>
      <c r="DQ138" s="316"/>
      <c r="DR138" s="316"/>
      <c r="DS138" s="316"/>
      <c r="DT138" s="293"/>
      <c r="DU138" s="293"/>
      <c r="DV138" s="293"/>
      <c r="DW138" s="293"/>
      <c r="DX138" s="317"/>
      <c r="DY138" s="314"/>
      <c r="DZ138" s="314"/>
      <c r="EA138" s="314"/>
      <c r="EB138" s="314"/>
      <c r="EC138" s="314"/>
      <c r="ED138" s="314"/>
      <c r="EE138" s="314"/>
      <c r="EF138" s="314"/>
      <c r="EG138" s="313"/>
      <c r="EH138" s="313"/>
      <c r="EI138" s="313"/>
      <c r="EJ138" s="313"/>
      <c r="EK138" s="313"/>
      <c r="EL138" s="313"/>
      <c r="EM138" s="313"/>
      <c r="EN138" s="313"/>
      <c r="EO138" s="313"/>
      <c r="EP138" s="313"/>
      <c r="EU138" s="313"/>
      <c r="EV138" s="313"/>
      <c r="EW138" s="313"/>
      <c r="EX138" s="313"/>
      <c r="EY138" s="313"/>
      <c r="EZ138" s="313"/>
      <c r="FA138" s="313"/>
      <c r="FB138" s="313"/>
      <c r="FC138" s="313"/>
      <c r="FD138" s="313"/>
      <c r="FE138" s="313"/>
      <c r="FF138" s="313"/>
      <c r="FG138" s="313"/>
      <c r="FH138" s="313"/>
      <c r="FI138" s="313"/>
      <c r="FJ138" s="313"/>
      <c r="FK138" s="313"/>
      <c r="FL138" s="313"/>
    </row>
    <row r="139" spans="3:168" s="59" customFormat="1" ht="30" customHeight="1">
      <c r="C139" s="318" t="s">
        <v>827</v>
      </c>
      <c r="D139" s="293"/>
      <c r="E139" s="293"/>
      <c r="F139" s="293"/>
      <c r="G139" s="293"/>
      <c r="H139" s="293"/>
      <c r="I139" s="293"/>
      <c r="J139" s="293"/>
      <c r="K139" s="293"/>
      <c r="L139" s="293"/>
      <c r="M139" s="312"/>
      <c r="N139" s="293"/>
      <c r="O139" s="293"/>
      <c r="P139" s="293"/>
      <c r="Q139" s="293"/>
      <c r="R139" s="313"/>
      <c r="S139" s="293"/>
      <c r="T139" s="293"/>
      <c r="U139" s="314"/>
      <c r="V139" s="314"/>
      <c r="W139" s="314"/>
      <c r="X139" s="314"/>
      <c r="Y139" s="314"/>
      <c r="Z139" s="314"/>
      <c r="AA139" s="314"/>
      <c r="AB139" s="314"/>
      <c r="AC139" s="314"/>
      <c r="AD139" s="314"/>
      <c r="AE139" s="487"/>
      <c r="AF139" s="293"/>
      <c r="AG139" s="313"/>
      <c r="AH139" s="293"/>
      <c r="AI139" s="293"/>
      <c r="AJ139" s="293"/>
      <c r="AK139" s="293"/>
      <c r="AL139" s="293"/>
      <c r="AM139" s="293"/>
      <c r="AN139" s="293"/>
      <c r="AO139" s="293"/>
      <c r="AP139" s="293"/>
      <c r="AQ139" s="293"/>
      <c r="AR139" s="293"/>
      <c r="AS139" s="293"/>
      <c r="AT139" s="293"/>
      <c r="AU139" s="313"/>
      <c r="AV139" s="313"/>
      <c r="AW139" s="313"/>
      <c r="AX139" s="293"/>
      <c r="AY139" s="293"/>
      <c r="AZ139" s="293"/>
      <c r="BA139" s="293"/>
      <c r="BB139" s="293"/>
      <c r="BC139" s="293"/>
      <c r="BD139" s="293"/>
      <c r="BE139" s="293"/>
      <c r="BF139" s="285"/>
      <c r="BG139" s="285"/>
      <c r="BH139" s="285"/>
      <c r="BI139" s="285"/>
      <c r="BJ139" s="285"/>
      <c r="BK139" s="285"/>
      <c r="BL139" s="315"/>
      <c r="BM139" s="315"/>
      <c r="BN139" s="315"/>
      <c r="BO139" s="315"/>
      <c r="BP139" s="315"/>
      <c r="BQ139" s="285"/>
      <c r="BR139" s="285"/>
      <c r="BS139" s="352"/>
      <c r="BT139" s="352"/>
      <c r="BU139" s="352"/>
      <c r="BV139" s="352"/>
      <c r="BW139" s="316"/>
      <c r="BX139" s="316"/>
      <c r="BY139" s="316"/>
      <c r="BZ139" s="316"/>
      <c r="CA139" s="316"/>
      <c r="CB139" s="316"/>
      <c r="CC139" s="316"/>
      <c r="CD139" s="316"/>
      <c r="CE139" s="316"/>
      <c r="CF139" s="316"/>
      <c r="CG139" s="316"/>
      <c r="CH139" s="316"/>
      <c r="CI139" s="316"/>
      <c r="CJ139" s="316"/>
      <c r="CK139" s="316"/>
      <c r="CL139" s="316"/>
      <c r="CM139" s="316"/>
      <c r="CN139" s="316"/>
      <c r="CO139" s="316"/>
      <c r="CP139" s="316"/>
      <c r="CQ139" s="316"/>
      <c r="CR139" s="316"/>
      <c r="CS139" s="316"/>
      <c r="CT139" s="316"/>
      <c r="CU139" s="316"/>
      <c r="CV139" s="316"/>
      <c r="CW139" s="316"/>
      <c r="CX139" s="316"/>
      <c r="CY139" s="316"/>
      <c r="CZ139" s="316"/>
      <c r="DA139" s="316"/>
      <c r="DB139" s="316"/>
      <c r="DC139" s="316"/>
      <c r="DD139" s="316"/>
      <c r="DE139" s="316"/>
      <c r="DF139" s="316"/>
      <c r="DG139" s="316"/>
      <c r="DH139" s="316"/>
      <c r="DI139" s="316"/>
      <c r="DJ139" s="316"/>
      <c r="DK139" s="316"/>
      <c r="DL139" s="316"/>
      <c r="DM139" s="316"/>
      <c r="DN139" s="316"/>
      <c r="DO139" s="316"/>
      <c r="DP139" s="316"/>
      <c r="DQ139" s="316"/>
      <c r="DR139" s="316"/>
      <c r="DS139" s="316"/>
      <c r="DT139" s="293"/>
      <c r="DU139" s="293"/>
      <c r="DV139" s="293"/>
      <c r="DW139" s="293"/>
      <c r="DX139" s="317"/>
      <c r="DY139" s="314"/>
      <c r="DZ139" s="314"/>
      <c r="EA139" s="314"/>
      <c r="EB139" s="314"/>
      <c r="EC139" s="314"/>
      <c r="ED139" s="314"/>
      <c r="EE139" s="314"/>
      <c r="EF139" s="314"/>
      <c r="EG139" s="313"/>
      <c r="EH139" s="313"/>
      <c r="EI139" s="313"/>
      <c r="EJ139" s="313"/>
      <c r="EK139" s="313"/>
      <c r="EL139" s="313"/>
      <c r="EM139" s="313"/>
      <c r="EN139" s="313"/>
      <c r="EO139" s="313"/>
      <c r="EP139" s="313"/>
      <c r="EU139" s="313"/>
      <c r="EV139" s="313"/>
      <c r="EW139" s="313"/>
      <c r="EX139" s="313"/>
      <c r="EY139" s="313"/>
      <c r="EZ139" s="313"/>
      <c r="FA139" s="313"/>
      <c r="FB139" s="313"/>
      <c r="FC139" s="313"/>
      <c r="FD139" s="313"/>
      <c r="FE139" s="313"/>
      <c r="FF139" s="313"/>
      <c r="FG139" s="313"/>
      <c r="FH139" s="313"/>
      <c r="FI139" s="313"/>
      <c r="FJ139" s="313"/>
      <c r="FK139" s="313"/>
      <c r="FL139" s="313"/>
    </row>
    <row r="140" spans="3:168" s="59" customFormat="1" ht="30" customHeight="1">
      <c r="C140" s="318" t="s">
        <v>828</v>
      </c>
      <c r="D140" s="293"/>
      <c r="E140" s="293"/>
      <c r="F140" s="293"/>
      <c r="G140" s="293"/>
      <c r="H140" s="293"/>
      <c r="I140" s="293"/>
      <c r="J140" s="293"/>
      <c r="K140" s="293"/>
      <c r="L140" s="293"/>
      <c r="M140" s="312"/>
      <c r="N140" s="293"/>
      <c r="O140" s="293"/>
      <c r="P140" s="293"/>
      <c r="Q140" s="293"/>
      <c r="R140" s="313"/>
      <c r="S140" s="293"/>
      <c r="T140" s="293"/>
      <c r="U140" s="314"/>
      <c r="V140" s="314"/>
      <c r="W140" s="314"/>
      <c r="X140" s="314"/>
      <c r="Y140" s="314"/>
      <c r="Z140" s="314"/>
      <c r="AA140" s="314"/>
      <c r="AB140" s="314"/>
      <c r="AC140" s="314"/>
      <c r="AD140" s="314"/>
      <c r="AE140" s="487"/>
      <c r="AF140" s="293"/>
      <c r="AG140" s="313"/>
      <c r="AH140" s="293"/>
      <c r="AI140" s="293"/>
      <c r="AJ140" s="293"/>
      <c r="AK140" s="293"/>
      <c r="AL140" s="293"/>
      <c r="AM140" s="293"/>
      <c r="AN140" s="293"/>
      <c r="AO140" s="293"/>
      <c r="AP140" s="293"/>
      <c r="AQ140" s="293"/>
      <c r="AR140" s="293"/>
      <c r="AS140" s="293"/>
      <c r="AT140" s="293"/>
      <c r="AU140" s="313"/>
      <c r="AV140" s="313"/>
      <c r="AW140" s="313"/>
      <c r="AX140" s="293"/>
      <c r="AY140" s="293"/>
      <c r="AZ140" s="293"/>
      <c r="BA140" s="293"/>
      <c r="BB140" s="293"/>
      <c r="BC140" s="293"/>
      <c r="BD140" s="293"/>
      <c r="BE140" s="293"/>
      <c r="BF140" s="285"/>
      <c r="BG140" s="285"/>
      <c r="BH140" s="285"/>
      <c r="BI140" s="285"/>
      <c r="BJ140" s="285"/>
      <c r="BK140" s="285"/>
      <c r="BL140" s="315"/>
      <c r="BM140" s="315"/>
      <c r="BN140" s="315"/>
      <c r="BO140" s="315"/>
      <c r="BP140" s="315"/>
      <c r="BQ140" s="285"/>
      <c r="BR140" s="285"/>
      <c r="BS140" s="352"/>
      <c r="BT140" s="352"/>
      <c r="BU140" s="352"/>
      <c r="BV140" s="352"/>
      <c r="BW140" s="316"/>
      <c r="BX140" s="316"/>
      <c r="BY140" s="316"/>
      <c r="BZ140" s="316"/>
      <c r="CA140" s="316"/>
      <c r="CB140" s="316"/>
      <c r="CC140" s="316"/>
      <c r="CD140" s="316"/>
      <c r="CE140" s="316"/>
      <c r="CF140" s="316"/>
      <c r="CG140" s="316"/>
      <c r="CH140" s="316"/>
      <c r="CI140" s="316"/>
      <c r="CJ140" s="316"/>
      <c r="CK140" s="316"/>
      <c r="CL140" s="316"/>
      <c r="CM140" s="316"/>
      <c r="CN140" s="316"/>
      <c r="CO140" s="316"/>
      <c r="CP140" s="316"/>
      <c r="CQ140" s="316"/>
      <c r="CR140" s="316"/>
      <c r="CS140" s="316"/>
      <c r="CT140" s="316"/>
      <c r="CU140" s="316"/>
      <c r="CV140" s="316"/>
      <c r="CW140" s="316"/>
      <c r="CX140" s="316"/>
      <c r="CY140" s="316"/>
      <c r="CZ140" s="316"/>
      <c r="DA140" s="316"/>
      <c r="DB140" s="316"/>
      <c r="DC140" s="316"/>
      <c r="DD140" s="316"/>
      <c r="DE140" s="316"/>
      <c r="DF140" s="316"/>
      <c r="DG140" s="316"/>
      <c r="DH140" s="316"/>
      <c r="DI140" s="316"/>
      <c r="DJ140" s="316"/>
      <c r="DK140" s="316"/>
      <c r="DL140" s="316"/>
      <c r="DM140" s="316"/>
      <c r="DN140" s="316"/>
      <c r="DO140" s="316"/>
      <c r="DP140" s="316"/>
      <c r="DQ140" s="316"/>
      <c r="DR140" s="316"/>
      <c r="DS140" s="316"/>
      <c r="DT140" s="293"/>
      <c r="DU140" s="293"/>
      <c r="DV140" s="293"/>
      <c r="DW140" s="293"/>
      <c r="DX140" s="317"/>
      <c r="DY140" s="314"/>
      <c r="DZ140" s="314"/>
      <c r="EA140" s="314"/>
      <c r="EB140" s="314"/>
      <c r="EC140" s="314"/>
      <c r="ED140" s="314"/>
      <c r="EE140" s="314"/>
      <c r="EF140" s="314"/>
      <c r="EG140" s="313"/>
      <c r="EH140" s="313"/>
      <c r="EI140" s="313"/>
      <c r="EJ140" s="313"/>
      <c r="EK140" s="313"/>
      <c r="EL140" s="313"/>
      <c r="EM140" s="313"/>
      <c r="EN140" s="313"/>
      <c r="EO140" s="313"/>
      <c r="EP140" s="313"/>
      <c r="EU140" s="313"/>
      <c r="EV140" s="313"/>
      <c r="EW140" s="313"/>
      <c r="EX140" s="313"/>
      <c r="EY140" s="313"/>
      <c r="EZ140" s="313"/>
      <c r="FA140" s="313"/>
      <c r="FB140" s="313"/>
      <c r="FC140" s="313"/>
      <c r="FD140" s="313"/>
      <c r="FE140" s="313"/>
      <c r="FF140" s="313"/>
      <c r="FG140" s="313"/>
      <c r="FH140" s="313"/>
      <c r="FI140" s="313"/>
      <c r="FJ140" s="313"/>
      <c r="FK140" s="313"/>
      <c r="FL140" s="313"/>
    </row>
    <row r="141" spans="3:168" s="59" customFormat="1" ht="30" customHeight="1">
      <c r="C141" s="318" t="s">
        <v>829</v>
      </c>
      <c r="D141" s="293"/>
      <c r="E141" s="293"/>
      <c r="F141" s="293"/>
      <c r="G141" s="293"/>
      <c r="H141" s="293"/>
      <c r="I141" s="293"/>
      <c r="J141" s="293"/>
      <c r="K141" s="293"/>
      <c r="L141" s="293"/>
      <c r="M141" s="312"/>
      <c r="N141" s="293"/>
      <c r="O141" s="293"/>
      <c r="P141" s="293"/>
      <c r="Q141" s="293"/>
      <c r="R141" s="313"/>
      <c r="S141" s="293"/>
      <c r="T141" s="293"/>
      <c r="U141" s="314"/>
      <c r="V141" s="314"/>
      <c r="W141" s="314"/>
      <c r="X141" s="314"/>
      <c r="Y141" s="314"/>
      <c r="Z141" s="314"/>
      <c r="AA141" s="314"/>
      <c r="AB141" s="314"/>
      <c r="AC141" s="314"/>
      <c r="AD141" s="314"/>
      <c r="AE141" s="487"/>
      <c r="AF141" s="293"/>
      <c r="AG141" s="313"/>
      <c r="AH141" s="293"/>
      <c r="AI141" s="293"/>
      <c r="AJ141" s="293"/>
      <c r="AK141" s="293"/>
      <c r="AL141" s="293"/>
      <c r="AM141" s="293"/>
      <c r="AN141" s="293"/>
      <c r="AO141" s="293"/>
      <c r="AP141" s="293"/>
      <c r="AQ141" s="293"/>
      <c r="AR141" s="293"/>
      <c r="AS141" s="293"/>
      <c r="AT141" s="293"/>
      <c r="AU141" s="313"/>
      <c r="AV141" s="313"/>
      <c r="AW141" s="313"/>
      <c r="AX141" s="293"/>
      <c r="AY141" s="293"/>
      <c r="AZ141" s="293"/>
      <c r="BA141" s="293"/>
      <c r="BB141" s="293"/>
      <c r="BC141" s="293"/>
      <c r="BD141" s="293"/>
      <c r="BE141" s="293"/>
      <c r="BF141" s="285"/>
      <c r="BG141" s="285"/>
      <c r="BH141" s="285"/>
      <c r="BI141" s="285"/>
      <c r="BJ141" s="285"/>
      <c r="BK141" s="285"/>
      <c r="BL141" s="315"/>
      <c r="BM141" s="315"/>
      <c r="BN141" s="315"/>
      <c r="BO141" s="315"/>
      <c r="BP141" s="315"/>
      <c r="BQ141" s="285"/>
      <c r="BR141" s="285"/>
      <c r="BS141" s="352"/>
      <c r="BT141" s="352"/>
      <c r="BU141" s="352"/>
      <c r="BV141" s="352"/>
      <c r="BW141" s="316"/>
      <c r="BX141" s="316"/>
      <c r="BY141" s="316"/>
      <c r="BZ141" s="316"/>
      <c r="CA141" s="316"/>
      <c r="CB141" s="316"/>
      <c r="CC141" s="316"/>
      <c r="CD141" s="316"/>
      <c r="CE141" s="316"/>
      <c r="CF141" s="316"/>
      <c r="CG141" s="316"/>
      <c r="CH141" s="316"/>
      <c r="CI141" s="316"/>
      <c r="CJ141" s="316"/>
      <c r="CK141" s="316"/>
      <c r="CL141" s="316"/>
      <c r="CM141" s="316"/>
      <c r="CN141" s="316"/>
      <c r="CO141" s="316"/>
      <c r="CP141" s="316"/>
      <c r="CQ141" s="316"/>
      <c r="CR141" s="316"/>
      <c r="CS141" s="316"/>
      <c r="CT141" s="316"/>
      <c r="CU141" s="316"/>
      <c r="CV141" s="316"/>
      <c r="CW141" s="316"/>
      <c r="CX141" s="316"/>
      <c r="CY141" s="316"/>
      <c r="CZ141" s="316"/>
      <c r="DA141" s="316"/>
      <c r="DB141" s="316"/>
      <c r="DC141" s="316"/>
      <c r="DD141" s="316"/>
      <c r="DE141" s="316"/>
      <c r="DF141" s="316"/>
      <c r="DG141" s="316"/>
      <c r="DH141" s="316"/>
      <c r="DI141" s="316"/>
      <c r="DJ141" s="316"/>
      <c r="DK141" s="316"/>
      <c r="DL141" s="316"/>
      <c r="DM141" s="316"/>
      <c r="DN141" s="316"/>
      <c r="DO141" s="316"/>
      <c r="DP141" s="316"/>
      <c r="DQ141" s="316"/>
      <c r="DR141" s="316"/>
      <c r="DS141" s="316"/>
      <c r="DT141" s="293"/>
      <c r="DU141" s="293"/>
      <c r="DV141" s="293"/>
      <c r="DW141" s="293"/>
      <c r="DX141" s="317"/>
      <c r="DY141" s="314"/>
      <c r="DZ141" s="314"/>
      <c r="EA141" s="314"/>
      <c r="EB141" s="314"/>
      <c r="EC141" s="314"/>
      <c r="ED141" s="314"/>
      <c r="EE141" s="314"/>
      <c r="EF141" s="314"/>
      <c r="EG141" s="313"/>
      <c r="EH141" s="313"/>
      <c r="EI141" s="313"/>
      <c r="EJ141" s="313"/>
      <c r="EK141" s="313"/>
      <c r="EL141" s="313"/>
      <c r="EM141" s="313"/>
      <c r="EN141" s="313"/>
      <c r="EO141" s="313"/>
      <c r="EP141" s="313"/>
      <c r="EU141" s="313"/>
      <c r="EV141" s="313"/>
      <c r="EW141" s="313"/>
      <c r="EX141" s="313"/>
      <c r="EY141" s="313"/>
      <c r="EZ141" s="313"/>
      <c r="FA141" s="313"/>
      <c r="FB141" s="313"/>
      <c r="FC141" s="313"/>
      <c r="FD141" s="313"/>
      <c r="FE141" s="313"/>
      <c r="FF141" s="313"/>
      <c r="FG141" s="313"/>
      <c r="FH141" s="313"/>
      <c r="FI141" s="313"/>
      <c r="FJ141" s="313"/>
      <c r="FK141" s="313"/>
      <c r="FL141" s="313"/>
    </row>
    <row r="142" spans="3:168" s="59" customFormat="1" ht="30" customHeight="1">
      <c r="C142" s="318" t="s">
        <v>830</v>
      </c>
      <c r="D142" s="293"/>
      <c r="E142" s="293"/>
      <c r="F142" s="293"/>
      <c r="G142" s="293"/>
      <c r="H142" s="293"/>
      <c r="I142" s="293"/>
      <c r="J142" s="293"/>
      <c r="K142" s="293"/>
      <c r="L142" s="293"/>
      <c r="M142" s="312"/>
      <c r="N142" s="293"/>
      <c r="O142" s="293"/>
      <c r="P142" s="293"/>
      <c r="Q142" s="293"/>
      <c r="R142" s="313"/>
      <c r="S142" s="293"/>
      <c r="T142" s="293"/>
      <c r="U142" s="314"/>
      <c r="V142" s="314"/>
      <c r="W142" s="314"/>
      <c r="X142" s="314"/>
      <c r="Y142" s="314"/>
      <c r="Z142" s="314"/>
      <c r="AA142" s="314"/>
      <c r="AB142" s="314"/>
      <c r="AC142" s="314"/>
      <c r="AD142" s="314"/>
      <c r="AE142" s="487"/>
      <c r="AF142" s="293"/>
      <c r="AG142" s="313"/>
      <c r="AH142" s="293"/>
      <c r="AI142" s="293"/>
      <c r="AJ142" s="293"/>
      <c r="AK142" s="293"/>
      <c r="AL142" s="293"/>
      <c r="AM142" s="293"/>
      <c r="AN142" s="293"/>
      <c r="AO142" s="293"/>
      <c r="AP142" s="293"/>
      <c r="AQ142" s="293"/>
      <c r="AR142" s="293"/>
      <c r="AS142" s="293"/>
      <c r="AT142" s="293"/>
      <c r="AU142" s="313"/>
      <c r="AV142" s="313"/>
      <c r="AW142" s="313"/>
      <c r="AX142" s="293"/>
      <c r="AY142" s="293"/>
      <c r="AZ142" s="293"/>
      <c r="BA142" s="293"/>
      <c r="BB142" s="293"/>
      <c r="BC142" s="293"/>
      <c r="BD142" s="293"/>
      <c r="BE142" s="293"/>
      <c r="BF142" s="285"/>
      <c r="BG142" s="285"/>
      <c r="BH142" s="285"/>
      <c r="BI142" s="285"/>
      <c r="BJ142" s="285"/>
      <c r="BK142" s="285"/>
      <c r="BL142" s="315"/>
      <c r="BM142" s="315"/>
      <c r="BN142" s="315"/>
      <c r="BO142" s="315"/>
      <c r="BP142" s="315"/>
      <c r="BQ142" s="285"/>
      <c r="BR142" s="285"/>
      <c r="BS142" s="352"/>
      <c r="BT142" s="352"/>
      <c r="BU142" s="352"/>
      <c r="BV142" s="352"/>
      <c r="BW142" s="316"/>
      <c r="BX142" s="316"/>
      <c r="BY142" s="316"/>
      <c r="BZ142" s="316"/>
      <c r="CA142" s="316"/>
      <c r="CB142" s="316"/>
      <c r="CC142" s="316"/>
      <c r="CD142" s="316"/>
      <c r="CE142" s="316"/>
      <c r="CF142" s="316"/>
      <c r="CG142" s="316"/>
      <c r="CH142" s="316"/>
      <c r="CI142" s="316"/>
      <c r="CJ142" s="316"/>
      <c r="CK142" s="316"/>
      <c r="CL142" s="316"/>
      <c r="CM142" s="316"/>
      <c r="CN142" s="316"/>
      <c r="CO142" s="316"/>
      <c r="CP142" s="316"/>
      <c r="CQ142" s="316"/>
      <c r="CR142" s="316"/>
      <c r="CS142" s="316"/>
      <c r="CT142" s="316"/>
      <c r="CU142" s="316"/>
      <c r="CV142" s="316"/>
      <c r="CW142" s="316"/>
      <c r="CX142" s="316"/>
      <c r="CY142" s="316"/>
      <c r="CZ142" s="316"/>
      <c r="DA142" s="316"/>
      <c r="DB142" s="316"/>
      <c r="DC142" s="316"/>
      <c r="DD142" s="316"/>
      <c r="DE142" s="316"/>
      <c r="DF142" s="316"/>
      <c r="DG142" s="316"/>
      <c r="DH142" s="316"/>
      <c r="DI142" s="316"/>
      <c r="DJ142" s="316"/>
      <c r="DK142" s="316"/>
      <c r="DL142" s="316"/>
      <c r="DM142" s="316"/>
      <c r="DN142" s="316"/>
      <c r="DO142" s="316"/>
      <c r="DP142" s="316"/>
      <c r="DQ142" s="316"/>
      <c r="DR142" s="316"/>
      <c r="DS142" s="316"/>
      <c r="DT142" s="293"/>
      <c r="DU142" s="293"/>
      <c r="DV142" s="293"/>
      <c r="DW142" s="293"/>
      <c r="DX142" s="317"/>
      <c r="DY142" s="314"/>
      <c r="DZ142" s="314"/>
      <c r="EA142" s="314"/>
      <c r="EB142" s="314"/>
      <c r="EC142" s="314"/>
      <c r="ED142" s="314"/>
      <c r="EE142" s="314"/>
      <c r="EF142" s="314"/>
      <c r="EG142" s="313"/>
      <c r="EH142" s="313"/>
      <c r="EI142" s="313"/>
      <c r="EJ142" s="313"/>
      <c r="EK142" s="313"/>
      <c r="EL142" s="313"/>
      <c r="EM142" s="313"/>
      <c r="EN142" s="313"/>
      <c r="EO142" s="313"/>
      <c r="EP142" s="313"/>
      <c r="EU142" s="313"/>
      <c r="EV142" s="313"/>
      <c r="EW142" s="313"/>
      <c r="EX142" s="313"/>
      <c r="EY142" s="313"/>
      <c r="EZ142" s="313"/>
      <c r="FA142" s="313"/>
      <c r="FB142" s="313"/>
      <c r="FC142" s="313"/>
      <c r="FD142" s="313"/>
      <c r="FE142" s="313"/>
      <c r="FF142" s="313"/>
      <c r="FG142" s="313"/>
      <c r="FH142" s="313"/>
      <c r="FI142" s="313"/>
      <c r="FJ142" s="313"/>
      <c r="FK142" s="313"/>
      <c r="FL142" s="313"/>
    </row>
    <row r="143" spans="3:168" s="59" customFormat="1" ht="30" customHeight="1">
      <c r="C143" s="318" t="s">
        <v>831</v>
      </c>
      <c r="D143" s="293"/>
      <c r="E143" s="293"/>
      <c r="F143" s="293"/>
      <c r="G143" s="293"/>
      <c r="H143" s="293"/>
      <c r="I143" s="293"/>
      <c r="J143" s="293"/>
      <c r="K143" s="293"/>
      <c r="L143" s="293"/>
      <c r="M143" s="312"/>
      <c r="N143" s="293"/>
      <c r="O143" s="293"/>
      <c r="P143" s="293"/>
      <c r="Q143" s="293"/>
      <c r="R143" s="313"/>
      <c r="S143" s="293"/>
      <c r="T143" s="293"/>
      <c r="U143" s="314"/>
      <c r="V143" s="314"/>
      <c r="W143" s="314"/>
      <c r="X143" s="314"/>
      <c r="Y143" s="314"/>
      <c r="Z143" s="314"/>
      <c r="AA143" s="314"/>
      <c r="AB143" s="314"/>
      <c r="AC143" s="314"/>
      <c r="AD143" s="314"/>
      <c r="AE143" s="487"/>
      <c r="AF143" s="293"/>
      <c r="AG143" s="313"/>
      <c r="AH143" s="293"/>
      <c r="AI143" s="293"/>
      <c r="AJ143" s="293"/>
      <c r="AK143" s="293"/>
      <c r="AL143" s="293"/>
      <c r="AM143" s="293"/>
      <c r="AN143" s="293"/>
      <c r="AO143" s="293"/>
      <c r="AP143" s="293"/>
      <c r="AQ143" s="293"/>
      <c r="AR143" s="293"/>
      <c r="AS143" s="293"/>
      <c r="AT143" s="293"/>
      <c r="AU143" s="313"/>
      <c r="AV143" s="313"/>
      <c r="AW143" s="313"/>
      <c r="AX143" s="293"/>
      <c r="AY143" s="293"/>
      <c r="AZ143" s="293"/>
      <c r="BA143" s="293"/>
      <c r="BB143" s="293"/>
      <c r="BC143" s="293"/>
      <c r="BD143" s="293"/>
      <c r="BE143" s="293"/>
      <c r="BF143" s="285"/>
      <c r="BG143" s="285"/>
      <c r="BH143" s="285"/>
      <c r="BI143" s="285"/>
      <c r="BJ143" s="285"/>
      <c r="BK143" s="285"/>
      <c r="BL143" s="315"/>
      <c r="BM143" s="315"/>
      <c r="BN143" s="315"/>
      <c r="BO143" s="315"/>
      <c r="BP143" s="315"/>
      <c r="BQ143" s="285"/>
      <c r="BR143" s="285"/>
      <c r="BS143" s="352"/>
      <c r="BT143" s="352"/>
      <c r="BU143" s="352"/>
      <c r="BV143" s="352"/>
      <c r="BW143" s="316"/>
      <c r="BX143" s="316"/>
      <c r="BY143" s="316"/>
      <c r="BZ143" s="316"/>
      <c r="CA143" s="316"/>
      <c r="CB143" s="316"/>
      <c r="CC143" s="316"/>
      <c r="CD143" s="316"/>
      <c r="CE143" s="316"/>
      <c r="CF143" s="316"/>
      <c r="CG143" s="316"/>
      <c r="CH143" s="316"/>
      <c r="CI143" s="316"/>
      <c r="CJ143" s="316"/>
      <c r="CK143" s="316"/>
      <c r="CL143" s="316"/>
      <c r="CM143" s="316"/>
      <c r="CN143" s="316"/>
      <c r="CO143" s="316"/>
      <c r="CP143" s="316"/>
      <c r="CQ143" s="316"/>
      <c r="CR143" s="316"/>
      <c r="CS143" s="316"/>
      <c r="CT143" s="316"/>
      <c r="CU143" s="316"/>
      <c r="CV143" s="316"/>
      <c r="CW143" s="316"/>
      <c r="CX143" s="316"/>
      <c r="CY143" s="316"/>
      <c r="CZ143" s="316"/>
      <c r="DA143" s="316"/>
      <c r="DB143" s="316"/>
      <c r="DC143" s="316"/>
      <c r="DD143" s="316"/>
      <c r="DE143" s="316"/>
      <c r="DF143" s="316"/>
      <c r="DG143" s="316"/>
      <c r="DH143" s="316"/>
      <c r="DI143" s="316"/>
      <c r="DJ143" s="316"/>
      <c r="DK143" s="316"/>
      <c r="DL143" s="316"/>
      <c r="DM143" s="316"/>
      <c r="DN143" s="316"/>
      <c r="DO143" s="316"/>
      <c r="DP143" s="316"/>
      <c r="DQ143" s="316"/>
      <c r="DR143" s="316"/>
      <c r="DS143" s="316"/>
      <c r="DT143" s="293"/>
      <c r="DU143" s="293"/>
      <c r="DV143" s="293"/>
      <c r="DW143" s="293"/>
      <c r="DX143" s="317"/>
      <c r="DY143" s="314"/>
      <c r="DZ143" s="314"/>
      <c r="EA143" s="314"/>
      <c r="EB143" s="314"/>
      <c r="EC143" s="314"/>
      <c r="ED143" s="314"/>
      <c r="EE143" s="314"/>
      <c r="EF143" s="314"/>
      <c r="EG143" s="313"/>
      <c r="EH143" s="313"/>
      <c r="EI143" s="313"/>
      <c r="EJ143" s="313"/>
      <c r="EK143" s="313"/>
      <c r="EL143" s="313"/>
      <c r="EM143" s="313"/>
      <c r="EN143" s="313"/>
      <c r="EO143" s="313"/>
      <c r="EP143" s="313"/>
      <c r="EU143" s="313"/>
      <c r="EV143" s="313"/>
      <c r="EW143" s="313"/>
      <c r="EX143" s="313"/>
      <c r="EY143" s="313"/>
      <c r="EZ143" s="313"/>
      <c r="FA143" s="313"/>
      <c r="FB143" s="313"/>
      <c r="FC143" s="313"/>
      <c r="FD143" s="313"/>
      <c r="FE143" s="313"/>
      <c r="FF143" s="313"/>
      <c r="FG143" s="313"/>
      <c r="FH143" s="313"/>
      <c r="FI143" s="313"/>
      <c r="FJ143" s="313"/>
      <c r="FK143" s="313"/>
      <c r="FL143" s="313"/>
    </row>
    <row r="144" spans="3:168" s="59" customFormat="1" ht="30" customHeight="1">
      <c r="C144" s="318" t="s">
        <v>832</v>
      </c>
      <c r="D144" s="293"/>
      <c r="E144" s="293"/>
      <c r="F144" s="293"/>
      <c r="G144" s="293"/>
      <c r="H144" s="293"/>
      <c r="I144" s="293"/>
      <c r="J144" s="293"/>
      <c r="K144" s="293"/>
      <c r="L144" s="293"/>
      <c r="M144" s="312"/>
      <c r="N144" s="293"/>
      <c r="O144" s="293"/>
      <c r="P144" s="293"/>
      <c r="Q144" s="293"/>
      <c r="R144" s="313"/>
      <c r="S144" s="293"/>
      <c r="T144" s="293"/>
      <c r="U144" s="314"/>
      <c r="V144" s="314"/>
      <c r="W144" s="314"/>
      <c r="X144" s="314"/>
      <c r="Y144" s="314"/>
      <c r="Z144" s="314"/>
      <c r="AA144" s="314"/>
      <c r="AB144" s="314"/>
      <c r="AC144" s="314"/>
      <c r="AD144" s="314"/>
      <c r="AE144" s="487"/>
      <c r="AF144" s="293"/>
      <c r="AG144" s="313"/>
      <c r="AH144" s="293"/>
      <c r="AI144" s="293"/>
      <c r="AJ144" s="293"/>
      <c r="AK144" s="293"/>
      <c r="AL144" s="293"/>
      <c r="AM144" s="293"/>
      <c r="AN144" s="293"/>
      <c r="AO144" s="293"/>
      <c r="AP144" s="293"/>
      <c r="AQ144" s="293"/>
      <c r="AR144" s="293"/>
      <c r="AS144" s="293"/>
      <c r="AT144" s="293"/>
      <c r="AU144" s="313"/>
      <c r="AV144" s="313"/>
      <c r="AW144" s="313"/>
      <c r="AX144" s="293"/>
      <c r="AY144" s="293"/>
      <c r="AZ144" s="293"/>
      <c r="BA144" s="293"/>
      <c r="BB144" s="293"/>
      <c r="BC144" s="293"/>
      <c r="BD144" s="293"/>
      <c r="BE144" s="293"/>
      <c r="BF144" s="285"/>
      <c r="BG144" s="285"/>
      <c r="BH144" s="285"/>
      <c r="BI144" s="285"/>
      <c r="BJ144" s="285"/>
      <c r="BK144" s="285"/>
      <c r="BL144" s="315"/>
      <c r="BM144" s="315"/>
      <c r="BN144" s="315"/>
      <c r="BO144" s="315"/>
      <c r="BP144" s="315"/>
      <c r="BQ144" s="285"/>
      <c r="BR144" s="285"/>
      <c r="BS144" s="352"/>
      <c r="BT144" s="352"/>
      <c r="BU144" s="352"/>
      <c r="BV144" s="352"/>
      <c r="BW144" s="316"/>
      <c r="BX144" s="316"/>
      <c r="BY144" s="316"/>
      <c r="BZ144" s="316"/>
      <c r="CA144" s="316"/>
      <c r="CB144" s="316"/>
      <c r="CC144" s="316"/>
      <c r="CD144" s="316"/>
      <c r="CE144" s="316"/>
      <c r="CF144" s="316"/>
      <c r="CG144" s="316"/>
      <c r="CH144" s="316"/>
      <c r="CI144" s="316"/>
      <c r="CJ144" s="316"/>
      <c r="CK144" s="316"/>
      <c r="CL144" s="316"/>
      <c r="CM144" s="316"/>
      <c r="CN144" s="316"/>
      <c r="CO144" s="316"/>
      <c r="CP144" s="316"/>
      <c r="CQ144" s="316"/>
      <c r="CR144" s="316"/>
      <c r="CS144" s="316"/>
      <c r="CT144" s="316"/>
      <c r="CU144" s="316"/>
      <c r="CV144" s="316"/>
      <c r="CW144" s="316"/>
      <c r="CX144" s="316"/>
      <c r="CY144" s="316"/>
      <c r="CZ144" s="316"/>
      <c r="DA144" s="316"/>
      <c r="DB144" s="316"/>
      <c r="DC144" s="316"/>
      <c r="DD144" s="316"/>
      <c r="DE144" s="316"/>
      <c r="DF144" s="316"/>
      <c r="DG144" s="316"/>
      <c r="DH144" s="316"/>
      <c r="DI144" s="316"/>
      <c r="DJ144" s="316"/>
      <c r="DK144" s="316"/>
      <c r="DL144" s="316"/>
      <c r="DM144" s="316"/>
      <c r="DN144" s="316"/>
      <c r="DO144" s="316"/>
      <c r="DP144" s="316"/>
      <c r="DQ144" s="316"/>
      <c r="DR144" s="316"/>
      <c r="DS144" s="316"/>
      <c r="DT144" s="293"/>
      <c r="DU144" s="293"/>
      <c r="DV144" s="293"/>
      <c r="DW144" s="293"/>
      <c r="DX144" s="317"/>
      <c r="DY144" s="314"/>
      <c r="DZ144" s="314"/>
      <c r="EA144" s="314"/>
      <c r="EB144" s="314"/>
      <c r="EC144" s="314"/>
      <c r="ED144" s="314"/>
      <c r="EE144" s="314"/>
      <c r="EF144" s="314"/>
      <c r="EG144" s="313"/>
      <c r="EH144" s="313"/>
      <c r="EI144" s="313"/>
      <c r="EJ144" s="313"/>
      <c r="EK144" s="313"/>
      <c r="EL144" s="313"/>
      <c r="EM144" s="313"/>
      <c r="EN144" s="313"/>
      <c r="EO144" s="313"/>
      <c r="EP144" s="313"/>
      <c r="EU144" s="313"/>
      <c r="EV144" s="313"/>
      <c r="EW144" s="313"/>
      <c r="EX144" s="313"/>
      <c r="EY144" s="313"/>
      <c r="EZ144" s="313"/>
      <c r="FA144" s="313"/>
      <c r="FB144" s="313"/>
      <c r="FC144" s="313"/>
      <c r="FD144" s="313"/>
      <c r="FE144" s="313"/>
      <c r="FF144" s="313"/>
      <c r="FG144" s="313"/>
      <c r="FH144" s="313"/>
      <c r="FI144" s="313"/>
      <c r="FJ144" s="313"/>
      <c r="FK144" s="313"/>
      <c r="FL144" s="313"/>
    </row>
    <row r="145" spans="3:168" s="59" customFormat="1" ht="30" customHeight="1">
      <c r="C145" s="318" t="s">
        <v>833</v>
      </c>
      <c r="D145" s="293"/>
      <c r="E145" s="293"/>
      <c r="F145" s="293"/>
      <c r="G145" s="293"/>
      <c r="H145" s="293"/>
      <c r="I145" s="293"/>
      <c r="J145" s="293"/>
      <c r="K145" s="293"/>
      <c r="L145" s="293"/>
      <c r="M145" s="312"/>
      <c r="N145" s="293"/>
      <c r="O145" s="293"/>
      <c r="P145" s="293"/>
      <c r="Q145" s="293"/>
      <c r="R145" s="313"/>
      <c r="S145" s="293"/>
      <c r="T145" s="293"/>
      <c r="U145" s="314"/>
      <c r="V145" s="314"/>
      <c r="W145" s="314"/>
      <c r="X145" s="314"/>
      <c r="Y145" s="314"/>
      <c r="Z145" s="314"/>
      <c r="AA145" s="314"/>
      <c r="AB145" s="314"/>
      <c r="AC145" s="314"/>
      <c r="AD145" s="314"/>
      <c r="AE145" s="487"/>
      <c r="AF145" s="293"/>
      <c r="AG145" s="313"/>
      <c r="AH145" s="293"/>
      <c r="AI145" s="293"/>
      <c r="AJ145" s="293"/>
      <c r="AK145" s="293"/>
      <c r="AL145" s="293"/>
      <c r="AM145" s="293"/>
      <c r="AN145" s="293"/>
      <c r="AO145" s="293"/>
      <c r="AP145" s="293"/>
      <c r="AQ145" s="293"/>
      <c r="AR145" s="293"/>
      <c r="AS145" s="293"/>
      <c r="AT145" s="293"/>
      <c r="AU145" s="313"/>
      <c r="AV145" s="313"/>
      <c r="AW145" s="313"/>
      <c r="AX145" s="293"/>
      <c r="AY145" s="293"/>
      <c r="AZ145" s="293"/>
      <c r="BA145" s="293"/>
      <c r="BB145" s="293"/>
      <c r="BC145" s="293"/>
      <c r="BD145" s="293"/>
      <c r="BE145" s="293"/>
      <c r="BF145" s="285"/>
      <c r="BG145" s="285"/>
      <c r="BH145" s="285"/>
      <c r="BI145" s="285"/>
      <c r="BJ145" s="285"/>
      <c r="BK145" s="285"/>
      <c r="BL145" s="315"/>
      <c r="BM145" s="315"/>
      <c r="BN145" s="315"/>
      <c r="BO145" s="315"/>
      <c r="BP145" s="315"/>
      <c r="BQ145" s="285"/>
      <c r="BR145" s="285"/>
      <c r="BS145" s="352"/>
      <c r="BT145" s="352"/>
      <c r="BU145" s="352"/>
      <c r="BV145" s="352"/>
      <c r="BW145" s="316"/>
      <c r="BX145" s="316"/>
      <c r="BY145" s="316"/>
      <c r="BZ145" s="316"/>
      <c r="CA145" s="316"/>
      <c r="CB145" s="316"/>
      <c r="CC145" s="316"/>
      <c r="CD145" s="316"/>
      <c r="CE145" s="316"/>
      <c r="CF145" s="316"/>
      <c r="CG145" s="316"/>
      <c r="CH145" s="316"/>
      <c r="CI145" s="316"/>
      <c r="CJ145" s="316"/>
      <c r="CK145" s="316"/>
      <c r="CL145" s="316"/>
      <c r="CM145" s="316"/>
      <c r="CN145" s="316"/>
      <c r="CO145" s="316"/>
      <c r="CP145" s="316"/>
      <c r="CQ145" s="316"/>
      <c r="CR145" s="316"/>
      <c r="CS145" s="316"/>
      <c r="CT145" s="316"/>
      <c r="CU145" s="316"/>
      <c r="CV145" s="316"/>
      <c r="CW145" s="316"/>
      <c r="CX145" s="316"/>
      <c r="CY145" s="316"/>
      <c r="CZ145" s="316"/>
      <c r="DA145" s="316"/>
      <c r="DB145" s="316"/>
      <c r="DC145" s="316"/>
      <c r="DD145" s="316"/>
      <c r="DE145" s="316"/>
      <c r="DF145" s="316"/>
      <c r="DG145" s="316"/>
      <c r="DH145" s="316"/>
      <c r="DI145" s="316"/>
      <c r="DJ145" s="316"/>
      <c r="DK145" s="316"/>
      <c r="DL145" s="316"/>
      <c r="DM145" s="316"/>
      <c r="DN145" s="316"/>
      <c r="DO145" s="316"/>
      <c r="DP145" s="316"/>
      <c r="DQ145" s="316"/>
      <c r="DR145" s="316"/>
      <c r="DS145" s="316"/>
      <c r="DT145" s="293"/>
      <c r="DU145" s="293"/>
      <c r="DV145" s="293"/>
      <c r="DW145" s="293"/>
      <c r="DX145" s="317"/>
      <c r="DY145" s="314"/>
      <c r="DZ145" s="314"/>
      <c r="EA145" s="314"/>
      <c r="EB145" s="314"/>
      <c r="EC145" s="314"/>
      <c r="ED145" s="314"/>
      <c r="EE145" s="314"/>
      <c r="EF145" s="314"/>
      <c r="EG145" s="313"/>
      <c r="EH145" s="313"/>
      <c r="EI145" s="313"/>
      <c r="EJ145" s="313"/>
      <c r="EK145" s="313"/>
      <c r="EL145" s="313"/>
      <c r="EM145" s="313"/>
      <c r="EN145" s="313"/>
      <c r="EO145" s="313"/>
      <c r="EP145" s="313"/>
      <c r="EU145" s="313"/>
      <c r="EV145" s="313"/>
      <c r="EW145" s="313"/>
      <c r="EX145" s="313"/>
      <c r="EY145" s="313"/>
      <c r="EZ145" s="313"/>
      <c r="FA145" s="313"/>
      <c r="FB145" s="313"/>
      <c r="FC145" s="313"/>
      <c r="FD145" s="313"/>
      <c r="FE145" s="313"/>
      <c r="FF145" s="313"/>
      <c r="FG145" s="313"/>
      <c r="FH145" s="313"/>
      <c r="FI145" s="313"/>
      <c r="FJ145" s="313"/>
      <c r="FK145" s="313"/>
      <c r="FL145" s="313"/>
    </row>
    <row r="146" spans="3:168" s="59" customFormat="1" ht="30" customHeight="1">
      <c r="C146" s="376" t="s">
        <v>834</v>
      </c>
      <c r="D146" s="293"/>
      <c r="E146" s="293"/>
      <c r="F146" s="293"/>
      <c r="G146" s="293"/>
      <c r="H146" s="293"/>
      <c r="I146" s="293"/>
      <c r="J146" s="293"/>
      <c r="K146" s="293"/>
      <c r="L146" s="293"/>
      <c r="M146" s="312"/>
      <c r="N146" s="293"/>
      <c r="O146" s="293"/>
      <c r="P146" s="293"/>
      <c r="Q146" s="293"/>
      <c r="R146" s="313"/>
      <c r="S146" s="293"/>
      <c r="T146" s="293"/>
      <c r="U146" s="314"/>
      <c r="V146" s="314"/>
      <c r="W146" s="314"/>
      <c r="X146" s="314"/>
      <c r="Y146" s="314"/>
      <c r="Z146" s="314"/>
      <c r="AA146" s="314"/>
      <c r="AB146" s="314"/>
      <c r="AC146" s="314"/>
      <c r="AD146" s="314"/>
      <c r="AE146" s="489"/>
      <c r="AF146" s="293"/>
      <c r="AG146" s="313"/>
      <c r="AH146" s="293"/>
      <c r="AI146" s="293"/>
      <c r="AJ146" s="293"/>
      <c r="AK146" s="293"/>
      <c r="AL146" s="293"/>
      <c r="AM146" s="293"/>
      <c r="AN146" s="293"/>
      <c r="AO146" s="293"/>
      <c r="AP146" s="293"/>
      <c r="AQ146" s="293"/>
      <c r="AR146" s="293"/>
      <c r="AS146" s="293"/>
      <c r="AT146" s="293"/>
      <c r="AU146" s="313"/>
      <c r="AV146" s="313"/>
      <c r="AW146" s="313"/>
      <c r="AX146" s="293"/>
      <c r="AY146" s="293"/>
      <c r="AZ146" s="293"/>
      <c r="BA146" s="293"/>
      <c r="BB146" s="293"/>
      <c r="BC146" s="293"/>
      <c r="BD146" s="293"/>
      <c r="BE146" s="293"/>
      <c r="BF146" s="285"/>
      <c r="BG146" s="285"/>
      <c r="BH146" s="285"/>
      <c r="BI146" s="285"/>
      <c r="BJ146" s="285"/>
      <c r="BK146" s="285"/>
      <c r="BL146" s="315"/>
      <c r="BM146" s="315"/>
      <c r="BN146" s="315"/>
      <c r="BO146" s="315"/>
      <c r="BP146" s="315"/>
      <c r="BQ146" s="285"/>
      <c r="BR146" s="285"/>
      <c r="BS146" s="352"/>
      <c r="BT146" s="352"/>
      <c r="BU146" s="352"/>
      <c r="BV146" s="352"/>
      <c r="BW146" s="316"/>
      <c r="BX146" s="316"/>
      <c r="BY146" s="316"/>
      <c r="BZ146" s="316"/>
      <c r="CA146" s="316"/>
      <c r="CB146" s="316"/>
      <c r="CC146" s="316"/>
      <c r="CD146" s="316"/>
      <c r="CE146" s="316"/>
      <c r="CF146" s="316"/>
      <c r="CG146" s="316"/>
      <c r="CH146" s="316"/>
      <c r="CI146" s="316"/>
      <c r="CJ146" s="316"/>
      <c r="CK146" s="316"/>
      <c r="CL146" s="316"/>
      <c r="CM146" s="316"/>
      <c r="CN146" s="316"/>
      <c r="CO146" s="316"/>
      <c r="CP146" s="316"/>
      <c r="CQ146" s="316"/>
      <c r="CR146" s="316"/>
      <c r="CS146" s="316"/>
      <c r="CT146" s="316"/>
      <c r="CU146" s="316"/>
      <c r="CV146" s="316"/>
      <c r="CW146" s="316"/>
      <c r="CX146" s="316"/>
      <c r="CY146" s="316"/>
      <c r="CZ146" s="316"/>
      <c r="DA146" s="316"/>
      <c r="DB146" s="316"/>
      <c r="DC146" s="316"/>
      <c r="DD146" s="316"/>
      <c r="DE146" s="316"/>
      <c r="DF146" s="316"/>
      <c r="DG146" s="316"/>
      <c r="DH146" s="316"/>
      <c r="DI146" s="316"/>
      <c r="DJ146" s="316"/>
      <c r="DK146" s="316"/>
      <c r="DL146" s="316"/>
      <c r="DM146" s="316"/>
      <c r="DN146" s="316"/>
      <c r="DO146" s="316"/>
      <c r="DP146" s="316"/>
      <c r="DQ146" s="316"/>
      <c r="DR146" s="316"/>
      <c r="DS146" s="316"/>
      <c r="DT146" s="293"/>
      <c r="DU146" s="293"/>
      <c r="DV146" s="293"/>
      <c r="DW146" s="293"/>
      <c r="DX146" s="317"/>
      <c r="DY146" s="314"/>
      <c r="DZ146" s="314"/>
      <c r="EA146" s="314"/>
      <c r="EB146" s="314"/>
      <c r="EC146" s="314"/>
      <c r="ED146" s="314"/>
      <c r="EE146" s="314"/>
      <c r="EF146" s="314"/>
      <c r="EG146" s="313"/>
      <c r="EH146" s="313"/>
      <c r="EI146" s="313"/>
      <c r="EJ146" s="313"/>
      <c r="EK146" s="313"/>
      <c r="EL146" s="313"/>
      <c r="EM146" s="313"/>
      <c r="EN146" s="313"/>
      <c r="EO146" s="313"/>
      <c r="EP146" s="313"/>
      <c r="EU146" s="313"/>
      <c r="EV146" s="313"/>
      <c r="EW146" s="313"/>
      <c r="EX146" s="313"/>
      <c r="EY146" s="313"/>
      <c r="EZ146" s="313"/>
      <c r="FA146" s="313"/>
      <c r="FB146" s="313"/>
      <c r="FC146" s="313"/>
      <c r="FD146" s="313"/>
      <c r="FE146" s="313"/>
      <c r="FF146" s="313"/>
      <c r="FG146" s="313"/>
      <c r="FH146" s="313"/>
      <c r="FI146" s="313"/>
      <c r="FJ146" s="313"/>
      <c r="FK146" s="313"/>
      <c r="FL146" s="313"/>
    </row>
    <row r="147" spans="3:168" s="59" customFormat="1" ht="30" customHeight="1">
      <c r="C147" s="376" t="s">
        <v>835</v>
      </c>
      <c r="D147" s="293"/>
      <c r="E147" s="293"/>
      <c r="F147" s="293"/>
      <c r="G147" s="293"/>
      <c r="H147" s="293"/>
      <c r="I147" s="293"/>
      <c r="J147" s="293"/>
      <c r="K147" s="293"/>
      <c r="L147" s="293"/>
      <c r="M147" s="312"/>
      <c r="N147" s="293"/>
      <c r="O147" s="293"/>
      <c r="P147" s="293"/>
      <c r="Q147" s="293"/>
      <c r="R147" s="313"/>
      <c r="S147" s="293"/>
      <c r="T147" s="293"/>
      <c r="U147" s="314"/>
      <c r="V147" s="314"/>
      <c r="W147" s="314"/>
      <c r="X147" s="314"/>
      <c r="Y147" s="314"/>
      <c r="Z147" s="314"/>
      <c r="AA147" s="314"/>
      <c r="AB147" s="314"/>
      <c r="AC147" s="314"/>
      <c r="AD147" s="314"/>
      <c r="AE147" s="489"/>
      <c r="AF147" s="293"/>
      <c r="AG147" s="313"/>
      <c r="AH147" s="293"/>
      <c r="AI147" s="293"/>
      <c r="AJ147" s="293"/>
      <c r="AK147" s="293"/>
      <c r="AL147" s="293"/>
      <c r="AM147" s="293"/>
      <c r="AN147" s="293"/>
      <c r="AO147" s="293"/>
      <c r="AP147" s="293"/>
      <c r="AQ147" s="293"/>
      <c r="AR147" s="293"/>
      <c r="AS147" s="293"/>
      <c r="AT147" s="293"/>
      <c r="AU147" s="313"/>
      <c r="AV147" s="313"/>
      <c r="AW147" s="313"/>
      <c r="AX147" s="293"/>
      <c r="AY147" s="293"/>
      <c r="AZ147" s="293"/>
      <c r="BA147" s="293"/>
      <c r="BB147" s="293"/>
      <c r="BC147" s="293"/>
      <c r="BD147" s="293"/>
      <c r="BE147" s="293"/>
      <c r="BF147" s="285"/>
      <c r="BG147" s="285"/>
      <c r="BH147" s="285"/>
      <c r="BI147" s="285"/>
      <c r="BJ147" s="285"/>
      <c r="BK147" s="285"/>
      <c r="BL147" s="315"/>
      <c r="BM147" s="315"/>
      <c r="BN147" s="315"/>
      <c r="BO147" s="315"/>
      <c r="BP147" s="315"/>
      <c r="BQ147" s="285"/>
      <c r="BR147" s="285"/>
      <c r="BS147" s="352"/>
      <c r="BT147" s="352"/>
      <c r="BU147" s="352"/>
      <c r="BV147" s="352"/>
      <c r="BW147" s="316"/>
      <c r="BX147" s="316"/>
      <c r="BY147" s="316"/>
      <c r="BZ147" s="316"/>
      <c r="CA147" s="316"/>
      <c r="CB147" s="316"/>
      <c r="CC147" s="316"/>
      <c r="CD147" s="316"/>
      <c r="CE147" s="316"/>
      <c r="CF147" s="316"/>
      <c r="CG147" s="316"/>
      <c r="CH147" s="316"/>
      <c r="CI147" s="316"/>
      <c r="CJ147" s="316"/>
      <c r="CK147" s="316"/>
      <c r="CL147" s="316"/>
      <c r="CM147" s="316"/>
      <c r="CN147" s="316"/>
      <c r="CO147" s="316"/>
      <c r="CP147" s="316"/>
      <c r="CQ147" s="316"/>
      <c r="CR147" s="316"/>
      <c r="CS147" s="316"/>
      <c r="CT147" s="316"/>
      <c r="CU147" s="316"/>
      <c r="CV147" s="316"/>
      <c r="CW147" s="316"/>
      <c r="CX147" s="316"/>
      <c r="CY147" s="316"/>
      <c r="CZ147" s="316"/>
      <c r="DA147" s="316"/>
      <c r="DB147" s="316"/>
      <c r="DC147" s="316"/>
      <c r="DD147" s="316"/>
      <c r="DE147" s="316"/>
      <c r="DF147" s="316"/>
      <c r="DG147" s="316"/>
      <c r="DH147" s="316"/>
      <c r="DI147" s="316"/>
      <c r="DJ147" s="316"/>
      <c r="DK147" s="316"/>
      <c r="DL147" s="316"/>
      <c r="DM147" s="316"/>
      <c r="DN147" s="316"/>
      <c r="DO147" s="316"/>
      <c r="DP147" s="316"/>
      <c r="DQ147" s="316"/>
      <c r="DR147" s="316"/>
      <c r="DS147" s="316"/>
      <c r="DT147" s="293"/>
      <c r="DU147" s="293"/>
      <c r="DV147" s="293"/>
      <c r="DW147" s="293"/>
      <c r="DX147" s="317"/>
      <c r="DY147" s="314"/>
      <c r="DZ147" s="314"/>
      <c r="EA147" s="314"/>
      <c r="EB147" s="314"/>
      <c r="EC147" s="314"/>
      <c r="ED147" s="314"/>
      <c r="EE147" s="314"/>
      <c r="EF147" s="314"/>
      <c r="EG147" s="313"/>
      <c r="EH147" s="313"/>
      <c r="EI147" s="313"/>
      <c r="EJ147" s="313"/>
      <c r="EK147" s="313"/>
      <c r="EL147" s="313"/>
      <c r="EM147" s="313"/>
      <c r="EN147" s="313"/>
      <c r="EO147" s="313"/>
      <c r="EP147" s="313"/>
      <c r="EU147" s="313"/>
      <c r="EV147" s="313"/>
      <c r="EW147" s="313"/>
      <c r="EX147" s="313"/>
      <c r="EY147" s="313"/>
      <c r="EZ147" s="313"/>
      <c r="FA147" s="313"/>
      <c r="FB147" s="313"/>
      <c r="FC147" s="313"/>
      <c r="FD147" s="313"/>
      <c r="FE147" s="313"/>
      <c r="FF147" s="313"/>
      <c r="FG147" s="313"/>
      <c r="FH147" s="313"/>
      <c r="FI147" s="313"/>
      <c r="FJ147" s="313"/>
      <c r="FK147" s="313"/>
      <c r="FL147" s="313"/>
    </row>
    <row r="148" spans="3:168" s="59" customFormat="1" ht="30" customHeight="1">
      <c r="C148" s="318" t="s">
        <v>836</v>
      </c>
      <c r="D148" s="293"/>
      <c r="E148" s="293"/>
      <c r="F148" s="293"/>
      <c r="G148" s="293"/>
      <c r="H148" s="293"/>
      <c r="I148" s="293"/>
      <c r="J148" s="293"/>
      <c r="K148" s="293"/>
      <c r="L148" s="293"/>
      <c r="M148" s="312"/>
      <c r="N148" s="293"/>
      <c r="O148" s="293"/>
      <c r="P148" s="293"/>
      <c r="Q148" s="293"/>
      <c r="R148" s="313"/>
      <c r="S148" s="293"/>
      <c r="T148" s="293"/>
      <c r="U148" s="314"/>
      <c r="V148" s="314"/>
      <c r="W148" s="314"/>
      <c r="X148" s="314"/>
      <c r="Y148" s="314"/>
      <c r="Z148" s="314"/>
      <c r="AA148" s="314"/>
      <c r="AB148" s="314"/>
      <c r="AC148" s="314"/>
      <c r="AD148" s="314"/>
      <c r="AE148" s="487"/>
      <c r="AF148" s="293"/>
      <c r="AG148" s="313"/>
      <c r="AH148" s="293"/>
      <c r="AI148" s="293"/>
      <c r="AJ148" s="293"/>
      <c r="AK148" s="293"/>
      <c r="AL148" s="293"/>
      <c r="AM148" s="293"/>
      <c r="AN148" s="293"/>
      <c r="AO148" s="293"/>
      <c r="AP148" s="293"/>
      <c r="AQ148" s="293"/>
      <c r="AR148" s="293"/>
      <c r="AS148" s="293"/>
      <c r="AT148" s="293"/>
      <c r="AU148" s="313"/>
      <c r="AV148" s="313"/>
      <c r="AW148" s="313"/>
      <c r="AX148" s="293"/>
      <c r="AY148" s="293"/>
      <c r="AZ148" s="293"/>
      <c r="BA148" s="293"/>
      <c r="BB148" s="293"/>
      <c r="BC148" s="293"/>
      <c r="BD148" s="293"/>
      <c r="BE148" s="293"/>
      <c r="BF148" s="285"/>
      <c r="BG148" s="285"/>
      <c r="BH148" s="285"/>
      <c r="BI148" s="285"/>
      <c r="BJ148" s="285"/>
      <c r="BK148" s="285"/>
      <c r="BL148" s="315"/>
      <c r="BM148" s="315"/>
      <c r="BN148" s="315"/>
      <c r="BO148" s="315"/>
      <c r="BP148" s="315"/>
      <c r="BQ148" s="285"/>
      <c r="BR148" s="285"/>
      <c r="BS148" s="352"/>
      <c r="BT148" s="352"/>
      <c r="BU148" s="352"/>
      <c r="BV148" s="352"/>
      <c r="BW148" s="316"/>
      <c r="BX148" s="316"/>
      <c r="BY148" s="316"/>
      <c r="BZ148" s="316"/>
      <c r="CA148" s="316"/>
      <c r="CB148" s="316"/>
      <c r="CC148" s="316"/>
      <c r="CD148" s="316"/>
      <c r="CE148" s="316"/>
      <c r="CF148" s="316"/>
      <c r="CG148" s="316"/>
      <c r="CH148" s="316"/>
      <c r="CI148" s="316"/>
      <c r="CJ148" s="316"/>
      <c r="CK148" s="316"/>
      <c r="CL148" s="316"/>
      <c r="CM148" s="316"/>
      <c r="CN148" s="316"/>
      <c r="CO148" s="316"/>
      <c r="CP148" s="316"/>
      <c r="CQ148" s="316"/>
      <c r="CR148" s="316"/>
      <c r="CS148" s="316"/>
      <c r="CT148" s="316"/>
      <c r="CU148" s="316"/>
      <c r="CV148" s="316"/>
      <c r="CW148" s="316"/>
      <c r="CX148" s="316"/>
      <c r="CY148" s="316"/>
      <c r="CZ148" s="316"/>
      <c r="DA148" s="316"/>
      <c r="DB148" s="316"/>
      <c r="DC148" s="316"/>
      <c r="DD148" s="316"/>
      <c r="DE148" s="316"/>
      <c r="DF148" s="316"/>
      <c r="DG148" s="316"/>
      <c r="DH148" s="316"/>
      <c r="DI148" s="316"/>
      <c r="DJ148" s="316"/>
      <c r="DK148" s="316"/>
      <c r="DL148" s="316"/>
      <c r="DM148" s="316"/>
      <c r="DN148" s="316"/>
      <c r="DO148" s="316"/>
      <c r="DP148" s="316"/>
      <c r="DQ148" s="316"/>
      <c r="DR148" s="316"/>
      <c r="DS148" s="316"/>
      <c r="DT148" s="293"/>
      <c r="DU148" s="293"/>
      <c r="DV148" s="293"/>
      <c r="DW148" s="293"/>
      <c r="DX148" s="317"/>
      <c r="DY148" s="314"/>
      <c r="DZ148" s="314"/>
      <c r="EA148" s="314"/>
      <c r="EB148" s="314"/>
      <c r="EC148" s="314"/>
      <c r="ED148" s="314"/>
      <c r="EE148" s="314"/>
      <c r="EF148" s="314"/>
      <c r="EG148" s="313"/>
      <c r="EH148" s="313"/>
      <c r="EI148" s="313"/>
      <c r="EJ148" s="313"/>
      <c r="EK148" s="313"/>
      <c r="EL148" s="313"/>
      <c r="EM148" s="313"/>
      <c r="EN148" s="313"/>
      <c r="EO148" s="313"/>
      <c r="EP148" s="313"/>
      <c r="EU148" s="313"/>
      <c r="EV148" s="313"/>
      <c r="EW148" s="313"/>
      <c r="EX148" s="313"/>
      <c r="EY148" s="313"/>
      <c r="EZ148" s="313"/>
      <c r="FA148" s="313"/>
      <c r="FB148" s="313"/>
      <c r="FC148" s="313"/>
      <c r="FD148" s="313"/>
      <c r="FE148" s="313"/>
      <c r="FF148" s="313"/>
      <c r="FG148" s="313"/>
      <c r="FH148" s="313"/>
      <c r="FI148" s="313"/>
      <c r="FJ148" s="313"/>
      <c r="FK148" s="313"/>
      <c r="FL148" s="313"/>
    </row>
    <row r="149" spans="3:168" s="59" customFormat="1" ht="30" customHeight="1">
      <c r="C149" s="379" t="s">
        <v>837</v>
      </c>
      <c r="D149" s="293"/>
      <c r="E149" s="293"/>
      <c r="F149" s="293"/>
      <c r="G149" s="293"/>
      <c r="H149" s="293"/>
      <c r="I149" s="293"/>
      <c r="J149" s="293"/>
      <c r="K149" s="293"/>
      <c r="L149" s="293"/>
      <c r="M149" s="312"/>
      <c r="N149" s="293"/>
      <c r="O149" s="293"/>
      <c r="P149" s="293"/>
      <c r="Q149" s="293"/>
      <c r="R149" s="313"/>
      <c r="S149" s="293"/>
      <c r="T149" s="293"/>
      <c r="U149" s="314"/>
      <c r="V149" s="314"/>
      <c r="W149" s="314"/>
      <c r="X149" s="314"/>
      <c r="Y149" s="314"/>
      <c r="Z149" s="314"/>
      <c r="AA149" s="314"/>
      <c r="AB149" s="314"/>
      <c r="AC149" s="314"/>
      <c r="AD149" s="314"/>
      <c r="AE149" s="490"/>
      <c r="AF149" s="293"/>
      <c r="AG149" s="313"/>
      <c r="AH149" s="293"/>
      <c r="AI149" s="293"/>
      <c r="AJ149" s="293"/>
      <c r="AK149" s="293"/>
      <c r="AL149" s="293"/>
      <c r="AM149" s="293"/>
      <c r="AN149" s="293"/>
      <c r="AO149" s="293"/>
      <c r="AP149" s="293"/>
      <c r="AQ149" s="293"/>
      <c r="AR149" s="293"/>
      <c r="AS149" s="293"/>
      <c r="AT149" s="293"/>
      <c r="AU149" s="313"/>
      <c r="AV149" s="313"/>
      <c r="AW149" s="313"/>
      <c r="AX149" s="293"/>
      <c r="AY149" s="293"/>
      <c r="AZ149" s="293"/>
      <c r="BA149" s="293"/>
      <c r="BB149" s="293"/>
      <c r="BC149" s="293"/>
      <c r="BD149" s="293"/>
      <c r="BE149" s="293"/>
      <c r="BF149" s="285"/>
      <c r="BG149" s="285"/>
      <c r="BH149" s="285"/>
      <c r="BI149" s="285"/>
      <c r="BJ149" s="285"/>
      <c r="BK149" s="285"/>
      <c r="BL149" s="315"/>
      <c r="BM149" s="315"/>
      <c r="BN149" s="315"/>
      <c r="BO149" s="315"/>
      <c r="BP149" s="315"/>
      <c r="BQ149" s="285"/>
      <c r="BR149" s="285"/>
      <c r="BS149" s="352"/>
      <c r="BT149" s="352"/>
      <c r="BU149" s="352"/>
      <c r="BV149" s="352"/>
      <c r="BW149" s="316"/>
      <c r="BX149" s="316"/>
      <c r="BY149" s="316"/>
      <c r="BZ149" s="316"/>
      <c r="CA149" s="316"/>
      <c r="CB149" s="316"/>
      <c r="CC149" s="316"/>
      <c r="CD149" s="316"/>
      <c r="CE149" s="316"/>
      <c r="CF149" s="316"/>
      <c r="CG149" s="316"/>
      <c r="CH149" s="316"/>
      <c r="CI149" s="316"/>
      <c r="CJ149" s="316"/>
      <c r="CK149" s="316"/>
      <c r="CL149" s="316"/>
      <c r="CM149" s="316"/>
      <c r="CN149" s="316"/>
      <c r="CO149" s="316"/>
      <c r="CP149" s="316"/>
      <c r="CQ149" s="316"/>
      <c r="CR149" s="316"/>
      <c r="CS149" s="316"/>
      <c r="CT149" s="316"/>
      <c r="CU149" s="316"/>
      <c r="CV149" s="316"/>
      <c r="CW149" s="316"/>
      <c r="CX149" s="316"/>
      <c r="CY149" s="316"/>
      <c r="CZ149" s="316"/>
      <c r="DA149" s="316"/>
      <c r="DB149" s="316"/>
      <c r="DC149" s="316"/>
      <c r="DD149" s="316"/>
      <c r="DE149" s="316"/>
      <c r="DF149" s="316"/>
      <c r="DG149" s="316"/>
      <c r="DH149" s="316"/>
      <c r="DI149" s="316"/>
      <c r="DJ149" s="316"/>
      <c r="DK149" s="316"/>
      <c r="DL149" s="316"/>
      <c r="DM149" s="316"/>
      <c r="DN149" s="316"/>
      <c r="DO149" s="316"/>
      <c r="DP149" s="316"/>
      <c r="DQ149" s="316"/>
      <c r="DR149" s="316"/>
      <c r="DS149" s="316"/>
      <c r="DT149" s="293"/>
      <c r="DU149" s="293"/>
      <c r="DV149" s="293"/>
      <c r="DW149" s="293"/>
      <c r="DX149" s="317"/>
      <c r="DY149" s="314"/>
      <c r="DZ149" s="314"/>
      <c r="EA149" s="314"/>
      <c r="EB149" s="314"/>
      <c r="EC149" s="314"/>
      <c r="ED149" s="314"/>
      <c r="EE149" s="314"/>
      <c r="EF149" s="314"/>
      <c r="EG149" s="313"/>
      <c r="EH149" s="313"/>
      <c r="EI149" s="313"/>
      <c r="EJ149" s="313"/>
      <c r="EK149" s="313"/>
      <c r="EL149" s="313"/>
      <c r="EM149" s="313"/>
      <c r="EN149" s="313"/>
      <c r="EO149" s="313"/>
      <c r="EP149" s="313"/>
      <c r="EU149" s="313"/>
      <c r="EV149" s="313"/>
      <c r="EW149" s="313"/>
      <c r="EX149" s="313"/>
      <c r="EY149" s="313"/>
      <c r="EZ149" s="313"/>
      <c r="FA149" s="313"/>
      <c r="FB149" s="313"/>
      <c r="FC149" s="313"/>
      <c r="FD149" s="313"/>
      <c r="FE149" s="313"/>
      <c r="FF149" s="313"/>
      <c r="FG149" s="313"/>
      <c r="FH149" s="313"/>
      <c r="FI149" s="313"/>
      <c r="FJ149" s="313"/>
      <c r="FK149" s="313"/>
      <c r="FL149" s="313"/>
    </row>
    <row r="150" spans="3:168" s="59" customFormat="1" ht="30" customHeight="1">
      <c r="C150" s="318" t="s">
        <v>838</v>
      </c>
      <c r="D150" s="293"/>
      <c r="E150" s="293"/>
      <c r="F150" s="293"/>
      <c r="G150" s="293"/>
      <c r="H150" s="293"/>
      <c r="I150" s="293"/>
      <c r="J150" s="293"/>
      <c r="K150" s="293"/>
      <c r="L150" s="293"/>
      <c r="M150" s="312"/>
      <c r="N150" s="293"/>
      <c r="O150" s="293"/>
      <c r="P150" s="293"/>
      <c r="Q150" s="293"/>
      <c r="R150" s="313"/>
      <c r="S150" s="293"/>
      <c r="T150" s="293"/>
      <c r="U150" s="314"/>
      <c r="V150" s="314"/>
      <c r="W150" s="314"/>
      <c r="X150" s="314"/>
      <c r="Y150" s="314"/>
      <c r="Z150" s="314"/>
      <c r="AA150" s="314"/>
      <c r="AB150" s="314"/>
      <c r="AC150" s="314"/>
      <c r="AD150" s="314"/>
      <c r="AE150" s="487"/>
      <c r="AF150" s="293"/>
      <c r="AG150" s="313"/>
      <c r="AH150" s="293"/>
      <c r="AI150" s="293"/>
      <c r="AJ150" s="293"/>
      <c r="AK150" s="293"/>
      <c r="AL150" s="293"/>
      <c r="AM150" s="293"/>
      <c r="AN150" s="293"/>
      <c r="AO150" s="293"/>
      <c r="AP150" s="293"/>
      <c r="AQ150" s="293"/>
      <c r="AR150" s="293"/>
      <c r="AS150" s="293"/>
      <c r="AT150" s="293"/>
      <c r="AU150" s="313"/>
      <c r="AV150" s="313"/>
      <c r="AW150" s="313"/>
      <c r="AX150" s="293"/>
      <c r="AY150" s="293"/>
      <c r="AZ150" s="293"/>
      <c r="BA150" s="293"/>
      <c r="BB150" s="293"/>
      <c r="BC150" s="293"/>
      <c r="BD150" s="293"/>
      <c r="BE150" s="293"/>
      <c r="BF150" s="285"/>
      <c r="BG150" s="285"/>
      <c r="BH150" s="285"/>
      <c r="BI150" s="285"/>
      <c r="BJ150" s="285"/>
      <c r="BK150" s="285"/>
      <c r="BL150" s="315"/>
      <c r="BM150" s="315"/>
      <c r="BN150" s="315"/>
      <c r="BO150" s="315"/>
      <c r="BP150" s="315"/>
      <c r="BQ150" s="285"/>
      <c r="BR150" s="285"/>
      <c r="BS150" s="352"/>
      <c r="BT150" s="352"/>
      <c r="BU150" s="352"/>
      <c r="BV150" s="352"/>
      <c r="BW150" s="316"/>
      <c r="BX150" s="316"/>
      <c r="BY150" s="316"/>
      <c r="BZ150" s="316"/>
      <c r="CA150" s="316"/>
      <c r="CB150" s="316"/>
      <c r="CC150" s="316"/>
      <c r="CD150" s="316"/>
      <c r="CE150" s="316"/>
      <c r="CF150" s="316"/>
      <c r="CG150" s="316"/>
      <c r="CH150" s="316"/>
      <c r="CI150" s="316"/>
      <c r="CJ150" s="316"/>
      <c r="CK150" s="316"/>
      <c r="CL150" s="316"/>
      <c r="CM150" s="316"/>
      <c r="CN150" s="316"/>
      <c r="CO150" s="316"/>
      <c r="CP150" s="316"/>
      <c r="CQ150" s="316"/>
      <c r="CR150" s="316"/>
      <c r="CS150" s="316"/>
      <c r="CT150" s="316"/>
      <c r="CU150" s="316"/>
      <c r="CV150" s="316"/>
      <c r="CW150" s="316"/>
      <c r="CX150" s="316"/>
      <c r="CY150" s="316"/>
      <c r="CZ150" s="316"/>
      <c r="DA150" s="316"/>
      <c r="DB150" s="316"/>
      <c r="DC150" s="316"/>
      <c r="DD150" s="316"/>
      <c r="DE150" s="316"/>
      <c r="DF150" s="316"/>
      <c r="DG150" s="316"/>
      <c r="DH150" s="316"/>
      <c r="DI150" s="316"/>
      <c r="DJ150" s="316"/>
      <c r="DK150" s="316"/>
      <c r="DL150" s="316"/>
      <c r="DM150" s="316"/>
      <c r="DN150" s="316"/>
      <c r="DO150" s="316"/>
      <c r="DP150" s="316"/>
      <c r="DQ150" s="316"/>
      <c r="DR150" s="316"/>
      <c r="DS150" s="316"/>
      <c r="DT150" s="293"/>
      <c r="DU150" s="293"/>
      <c r="DV150" s="293"/>
      <c r="DW150" s="293"/>
      <c r="DX150" s="317"/>
      <c r="DY150" s="314"/>
      <c r="DZ150" s="314"/>
      <c r="EA150" s="314"/>
      <c r="EB150" s="314"/>
      <c r="EC150" s="314"/>
      <c r="ED150" s="314"/>
      <c r="EE150" s="314"/>
      <c r="EF150" s="314"/>
      <c r="EG150" s="313"/>
      <c r="EH150" s="313"/>
      <c r="EI150" s="313"/>
      <c r="EJ150" s="313"/>
      <c r="EK150" s="313"/>
      <c r="EL150" s="313"/>
      <c r="EM150" s="313"/>
      <c r="EN150" s="313"/>
      <c r="EO150" s="313"/>
      <c r="EP150" s="313"/>
      <c r="EU150" s="313"/>
      <c r="EV150" s="313"/>
      <c r="EW150" s="313"/>
      <c r="EX150" s="313"/>
      <c r="EY150" s="313"/>
      <c r="EZ150" s="313"/>
      <c r="FA150" s="313"/>
      <c r="FB150" s="313"/>
      <c r="FC150" s="313"/>
      <c r="FD150" s="313"/>
      <c r="FE150" s="313"/>
      <c r="FF150" s="313"/>
      <c r="FG150" s="313"/>
      <c r="FH150" s="313"/>
      <c r="FI150" s="313"/>
      <c r="FJ150" s="313"/>
      <c r="FK150" s="313"/>
      <c r="FL150" s="313"/>
    </row>
    <row r="151" spans="3:168" s="59" customFormat="1" ht="30" customHeight="1">
      <c r="C151" s="318" t="s">
        <v>839</v>
      </c>
      <c r="D151" s="293"/>
      <c r="E151" s="293"/>
      <c r="F151" s="293"/>
      <c r="G151" s="293"/>
      <c r="H151" s="293"/>
      <c r="I151" s="293"/>
      <c r="J151" s="293"/>
      <c r="K151" s="293"/>
      <c r="L151" s="293"/>
      <c r="M151" s="312"/>
      <c r="N151" s="293"/>
      <c r="O151" s="293"/>
      <c r="P151" s="293"/>
      <c r="Q151" s="293"/>
      <c r="R151" s="313"/>
      <c r="S151" s="293"/>
      <c r="T151" s="293"/>
      <c r="U151" s="314"/>
      <c r="V151" s="314"/>
      <c r="W151" s="314"/>
      <c r="X151" s="314"/>
      <c r="Y151" s="314"/>
      <c r="Z151" s="314"/>
      <c r="AA151" s="314"/>
      <c r="AB151" s="314"/>
      <c r="AC151" s="314"/>
      <c r="AD151" s="314"/>
      <c r="AE151" s="487"/>
      <c r="AF151" s="293"/>
      <c r="AG151" s="313"/>
      <c r="AH151" s="293"/>
      <c r="AI151" s="293"/>
      <c r="AJ151" s="293"/>
      <c r="AK151" s="293"/>
      <c r="AL151" s="293"/>
      <c r="AM151" s="293"/>
      <c r="AN151" s="293"/>
      <c r="AO151" s="293"/>
      <c r="AP151" s="293"/>
      <c r="AQ151" s="293"/>
      <c r="AR151" s="293"/>
      <c r="AS151" s="293"/>
      <c r="AT151" s="293"/>
      <c r="AU151" s="313"/>
      <c r="AV151" s="313"/>
      <c r="AW151" s="313"/>
      <c r="AX151" s="293"/>
      <c r="AY151" s="293"/>
      <c r="AZ151" s="293"/>
      <c r="BA151" s="293"/>
      <c r="BB151" s="293"/>
      <c r="BC151" s="293"/>
      <c r="BD151" s="293"/>
      <c r="BE151" s="293"/>
      <c r="BF151" s="285"/>
      <c r="BG151" s="285"/>
      <c r="BH151" s="285"/>
      <c r="BI151" s="285"/>
      <c r="BJ151" s="285"/>
      <c r="BK151" s="285"/>
      <c r="BL151" s="315"/>
      <c r="BM151" s="315"/>
      <c r="BN151" s="315"/>
      <c r="BO151" s="315"/>
      <c r="BP151" s="315"/>
      <c r="BQ151" s="285"/>
      <c r="BR151" s="285"/>
      <c r="BS151" s="352"/>
      <c r="BT151" s="352"/>
      <c r="BU151" s="352"/>
      <c r="BV151" s="352"/>
      <c r="BW151" s="316"/>
      <c r="BX151" s="316"/>
      <c r="BY151" s="316"/>
      <c r="BZ151" s="316"/>
      <c r="CA151" s="316"/>
      <c r="CB151" s="316"/>
      <c r="CC151" s="316"/>
      <c r="CD151" s="316"/>
      <c r="CE151" s="316"/>
      <c r="CF151" s="316"/>
      <c r="CG151" s="316"/>
      <c r="CH151" s="316"/>
      <c r="CI151" s="316"/>
      <c r="CJ151" s="316"/>
      <c r="CK151" s="316"/>
      <c r="CL151" s="316"/>
      <c r="CM151" s="316"/>
      <c r="CN151" s="316"/>
      <c r="CO151" s="316"/>
      <c r="CP151" s="316"/>
      <c r="CQ151" s="316"/>
      <c r="CR151" s="316"/>
      <c r="CS151" s="316"/>
      <c r="CT151" s="316"/>
      <c r="CU151" s="316"/>
      <c r="CV151" s="316"/>
      <c r="CW151" s="316"/>
      <c r="CX151" s="316"/>
      <c r="CY151" s="316"/>
      <c r="CZ151" s="316"/>
      <c r="DA151" s="316"/>
      <c r="DB151" s="316"/>
      <c r="DC151" s="316"/>
      <c r="DD151" s="316"/>
      <c r="DE151" s="316"/>
      <c r="DF151" s="316"/>
      <c r="DG151" s="316"/>
      <c r="DH151" s="316"/>
      <c r="DI151" s="316"/>
      <c r="DJ151" s="316"/>
      <c r="DK151" s="316"/>
      <c r="DL151" s="316"/>
      <c r="DM151" s="316"/>
      <c r="DN151" s="316"/>
      <c r="DO151" s="316"/>
      <c r="DP151" s="316"/>
      <c r="DQ151" s="316"/>
      <c r="DR151" s="316"/>
      <c r="DS151" s="316"/>
      <c r="DT151" s="293"/>
      <c r="DU151" s="293"/>
      <c r="DV151" s="293"/>
      <c r="DW151" s="293"/>
      <c r="DX151" s="317"/>
      <c r="DY151" s="314"/>
      <c r="DZ151" s="314"/>
      <c r="EA151" s="314"/>
      <c r="EB151" s="314"/>
      <c r="EC151" s="314"/>
      <c r="ED151" s="314"/>
      <c r="EE151" s="314"/>
      <c r="EF151" s="314"/>
      <c r="EG151" s="313"/>
      <c r="EH151" s="313"/>
      <c r="EI151" s="313"/>
      <c r="EJ151" s="313"/>
      <c r="EK151" s="313"/>
      <c r="EL151" s="313"/>
      <c r="EM151" s="313"/>
      <c r="EN151" s="313"/>
      <c r="EO151" s="313"/>
      <c r="EP151" s="313"/>
      <c r="EU151" s="313"/>
      <c r="EV151" s="313"/>
      <c r="EW151" s="313"/>
      <c r="EX151" s="313"/>
      <c r="EY151" s="313"/>
      <c r="EZ151" s="313"/>
      <c r="FA151" s="313"/>
      <c r="FB151" s="313"/>
      <c r="FC151" s="313"/>
      <c r="FD151" s="313"/>
      <c r="FE151" s="313"/>
      <c r="FF151" s="313"/>
      <c r="FG151" s="313"/>
      <c r="FH151" s="313"/>
      <c r="FI151" s="313"/>
      <c r="FJ151" s="313"/>
      <c r="FK151" s="313"/>
      <c r="FL151" s="313"/>
    </row>
    <row r="152" spans="3:168" s="59" customFormat="1" ht="30" customHeight="1">
      <c r="C152" s="318" t="s">
        <v>840</v>
      </c>
      <c r="D152" s="293"/>
      <c r="E152" s="293"/>
      <c r="F152" s="293"/>
      <c r="G152" s="293"/>
      <c r="H152" s="293"/>
      <c r="I152" s="293"/>
      <c r="J152" s="293"/>
      <c r="K152" s="293"/>
      <c r="L152" s="293"/>
      <c r="M152" s="312"/>
      <c r="N152" s="293"/>
      <c r="O152" s="293"/>
      <c r="P152" s="293"/>
      <c r="Q152" s="293"/>
      <c r="R152" s="313"/>
      <c r="S152" s="293"/>
      <c r="T152" s="293"/>
      <c r="U152" s="314"/>
      <c r="V152" s="314"/>
      <c r="W152" s="314"/>
      <c r="X152" s="314"/>
      <c r="Y152" s="314"/>
      <c r="Z152" s="314"/>
      <c r="AA152" s="314"/>
      <c r="AB152" s="314"/>
      <c r="AC152" s="314"/>
      <c r="AD152" s="314"/>
      <c r="AE152" s="487"/>
      <c r="AF152" s="293"/>
      <c r="AG152" s="313"/>
      <c r="AH152" s="293"/>
      <c r="AI152" s="293"/>
      <c r="AJ152" s="293"/>
      <c r="AK152" s="293"/>
      <c r="AL152" s="293"/>
      <c r="AM152" s="293"/>
      <c r="AN152" s="293"/>
      <c r="AO152" s="293"/>
      <c r="AP152" s="293"/>
      <c r="AQ152" s="293"/>
      <c r="AR152" s="293"/>
      <c r="AS152" s="293"/>
      <c r="AT152" s="293"/>
      <c r="AU152" s="313"/>
      <c r="AV152" s="313"/>
      <c r="AW152" s="313"/>
      <c r="AX152" s="293"/>
      <c r="AY152" s="293"/>
      <c r="AZ152" s="293"/>
      <c r="BA152" s="293"/>
      <c r="BB152" s="293"/>
      <c r="BC152" s="293"/>
      <c r="BD152" s="293"/>
      <c r="BE152" s="293"/>
      <c r="BF152" s="285"/>
      <c r="BG152" s="285"/>
      <c r="BH152" s="285"/>
      <c r="BI152" s="285"/>
      <c r="BJ152" s="285"/>
      <c r="BK152" s="285"/>
      <c r="BL152" s="315"/>
      <c r="BM152" s="315"/>
      <c r="BN152" s="315"/>
      <c r="BO152" s="315"/>
      <c r="BP152" s="315"/>
      <c r="BQ152" s="285"/>
      <c r="BR152" s="285"/>
      <c r="BS152" s="352"/>
      <c r="BT152" s="352"/>
      <c r="BU152" s="352"/>
      <c r="BV152" s="352"/>
      <c r="BW152" s="316"/>
      <c r="BX152" s="316"/>
      <c r="BY152" s="316"/>
      <c r="BZ152" s="316"/>
      <c r="CA152" s="316"/>
      <c r="CB152" s="316"/>
      <c r="CC152" s="316"/>
      <c r="CD152" s="316"/>
      <c r="CE152" s="316"/>
      <c r="CF152" s="316"/>
      <c r="CG152" s="316"/>
      <c r="CH152" s="316"/>
      <c r="CI152" s="316"/>
      <c r="CJ152" s="316"/>
      <c r="CK152" s="316"/>
      <c r="CL152" s="316"/>
      <c r="CM152" s="316"/>
      <c r="CN152" s="316"/>
      <c r="CO152" s="316"/>
      <c r="CP152" s="316"/>
      <c r="CQ152" s="316"/>
      <c r="CR152" s="316"/>
      <c r="CS152" s="316"/>
      <c r="CT152" s="316"/>
      <c r="CU152" s="316"/>
      <c r="CV152" s="316"/>
      <c r="CW152" s="316"/>
      <c r="CX152" s="316"/>
      <c r="CY152" s="316"/>
      <c r="CZ152" s="316"/>
      <c r="DA152" s="316"/>
      <c r="DB152" s="316"/>
      <c r="DC152" s="316"/>
      <c r="DD152" s="316"/>
      <c r="DE152" s="316"/>
      <c r="DF152" s="316"/>
      <c r="DG152" s="316"/>
      <c r="DH152" s="316"/>
      <c r="DI152" s="316"/>
      <c r="DJ152" s="316"/>
      <c r="DK152" s="316"/>
      <c r="DL152" s="316"/>
      <c r="DM152" s="316"/>
      <c r="DN152" s="316"/>
      <c r="DO152" s="316"/>
      <c r="DP152" s="316"/>
      <c r="DQ152" s="316"/>
      <c r="DR152" s="316"/>
      <c r="DS152" s="316"/>
      <c r="DT152" s="293"/>
      <c r="DU152" s="293"/>
      <c r="DV152" s="293"/>
      <c r="DW152" s="293"/>
      <c r="DX152" s="317"/>
      <c r="DY152" s="314"/>
      <c r="DZ152" s="314"/>
      <c r="EA152" s="314"/>
      <c r="EB152" s="314"/>
      <c r="EC152" s="314"/>
      <c r="ED152" s="314"/>
      <c r="EE152" s="314"/>
      <c r="EF152" s="314"/>
      <c r="EG152" s="313"/>
      <c r="EH152" s="313"/>
      <c r="EI152" s="313"/>
      <c r="EJ152" s="313"/>
      <c r="EK152" s="313"/>
      <c r="EL152" s="313"/>
      <c r="EM152" s="313"/>
      <c r="EN152" s="313"/>
      <c r="EO152" s="313"/>
      <c r="EP152" s="313"/>
      <c r="EU152" s="313"/>
      <c r="EV152" s="313"/>
      <c r="EW152" s="313"/>
      <c r="EX152" s="313"/>
      <c r="EY152" s="313"/>
      <c r="EZ152" s="313"/>
      <c r="FA152" s="313"/>
      <c r="FB152" s="313"/>
      <c r="FC152" s="313"/>
      <c r="FD152" s="313"/>
      <c r="FE152" s="313"/>
      <c r="FF152" s="313"/>
      <c r="FG152" s="313"/>
      <c r="FH152" s="313"/>
      <c r="FI152" s="313"/>
      <c r="FJ152" s="313"/>
      <c r="FK152" s="313"/>
      <c r="FL152" s="313"/>
    </row>
    <row r="153" spans="3:168" s="59" customFormat="1" ht="30" customHeight="1">
      <c r="C153" s="318" t="s">
        <v>904</v>
      </c>
      <c r="D153" s="293"/>
      <c r="E153" s="293"/>
      <c r="F153" s="293"/>
      <c r="G153" s="293"/>
      <c r="H153" s="293"/>
      <c r="I153" s="293"/>
      <c r="J153" s="293"/>
      <c r="K153" s="293"/>
      <c r="L153" s="293"/>
      <c r="M153" s="312"/>
      <c r="N153" s="293"/>
      <c r="O153" s="293"/>
      <c r="P153" s="293"/>
      <c r="Q153" s="293"/>
      <c r="R153" s="313"/>
      <c r="S153" s="293"/>
      <c r="T153" s="293"/>
      <c r="U153" s="314"/>
      <c r="V153" s="314"/>
      <c r="W153" s="314"/>
      <c r="X153" s="314"/>
      <c r="Y153" s="314"/>
      <c r="Z153" s="314"/>
      <c r="AA153" s="314"/>
      <c r="AB153" s="314"/>
      <c r="AC153" s="314"/>
      <c r="AD153" s="314"/>
      <c r="AE153" s="487"/>
      <c r="AF153" s="293"/>
      <c r="AG153" s="313"/>
      <c r="AH153" s="293"/>
      <c r="AI153" s="293"/>
      <c r="AJ153" s="293"/>
      <c r="AK153" s="293"/>
      <c r="AL153" s="293"/>
      <c r="AM153" s="293"/>
      <c r="AN153" s="293"/>
      <c r="AO153" s="293"/>
      <c r="AP153" s="293"/>
      <c r="AQ153" s="293"/>
      <c r="AR153" s="293"/>
      <c r="AS153" s="293"/>
      <c r="AT153" s="293"/>
      <c r="AU153" s="313"/>
      <c r="AV153" s="313"/>
      <c r="AW153" s="313"/>
      <c r="AX153" s="293"/>
      <c r="AY153" s="293"/>
      <c r="AZ153" s="293"/>
      <c r="BA153" s="293"/>
      <c r="BB153" s="293"/>
      <c r="BC153" s="293"/>
      <c r="BD153" s="293"/>
      <c r="BE153" s="293"/>
      <c r="BF153" s="285"/>
      <c r="BG153" s="285"/>
      <c r="BH153" s="285"/>
      <c r="BI153" s="285"/>
      <c r="BJ153" s="285"/>
      <c r="BK153" s="285"/>
      <c r="BL153" s="315"/>
      <c r="BM153" s="315"/>
      <c r="BN153" s="315"/>
      <c r="BO153" s="315"/>
      <c r="BP153" s="315"/>
      <c r="BQ153" s="285"/>
      <c r="BR153" s="285"/>
      <c r="BS153" s="352"/>
      <c r="BT153" s="352"/>
      <c r="BU153" s="352"/>
      <c r="BV153" s="352"/>
      <c r="BW153" s="316"/>
      <c r="BX153" s="316"/>
      <c r="BY153" s="316"/>
      <c r="BZ153" s="316"/>
      <c r="CA153" s="316"/>
      <c r="CB153" s="316"/>
      <c r="CC153" s="316"/>
      <c r="CD153" s="316"/>
      <c r="CE153" s="316"/>
      <c r="CF153" s="316"/>
      <c r="CG153" s="316"/>
      <c r="CH153" s="316"/>
      <c r="CI153" s="316"/>
      <c r="CJ153" s="316"/>
      <c r="CK153" s="316"/>
      <c r="CL153" s="316"/>
      <c r="CM153" s="316"/>
      <c r="CN153" s="316"/>
      <c r="CO153" s="316"/>
      <c r="CP153" s="316"/>
      <c r="CQ153" s="316"/>
      <c r="CR153" s="316"/>
      <c r="CS153" s="316"/>
      <c r="CT153" s="316"/>
      <c r="CU153" s="316"/>
      <c r="CV153" s="316"/>
      <c r="CW153" s="316"/>
      <c r="CX153" s="316"/>
      <c r="CY153" s="316"/>
      <c r="CZ153" s="316"/>
      <c r="DA153" s="316"/>
      <c r="DB153" s="316"/>
      <c r="DC153" s="316"/>
      <c r="DD153" s="316"/>
      <c r="DE153" s="316"/>
      <c r="DF153" s="316"/>
      <c r="DG153" s="316"/>
      <c r="DH153" s="316"/>
      <c r="DI153" s="316"/>
      <c r="DJ153" s="316"/>
      <c r="DK153" s="316"/>
      <c r="DL153" s="316"/>
      <c r="DM153" s="316"/>
      <c r="DN153" s="316"/>
      <c r="DO153" s="316"/>
      <c r="DP153" s="316"/>
      <c r="DQ153" s="316"/>
      <c r="DR153" s="316"/>
      <c r="DS153" s="316"/>
      <c r="DT153" s="293"/>
      <c r="DU153" s="293"/>
      <c r="DV153" s="293"/>
      <c r="DW153" s="293"/>
      <c r="DX153" s="317"/>
      <c r="DY153" s="314"/>
      <c r="DZ153" s="314"/>
      <c r="EA153" s="314"/>
      <c r="EB153" s="314"/>
      <c r="EC153" s="314"/>
      <c r="ED153" s="314"/>
      <c r="EE153" s="314"/>
      <c r="EF153" s="314"/>
      <c r="EG153" s="313"/>
      <c r="EH153" s="313"/>
      <c r="EI153" s="313"/>
      <c r="EJ153" s="313"/>
      <c r="EK153" s="313"/>
      <c r="EL153" s="313"/>
      <c r="EM153" s="313"/>
      <c r="EN153" s="313"/>
      <c r="EO153" s="313"/>
      <c r="EP153" s="313"/>
      <c r="EU153" s="313"/>
      <c r="EV153" s="313"/>
      <c r="EW153" s="313"/>
      <c r="EX153" s="313"/>
      <c r="EY153" s="313"/>
      <c r="EZ153" s="313"/>
      <c r="FA153" s="313"/>
      <c r="FB153" s="313"/>
      <c r="FC153" s="313"/>
      <c r="FD153" s="313"/>
      <c r="FE153" s="313"/>
      <c r="FF153" s="313"/>
      <c r="FG153" s="313"/>
      <c r="FH153" s="313"/>
      <c r="FI153" s="313"/>
      <c r="FJ153" s="313"/>
      <c r="FK153" s="313"/>
      <c r="FL153" s="313"/>
    </row>
    <row r="154" spans="3:168" s="59" customFormat="1" ht="30" customHeight="1">
      <c r="C154" s="318" t="s">
        <v>841</v>
      </c>
      <c r="D154" s="293"/>
      <c r="E154" s="293"/>
      <c r="F154" s="293"/>
      <c r="G154" s="293"/>
      <c r="H154" s="293"/>
      <c r="I154" s="293"/>
      <c r="J154" s="293"/>
      <c r="K154" s="293"/>
      <c r="L154" s="293"/>
      <c r="M154" s="312"/>
      <c r="N154" s="293"/>
      <c r="O154" s="293"/>
      <c r="P154" s="293"/>
      <c r="Q154" s="293"/>
      <c r="R154" s="313"/>
      <c r="S154" s="293"/>
      <c r="T154" s="293"/>
      <c r="U154" s="314"/>
      <c r="V154" s="314"/>
      <c r="W154" s="314"/>
      <c r="X154" s="314"/>
      <c r="Y154" s="314"/>
      <c r="Z154" s="314"/>
      <c r="AA154" s="314"/>
      <c r="AB154" s="314"/>
      <c r="AC154" s="314"/>
      <c r="AD154" s="314"/>
      <c r="AE154" s="487"/>
      <c r="AF154" s="293"/>
      <c r="AG154" s="313"/>
      <c r="AH154" s="293"/>
      <c r="AI154" s="293"/>
      <c r="AJ154" s="293"/>
      <c r="AK154" s="293"/>
      <c r="AL154" s="293"/>
      <c r="AM154" s="293"/>
      <c r="AN154" s="293"/>
      <c r="AO154" s="293"/>
      <c r="AP154" s="293"/>
      <c r="AQ154" s="293"/>
      <c r="AR154" s="293"/>
      <c r="AS154" s="293"/>
      <c r="AT154" s="293"/>
      <c r="AU154" s="313"/>
      <c r="AV154" s="313"/>
      <c r="AW154" s="313"/>
      <c r="AX154" s="293"/>
      <c r="AY154" s="293"/>
      <c r="AZ154" s="293"/>
      <c r="BA154" s="293"/>
      <c r="BB154" s="293"/>
      <c r="BC154" s="293"/>
      <c r="BD154" s="293"/>
      <c r="BE154" s="293"/>
      <c r="BF154" s="285"/>
      <c r="BG154" s="285"/>
      <c r="BH154" s="285"/>
      <c r="BI154" s="285"/>
      <c r="BJ154" s="285"/>
      <c r="BK154" s="285"/>
      <c r="BL154" s="315"/>
      <c r="BM154" s="315"/>
      <c r="BN154" s="315"/>
      <c r="BO154" s="315"/>
      <c r="BP154" s="315"/>
      <c r="BQ154" s="285"/>
      <c r="BR154" s="285"/>
      <c r="BS154" s="352"/>
      <c r="BT154" s="352"/>
      <c r="BU154" s="352"/>
      <c r="BV154" s="352"/>
      <c r="BW154" s="316"/>
      <c r="BX154" s="316"/>
      <c r="BY154" s="316"/>
      <c r="BZ154" s="316"/>
      <c r="CA154" s="316"/>
      <c r="CB154" s="316"/>
      <c r="CC154" s="316"/>
      <c r="CD154" s="316"/>
      <c r="CE154" s="316"/>
      <c r="CF154" s="316"/>
      <c r="CG154" s="316"/>
      <c r="CH154" s="316"/>
      <c r="CI154" s="316"/>
      <c r="CJ154" s="316"/>
      <c r="CK154" s="316"/>
      <c r="CL154" s="316"/>
      <c r="CM154" s="316"/>
      <c r="CN154" s="316"/>
      <c r="CO154" s="316"/>
      <c r="CP154" s="316"/>
      <c r="CQ154" s="316"/>
      <c r="CR154" s="316"/>
      <c r="CS154" s="316"/>
      <c r="CT154" s="316"/>
      <c r="CU154" s="316"/>
      <c r="CV154" s="316"/>
      <c r="CW154" s="316"/>
      <c r="CX154" s="316"/>
      <c r="CY154" s="316"/>
      <c r="CZ154" s="316"/>
      <c r="DA154" s="316"/>
      <c r="DB154" s="316"/>
      <c r="DC154" s="316"/>
      <c r="DD154" s="316"/>
      <c r="DE154" s="316"/>
      <c r="DF154" s="316"/>
      <c r="DG154" s="316"/>
      <c r="DH154" s="316"/>
      <c r="DI154" s="316"/>
      <c r="DJ154" s="316"/>
      <c r="DK154" s="316"/>
      <c r="DL154" s="316"/>
      <c r="DM154" s="316"/>
      <c r="DN154" s="316"/>
      <c r="DO154" s="316"/>
      <c r="DP154" s="316"/>
      <c r="DQ154" s="316"/>
      <c r="DR154" s="316"/>
      <c r="DS154" s="316"/>
      <c r="DT154" s="293"/>
      <c r="DU154" s="293"/>
      <c r="DV154" s="293"/>
      <c r="DW154" s="293"/>
      <c r="DX154" s="317"/>
      <c r="DY154" s="314"/>
      <c r="DZ154" s="314"/>
      <c r="EA154" s="314"/>
      <c r="EB154" s="314"/>
      <c r="EC154" s="314"/>
      <c r="ED154" s="314"/>
      <c r="EE154" s="314"/>
      <c r="EF154" s="314"/>
      <c r="EG154" s="313"/>
      <c r="EH154" s="313"/>
      <c r="EI154" s="313"/>
      <c r="EJ154" s="313"/>
      <c r="EK154" s="313"/>
      <c r="EL154" s="313"/>
      <c r="EM154" s="313"/>
      <c r="EN154" s="313"/>
      <c r="EO154" s="313"/>
      <c r="EP154" s="313"/>
      <c r="EU154" s="313"/>
      <c r="EV154" s="313"/>
      <c r="EW154" s="313"/>
      <c r="EX154" s="313"/>
      <c r="EY154" s="313"/>
      <c r="EZ154" s="313"/>
      <c r="FA154" s="313"/>
      <c r="FB154" s="313"/>
      <c r="FC154" s="313"/>
      <c r="FD154" s="313"/>
      <c r="FE154" s="313"/>
      <c r="FF154" s="313"/>
      <c r="FG154" s="313"/>
      <c r="FH154" s="313"/>
      <c r="FI154" s="313"/>
      <c r="FJ154" s="313"/>
      <c r="FK154" s="313"/>
      <c r="FL154" s="313"/>
    </row>
    <row r="155" spans="3:168" s="59" customFormat="1" ht="30" customHeight="1">
      <c r="C155" s="318" t="s">
        <v>842</v>
      </c>
      <c r="D155" s="293"/>
      <c r="E155" s="293"/>
      <c r="F155" s="293"/>
      <c r="G155" s="293"/>
      <c r="H155" s="293"/>
      <c r="I155" s="293"/>
      <c r="J155" s="293"/>
      <c r="K155" s="293"/>
      <c r="L155" s="293"/>
      <c r="M155" s="312"/>
      <c r="N155" s="293"/>
      <c r="O155" s="293"/>
      <c r="P155" s="293"/>
      <c r="Q155" s="293"/>
      <c r="R155" s="313"/>
      <c r="S155" s="293"/>
      <c r="T155" s="293"/>
      <c r="U155" s="314"/>
      <c r="V155" s="314"/>
      <c r="W155" s="314"/>
      <c r="X155" s="314"/>
      <c r="Y155" s="314"/>
      <c r="Z155" s="314"/>
      <c r="AA155" s="314"/>
      <c r="AB155" s="314"/>
      <c r="AC155" s="314"/>
      <c r="AD155" s="314"/>
      <c r="AE155" s="487"/>
      <c r="AF155" s="293"/>
      <c r="AG155" s="313"/>
      <c r="AH155" s="293"/>
      <c r="AI155" s="293"/>
      <c r="AJ155" s="293"/>
      <c r="AK155" s="293"/>
      <c r="AL155" s="293"/>
      <c r="AM155" s="293"/>
      <c r="AN155" s="293"/>
      <c r="AO155" s="293"/>
      <c r="AP155" s="293"/>
      <c r="AQ155" s="293"/>
      <c r="AR155" s="293"/>
      <c r="AS155" s="293"/>
      <c r="AT155" s="293"/>
      <c r="AU155" s="313"/>
      <c r="AV155" s="313"/>
      <c r="AW155" s="313"/>
      <c r="AX155" s="293"/>
      <c r="AY155" s="293"/>
      <c r="AZ155" s="293"/>
      <c r="BA155" s="293"/>
      <c r="BB155" s="293"/>
      <c r="BC155" s="293"/>
      <c r="BD155" s="293"/>
      <c r="BE155" s="293"/>
      <c r="BF155" s="285"/>
      <c r="BG155" s="285"/>
      <c r="BH155" s="285"/>
      <c r="BI155" s="285"/>
      <c r="BJ155" s="285"/>
      <c r="BK155" s="285"/>
      <c r="BL155" s="315"/>
      <c r="BM155" s="315"/>
      <c r="BN155" s="315"/>
      <c r="BO155" s="315"/>
      <c r="BP155" s="315"/>
      <c r="BQ155" s="285"/>
      <c r="BR155" s="285"/>
      <c r="BS155" s="352"/>
      <c r="BT155" s="352"/>
      <c r="BU155" s="352"/>
      <c r="BV155" s="352"/>
      <c r="BW155" s="316"/>
      <c r="BX155" s="316"/>
      <c r="BY155" s="316"/>
      <c r="BZ155" s="316"/>
      <c r="CA155" s="316"/>
      <c r="CB155" s="316"/>
      <c r="CC155" s="316"/>
      <c r="CD155" s="316"/>
      <c r="CE155" s="316"/>
      <c r="CF155" s="316"/>
      <c r="CG155" s="316"/>
      <c r="CH155" s="316"/>
      <c r="CI155" s="316"/>
      <c r="CJ155" s="316"/>
      <c r="CK155" s="316"/>
      <c r="CL155" s="316"/>
      <c r="CM155" s="316"/>
      <c r="CN155" s="316"/>
      <c r="CO155" s="316"/>
      <c r="CP155" s="316"/>
      <c r="CQ155" s="316"/>
      <c r="CR155" s="316"/>
      <c r="CS155" s="316"/>
      <c r="CT155" s="316"/>
      <c r="CU155" s="316"/>
      <c r="CV155" s="316"/>
      <c r="CW155" s="316"/>
      <c r="CX155" s="316"/>
      <c r="CY155" s="316"/>
      <c r="CZ155" s="316"/>
      <c r="DA155" s="316"/>
      <c r="DB155" s="316"/>
      <c r="DC155" s="316"/>
      <c r="DD155" s="316"/>
      <c r="DE155" s="316"/>
      <c r="DF155" s="316"/>
      <c r="DG155" s="316"/>
      <c r="DH155" s="316"/>
      <c r="DI155" s="316"/>
      <c r="DJ155" s="316"/>
      <c r="DK155" s="316"/>
      <c r="DL155" s="316"/>
      <c r="DM155" s="316"/>
      <c r="DN155" s="316"/>
      <c r="DO155" s="316"/>
      <c r="DP155" s="316"/>
      <c r="DQ155" s="316"/>
      <c r="DR155" s="316"/>
      <c r="DS155" s="316"/>
      <c r="DT155" s="293"/>
      <c r="DU155" s="293"/>
      <c r="DV155" s="293"/>
      <c r="DW155" s="293"/>
      <c r="DX155" s="317"/>
      <c r="DY155" s="314"/>
      <c r="DZ155" s="314"/>
      <c r="EA155" s="314"/>
      <c r="EB155" s="314"/>
      <c r="EC155" s="314"/>
      <c r="ED155" s="314"/>
      <c r="EE155" s="314"/>
      <c r="EF155" s="314"/>
      <c r="EG155" s="313"/>
      <c r="EH155" s="313"/>
      <c r="EI155" s="313"/>
      <c r="EJ155" s="313"/>
      <c r="EK155" s="313"/>
      <c r="EL155" s="313"/>
      <c r="EM155" s="313"/>
      <c r="EN155" s="313"/>
      <c r="EO155" s="313"/>
      <c r="EP155" s="313"/>
      <c r="EU155" s="313"/>
      <c r="EV155" s="313"/>
      <c r="EW155" s="313"/>
      <c r="EX155" s="313"/>
      <c r="EY155" s="313"/>
      <c r="EZ155" s="313"/>
      <c r="FA155" s="313"/>
      <c r="FB155" s="313"/>
      <c r="FC155" s="313"/>
      <c r="FD155" s="313"/>
      <c r="FE155" s="313"/>
      <c r="FF155" s="313"/>
      <c r="FG155" s="313"/>
      <c r="FH155" s="313"/>
      <c r="FI155" s="313"/>
      <c r="FJ155" s="313"/>
      <c r="FK155" s="313"/>
      <c r="FL155" s="313"/>
    </row>
    <row r="156" spans="3:168" s="59" customFormat="1" ht="30" customHeight="1">
      <c r="C156" s="318" t="s">
        <v>843</v>
      </c>
      <c r="D156" s="293"/>
      <c r="E156" s="293"/>
      <c r="F156" s="293"/>
      <c r="G156" s="293"/>
      <c r="H156" s="293"/>
      <c r="I156" s="293"/>
      <c r="J156" s="293"/>
      <c r="K156" s="293"/>
      <c r="L156" s="293"/>
      <c r="M156" s="312"/>
      <c r="N156" s="293"/>
      <c r="O156" s="293"/>
      <c r="P156" s="293"/>
      <c r="Q156" s="293"/>
      <c r="R156" s="313"/>
      <c r="S156" s="293"/>
      <c r="T156" s="293"/>
      <c r="U156" s="314"/>
      <c r="V156" s="314"/>
      <c r="W156" s="314"/>
      <c r="X156" s="314"/>
      <c r="Y156" s="314"/>
      <c r="Z156" s="314"/>
      <c r="AA156" s="314"/>
      <c r="AB156" s="314"/>
      <c r="AC156" s="314"/>
      <c r="AD156" s="314"/>
      <c r="AE156" s="487"/>
      <c r="AF156" s="293"/>
      <c r="AG156" s="313"/>
      <c r="AH156" s="293"/>
      <c r="AI156" s="293"/>
      <c r="AJ156" s="293"/>
      <c r="AK156" s="293"/>
      <c r="AL156" s="293"/>
      <c r="AM156" s="293"/>
      <c r="AN156" s="293"/>
      <c r="AO156" s="293"/>
      <c r="AP156" s="293"/>
      <c r="AQ156" s="293"/>
      <c r="AR156" s="293"/>
      <c r="AS156" s="293"/>
      <c r="AT156" s="293"/>
      <c r="AU156" s="313"/>
      <c r="AV156" s="313"/>
      <c r="AW156" s="313"/>
      <c r="AX156" s="293"/>
      <c r="AY156" s="293"/>
      <c r="AZ156" s="293"/>
      <c r="BA156" s="293"/>
      <c r="BB156" s="293"/>
      <c r="BC156" s="293"/>
      <c r="BD156" s="293"/>
      <c r="BE156" s="293"/>
      <c r="BF156" s="285"/>
      <c r="BG156" s="285"/>
      <c r="BH156" s="285"/>
      <c r="BI156" s="285"/>
      <c r="BJ156" s="285"/>
      <c r="BK156" s="285"/>
      <c r="BL156" s="315"/>
      <c r="BM156" s="315"/>
      <c r="BN156" s="315"/>
      <c r="BO156" s="315"/>
      <c r="BP156" s="315"/>
      <c r="BQ156" s="285"/>
      <c r="BR156" s="285"/>
      <c r="BS156" s="352"/>
      <c r="BT156" s="352"/>
      <c r="BU156" s="352"/>
      <c r="BV156" s="352"/>
      <c r="BW156" s="316"/>
      <c r="BX156" s="316"/>
      <c r="BY156" s="316"/>
      <c r="BZ156" s="316"/>
      <c r="CA156" s="316"/>
      <c r="CB156" s="316"/>
      <c r="CC156" s="316"/>
      <c r="CD156" s="316"/>
      <c r="CE156" s="316"/>
      <c r="CF156" s="316"/>
      <c r="CG156" s="316"/>
      <c r="CH156" s="316"/>
      <c r="CI156" s="316"/>
      <c r="CJ156" s="316"/>
      <c r="CK156" s="316"/>
      <c r="CL156" s="316"/>
      <c r="CM156" s="316"/>
      <c r="CN156" s="316"/>
      <c r="CO156" s="316"/>
      <c r="CP156" s="316"/>
      <c r="CQ156" s="316"/>
      <c r="CR156" s="316"/>
      <c r="CS156" s="316"/>
      <c r="CT156" s="316"/>
      <c r="CU156" s="316"/>
      <c r="CV156" s="316"/>
      <c r="CW156" s="316"/>
      <c r="CX156" s="316"/>
      <c r="CY156" s="316"/>
      <c r="CZ156" s="316"/>
      <c r="DA156" s="316"/>
      <c r="DB156" s="316"/>
      <c r="DC156" s="316"/>
      <c r="DD156" s="316"/>
      <c r="DE156" s="316"/>
      <c r="DF156" s="316"/>
      <c r="DG156" s="316"/>
      <c r="DH156" s="316"/>
      <c r="DI156" s="316"/>
      <c r="DJ156" s="316"/>
      <c r="DK156" s="316"/>
      <c r="DL156" s="316"/>
      <c r="DM156" s="316"/>
      <c r="DN156" s="316"/>
      <c r="DO156" s="316"/>
      <c r="DP156" s="316"/>
      <c r="DQ156" s="316"/>
      <c r="DR156" s="316"/>
      <c r="DS156" s="316"/>
      <c r="DT156" s="293"/>
      <c r="DU156" s="293"/>
      <c r="DV156" s="293"/>
      <c r="DW156" s="293"/>
      <c r="DX156" s="317"/>
      <c r="DY156" s="314"/>
      <c r="DZ156" s="314"/>
      <c r="EA156" s="314"/>
      <c r="EB156" s="314"/>
      <c r="EC156" s="314"/>
      <c r="ED156" s="314"/>
      <c r="EE156" s="314"/>
      <c r="EF156" s="314"/>
      <c r="EG156" s="313"/>
      <c r="EH156" s="313"/>
      <c r="EI156" s="313"/>
      <c r="EJ156" s="313"/>
      <c r="EK156" s="313"/>
      <c r="EL156" s="313"/>
      <c r="EM156" s="313"/>
      <c r="EN156" s="313"/>
      <c r="EO156" s="313"/>
      <c r="EP156" s="313"/>
      <c r="EU156" s="313"/>
      <c r="EV156" s="313"/>
      <c r="EW156" s="313"/>
      <c r="EX156" s="313"/>
      <c r="EY156" s="313"/>
      <c r="EZ156" s="313"/>
      <c r="FA156" s="313"/>
      <c r="FB156" s="313"/>
      <c r="FC156" s="313"/>
      <c r="FD156" s="313"/>
      <c r="FE156" s="313"/>
      <c r="FF156" s="313"/>
      <c r="FG156" s="313"/>
      <c r="FH156" s="313"/>
      <c r="FI156" s="313"/>
      <c r="FJ156" s="313"/>
      <c r="FK156" s="313"/>
      <c r="FL156" s="313"/>
    </row>
    <row r="157" spans="3:168" s="59" customFormat="1" ht="30" customHeight="1">
      <c r="C157" s="318" t="s">
        <v>844</v>
      </c>
      <c r="D157" s="293"/>
      <c r="E157" s="293"/>
      <c r="F157" s="293"/>
      <c r="G157" s="293"/>
      <c r="H157" s="293"/>
      <c r="I157" s="293"/>
      <c r="J157" s="293"/>
      <c r="K157" s="293"/>
      <c r="L157" s="293"/>
      <c r="M157" s="312"/>
      <c r="N157" s="293"/>
      <c r="O157" s="293"/>
      <c r="P157" s="293"/>
      <c r="Q157" s="293"/>
      <c r="R157" s="313"/>
      <c r="S157" s="293"/>
      <c r="T157" s="293"/>
      <c r="U157" s="314"/>
      <c r="V157" s="314"/>
      <c r="W157" s="314"/>
      <c r="X157" s="314"/>
      <c r="Y157" s="314"/>
      <c r="Z157" s="314"/>
      <c r="AA157" s="314"/>
      <c r="AB157" s="314"/>
      <c r="AC157" s="314"/>
      <c r="AD157" s="314"/>
      <c r="AE157" s="487"/>
      <c r="AF157" s="293"/>
      <c r="AG157" s="313"/>
      <c r="AH157" s="293"/>
      <c r="AI157" s="293"/>
      <c r="AJ157" s="293"/>
      <c r="AK157" s="293"/>
      <c r="AL157" s="293"/>
      <c r="AM157" s="293"/>
      <c r="AN157" s="293"/>
      <c r="AO157" s="293"/>
      <c r="AP157" s="293"/>
      <c r="AQ157" s="293"/>
      <c r="AR157" s="293"/>
      <c r="AS157" s="293"/>
      <c r="AT157" s="293"/>
      <c r="AU157" s="313"/>
      <c r="AV157" s="313"/>
      <c r="AW157" s="313"/>
      <c r="AX157" s="293"/>
      <c r="AY157" s="293"/>
      <c r="AZ157" s="293"/>
      <c r="BA157" s="293"/>
      <c r="BB157" s="293"/>
      <c r="BC157" s="293"/>
      <c r="BD157" s="293"/>
      <c r="BE157" s="293"/>
      <c r="BF157" s="285"/>
      <c r="BG157" s="285"/>
      <c r="BH157" s="285"/>
      <c r="BI157" s="285"/>
      <c r="BJ157" s="285"/>
      <c r="BK157" s="285"/>
      <c r="BL157" s="315"/>
      <c r="BM157" s="315"/>
      <c r="BN157" s="315"/>
      <c r="BO157" s="315"/>
      <c r="BP157" s="315"/>
      <c r="BQ157" s="285"/>
      <c r="BR157" s="285"/>
      <c r="BS157" s="352"/>
      <c r="BT157" s="352"/>
      <c r="BU157" s="352"/>
      <c r="BV157" s="352"/>
      <c r="BW157" s="316"/>
      <c r="BX157" s="316"/>
      <c r="BY157" s="316"/>
      <c r="BZ157" s="316"/>
      <c r="CA157" s="316"/>
      <c r="CB157" s="316"/>
      <c r="CC157" s="316"/>
      <c r="CD157" s="316"/>
      <c r="CE157" s="316"/>
      <c r="CF157" s="316"/>
      <c r="CG157" s="316"/>
      <c r="CH157" s="316"/>
      <c r="CI157" s="316"/>
      <c r="CJ157" s="316"/>
      <c r="CK157" s="316"/>
      <c r="CL157" s="316"/>
      <c r="CM157" s="316"/>
      <c r="CN157" s="316"/>
      <c r="CO157" s="316"/>
      <c r="CP157" s="316"/>
      <c r="CQ157" s="316"/>
      <c r="CR157" s="316"/>
      <c r="CS157" s="316"/>
      <c r="CT157" s="316"/>
      <c r="CU157" s="316"/>
      <c r="CV157" s="316"/>
      <c r="CW157" s="316"/>
      <c r="CX157" s="316"/>
      <c r="CY157" s="316"/>
      <c r="CZ157" s="316"/>
      <c r="DA157" s="316"/>
      <c r="DB157" s="316"/>
      <c r="DC157" s="316"/>
      <c r="DD157" s="316"/>
      <c r="DE157" s="316"/>
      <c r="DF157" s="316"/>
      <c r="DG157" s="316"/>
      <c r="DH157" s="316"/>
      <c r="DI157" s="316"/>
      <c r="DJ157" s="316"/>
      <c r="DK157" s="316"/>
      <c r="DL157" s="316"/>
      <c r="DM157" s="316"/>
      <c r="DN157" s="316"/>
      <c r="DO157" s="316"/>
      <c r="DP157" s="316"/>
      <c r="DQ157" s="316"/>
      <c r="DR157" s="316"/>
      <c r="DS157" s="316"/>
      <c r="DT157" s="293"/>
      <c r="DU157" s="293"/>
      <c r="DV157" s="293"/>
      <c r="DW157" s="293"/>
      <c r="DX157" s="317"/>
      <c r="DY157" s="314"/>
      <c r="DZ157" s="314"/>
      <c r="EA157" s="314"/>
      <c r="EB157" s="314"/>
      <c r="EC157" s="314"/>
      <c r="ED157" s="314"/>
      <c r="EE157" s="314"/>
      <c r="EF157" s="314"/>
      <c r="EG157" s="313"/>
      <c r="EH157" s="313"/>
      <c r="EI157" s="313"/>
      <c r="EJ157" s="313"/>
      <c r="EK157" s="313"/>
      <c r="EL157" s="313"/>
      <c r="EM157" s="313"/>
      <c r="EN157" s="313"/>
      <c r="EO157" s="313"/>
      <c r="EP157" s="313"/>
      <c r="EU157" s="313"/>
      <c r="EV157" s="313"/>
      <c r="EW157" s="313"/>
      <c r="EX157" s="313"/>
      <c r="EY157" s="313"/>
      <c r="EZ157" s="313"/>
      <c r="FA157" s="313"/>
      <c r="FB157" s="313"/>
      <c r="FC157" s="313"/>
      <c r="FD157" s="313"/>
      <c r="FE157" s="313"/>
      <c r="FF157" s="313"/>
      <c r="FG157" s="313"/>
      <c r="FH157" s="313"/>
      <c r="FI157" s="313"/>
      <c r="FJ157" s="313"/>
      <c r="FK157" s="313"/>
      <c r="FL157" s="313"/>
    </row>
    <row r="158" spans="3:168" s="59" customFormat="1" ht="30" customHeight="1">
      <c r="C158" s="318" t="s">
        <v>845</v>
      </c>
      <c r="D158" s="293"/>
      <c r="E158" s="293"/>
      <c r="F158" s="293"/>
      <c r="G158" s="293"/>
      <c r="H158" s="293"/>
      <c r="I158" s="293"/>
      <c r="J158" s="293"/>
      <c r="K158" s="293"/>
      <c r="L158" s="293"/>
      <c r="M158" s="312"/>
      <c r="N158" s="293"/>
      <c r="O158" s="293"/>
      <c r="P158" s="293"/>
      <c r="Q158" s="293"/>
      <c r="R158" s="313"/>
      <c r="S158" s="293"/>
      <c r="T158" s="293"/>
      <c r="U158" s="314"/>
      <c r="V158" s="314"/>
      <c r="W158" s="314"/>
      <c r="X158" s="314"/>
      <c r="Y158" s="314"/>
      <c r="Z158" s="314"/>
      <c r="AA158" s="314"/>
      <c r="AB158" s="314"/>
      <c r="AC158" s="314"/>
      <c r="AD158" s="314"/>
      <c r="AE158" s="487"/>
      <c r="AF158" s="293"/>
      <c r="AG158" s="313"/>
      <c r="AH158" s="293"/>
      <c r="AI158" s="293"/>
      <c r="AJ158" s="293"/>
      <c r="AK158" s="293"/>
      <c r="AL158" s="293"/>
      <c r="AM158" s="293"/>
      <c r="AN158" s="293"/>
      <c r="AO158" s="293"/>
      <c r="AP158" s="293"/>
      <c r="AQ158" s="293"/>
      <c r="AR158" s="293"/>
      <c r="AS158" s="293"/>
      <c r="AT158" s="293"/>
      <c r="AU158" s="313"/>
      <c r="AV158" s="313"/>
      <c r="AW158" s="313"/>
      <c r="AX158" s="293"/>
      <c r="AY158" s="293"/>
      <c r="AZ158" s="293"/>
      <c r="BA158" s="293"/>
      <c r="BB158" s="293"/>
      <c r="BC158" s="293"/>
      <c r="BD158" s="293"/>
      <c r="BE158" s="293"/>
      <c r="BF158" s="285"/>
      <c r="BG158" s="285"/>
      <c r="BH158" s="285"/>
      <c r="BI158" s="285"/>
      <c r="BJ158" s="285"/>
      <c r="BK158" s="285"/>
      <c r="BL158" s="315"/>
      <c r="BM158" s="315"/>
      <c r="BN158" s="315"/>
      <c r="BO158" s="315"/>
      <c r="BP158" s="315"/>
      <c r="BQ158" s="285"/>
      <c r="BR158" s="285"/>
      <c r="BS158" s="352"/>
      <c r="BT158" s="352"/>
      <c r="BU158" s="352"/>
      <c r="BV158" s="352"/>
      <c r="BW158" s="316"/>
      <c r="BX158" s="316"/>
      <c r="BY158" s="316"/>
      <c r="BZ158" s="316"/>
      <c r="CA158" s="316"/>
      <c r="CB158" s="316"/>
      <c r="CC158" s="316"/>
      <c r="CD158" s="316"/>
      <c r="CE158" s="316"/>
      <c r="CF158" s="316"/>
      <c r="CG158" s="316"/>
      <c r="CH158" s="316"/>
      <c r="CI158" s="316"/>
      <c r="CJ158" s="316"/>
      <c r="CK158" s="316"/>
      <c r="CL158" s="316"/>
      <c r="CM158" s="316"/>
      <c r="CN158" s="316"/>
      <c r="CO158" s="316"/>
      <c r="CP158" s="316"/>
      <c r="CQ158" s="316"/>
      <c r="CR158" s="316"/>
      <c r="CS158" s="316"/>
      <c r="CT158" s="316"/>
      <c r="CU158" s="316"/>
      <c r="CV158" s="316"/>
      <c r="CW158" s="316"/>
      <c r="CX158" s="316"/>
      <c r="CY158" s="316"/>
      <c r="CZ158" s="316"/>
      <c r="DA158" s="316"/>
      <c r="DB158" s="316"/>
      <c r="DC158" s="316"/>
      <c r="DD158" s="316"/>
      <c r="DE158" s="316"/>
      <c r="DF158" s="316"/>
      <c r="DG158" s="316"/>
      <c r="DH158" s="316"/>
      <c r="DI158" s="316"/>
      <c r="DJ158" s="316"/>
      <c r="DK158" s="316"/>
      <c r="DL158" s="316"/>
      <c r="DM158" s="316"/>
      <c r="DN158" s="316"/>
      <c r="DO158" s="316"/>
      <c r="DP158" s="316"/>
      <c r="DQ158" s="316"/>
      <c r="DR158" s="316"/>
      <c r="DS158" s="316"/>
      <c r="DT158" s="293"/>
      <c r="DU158" s="293"/>
      <c r="DV158" s="293"/>
      <c r="DW158" s="293"/>
      <c r="DX158" s="317"/>
      <c r="DY158" s="314"/>
      <c r="DZ158" s="314"/>
      <c r="EA158" s="314"/>
      <c r="EB158" s="314"/>
      <c r="EC158" s="314"/>
      <c r="ED158" s="314"/>
      <c r="EE158" s="314"/>
      <c r="EF158" s="314"/>
      <c r="EG158" s="313"/>
      <c r="EH158" s="313"/>
      <c r="EI158" s="313"/>
      <c r="EJ158" s="313"/>
      <c r="EK158" s="313"/>
      <c r="EL158" s="313"/>
      <c r="EM158" s="313"/>
      <c r="EN158" s="313"/>
      <c r="EO158" s="313"/>
      <c r="EP158" s="313"/>
      <c r="EU158" s="313"/>
      <c r="EV158" s="313"/>
      <c r="EW158" s="313"/>
      <c r="EX158" s="313"/>
      <c r="EY158" s="313"/>
      <c r="EZ158" s="313"/>
      <c r="FA158" s="313"/>
      <c r="FB158" s="313"/>
      <c r="FC158" s="313"/>
      <c r="FD158" s="313"/>
      <c r="FE158" s="313"/>
      <c r="FF158" s="313"/>
      <c r="FG158" s="313"/>
      <c r="FH158" s="313"/>
      <c r="FI158" s="313"/>
      <c r="FJ158" s="313"/>
      <c r="FK158" s="313"/>
      <c r="FL158" s="313"/>
    </row>
    <row r="159" spans="3:168" s="59" customFormat="1" ht="30" customHeight="1">
      <c r="C159" s="318" t="s">
        <v>846</v>
      </c>
      <c r="D159" s="293"/>
      <c r="E159" s="293"/>
      <c r="F159" s="293"/>
      <c r="G159" s="293"/>
      <c r="H159" s="293"/>
      <c r="I159" s="293"/>
      <c r="J159" s="293"/>
      <c r="K159" s="293"/>
      <c r="L159" s="293"/>
      <c r="M159" s="312"/>
      <c r="N159" s="293"/>
      <c r="O159" s="293"/>
      <c r="P159" s="293"/>
      <c r="Q159" s="293"/>
      <c r="R159" s="313"/>
      <c r="S159" s="293"/>
      <c r="T159" s="293"/>
      <c r="U159" s="314"/>
      <c r="V159" s="314"/>
      <c r="W159" s="314"/>
      <c r="X159" s="314"/>
      <c r="Y159" s="314"/>
      <c r="Z159" s="314"/>
      <c r="AA159" s="314"/>
      <c r="AB159" s="314"/>
      <c r="AC159" s="314"/>
      <c r="AD159" s="314"/>
      <c r="AE159" s="487"/>
      <c r="AF159" s="293"/>
      <c r="AG159" s="313"/>
      <c r="AH159" s="293"/>
      <c r="AI159" s="293"/>
      <c r="AJ159" s="293"/>
      <c r="AK159" s="293"/>
      <c r="AL159" s="293"/>
      <c r="AM159" s="293"/>
      <c r="AN159" s="293"/>
      <c r="AO159" s="293"/>
      <c r="AP159" s="293"/>
      <c r="AQ159" s="293"/>
      <c r="AR159" s="293"/>
      <c r="AS159" s="293"/>
      <c r="AT159" s="293"/>
      <c r="AU159" s="313"/>
      <c r="AV159" s="313"/>
      <c r="AW159" s="313"/>
      <c r="AX159" s="293"/>
      <c r="AY159" s="293"/>
      <c r="AZ159" s="293"/>
      <c r="BA159" s="293"/>
      <c r="BB159" s="293"/>
      <c r="BC159" s="293"/>
      <c r="BD159" s="293"/>
      <c r="BE159" s="293"/>
      <c r="BF159" s="285"/>
      <c r="BG159" s="285"/>
      <c r="BH159" s="285"/>
      <c r="BI159" s="285"/>
      <c r="BJ159" s="285"/>
      <c r="BK159" s="285"/>
      <c r="BL159" s="315"/>
      <c r="BM159" s="315"/>
      <c r="BN159" s="315"/>
      <c r="BO159" s="315"/>
      <c r="BP159" s="315"/>
      <c r="BQ159" s="285"/>
      <c r="BR159" s="285"/>
      <c r="BS159" s="352"/>
      <c r="BT159" s="352"/>
      <c r="BU159" s="352"/>
      <c r="BV159" s="352"/>
      <c r="BW159" s="316"/>
      <c r="BX159" s="316"/>
      <c r="BY159" s="316"/>
      <c r="BZ159" s="316"/>
      <c r="CA159" s="316"/>
      <c r="CB159" s="316"/>
      <c r="CC159" s="316"/>
      <c r="CD159" s="316"/>
      <c r="CE159" s="316"/>
      <c r="CF159" s="316"/>
      <c r="CG159" s="316"/>
      <c r="CH159" s="316"/>
      <c r="CI159" s="316"/>
      <c r="CJ159" s="316"/>
      <c r="CK159" s="316"/>
      <c r="CL159" s="316"/>
      <c r="CM159" s="316"/>
      <c r="CN159" s="316"/>
      <c r="CO159" s="316"/>
      <c r="CP159" s="316"/>
      <c r="CQ159" s="316"/>
      <c r="CR159" s="316"/>
      <c r="CS159" s="316"/>
      <c r="CT159" s="316"/>
      <c r="CU159" s="316"/>
      <c r="CV159" s="316"/>
      <c r="CW159" s="316"/>
      <c r="CX159" s="316"/>
      <c r="CY159" s="316"/>
      <c r="CZ159" s="316"/>
      <c r="DA159" s="316"/>
      <c r="DB159" s="316"/>
      <c r="DC159" s="316"/>
      <c r="DD159" s="316"/>
      <c r="DE159" s="316"/>
      <c r="DF159" s="316"/>
      <c r="DG159" s="316"/>
      <c r="DH159" s="316"/>
      <c r="DI159" s="316"/>
      <c r="DJ159" s="316"/>
      <c r="DK159" s="316"/>
      <c r="DL159" s="316"/>
      <c r="DM159" s="316"/>
      <c r="DN159" s="316"/>
      <c r="DO159" s="316"/>
      <c r="DP159" s="316"/>
      <c r="DQ159" s="316"/>
      <c r="DR159" s="316"/>
      <c r="DS159" s="316"/>
      <c r="DT159" s="293"/>
      <c r="DU159" s="293"/>
      <c r="DV159" s="293"/>
      <c r="DW159" s="293"/>
      <c r="DX159" s="317"/>
      <c r="DY159" s="314"/>
      <c r="DZ159" s="314"/>
      <c r="EA159" s="314"/>
      <c r="EB159" s="314"/>
      <c r="EC159" s="314"/>
      <c r="ED159" s="314"/>
      <c r="EE159" s="314"/>
      <c r="EF159" s="314"/>
      <c r="EG159" s="313"/>
      <c r="EH159" s="313"/>
      <c r="EI159" s="313"/>
      <c r="EJ159" s="313"/>
      <c r="EK159" s="313"/>
      <c r="EL159" s="313"/>
      <c r="EM159" s="313"/>
      <c r="EN159" s="313"/>
      <c r="EO159" s="313"/>
      <c r="EP159" s="313"/>
      <c r="EU159" s="313"/>
      <c r="EV159" s="313"/>
      <c r="EW159" s="313"/>
      <c r="EX159" s="313"/>
      <c r="EY159" s="313"/>
      <c r="EZ159" s="313"/>
      <c r="FA159" s="313"/>
      <c r="FB159" s="313"/>
      <c r="FC159" s="313"/>
      <c r="FD159" s="313"/>
      <c r="FE159" s="313"/>
      <c r="FF159" s="313"/>
      <c r="FG159" s="313"/>
      <c r="FH159" s="313"/>
      <c r="FI159" s="313"/>
      <c r="FJ159" s="313"/>
      <c r="FK159" s="313"/>
      <c r="FL159" s="313"/>
    </row>
    <row r="160" spans="3:168" s="59" customFormat="1" ht="30" customHeight="1">
      <c r="C160" s="318" t="s">
        <v>847</v>
      </c>
      <c r="D160" s="293"/>
      <c r="E160" s="293"/>
      <c r="F160" s="293"/>
      <c r="G160" s="293"/>
      <c r="H160" s="293"/>
      <c r="I160" s="293"/>
      <c r="J160" s="293"/>
      <c r="K160" s="293"/>
      <c r="L160" s="293"/>
      <c r="M160" s="312"/>
      <c r="N160" s="293"/>
      <c r="O160" s="293"/>
      <c r="P160" s="293"/>
      <c r="Q160" s="293"/>
      <c r="R160" s="313"/>
      <c r="S160" s="293"/>
      <c r="T160" s="293"/>
      <c r="U160" s="314"/>
      <c r="V160" s="314"/>
      <c r="W160" s="314"/>
      <c r="X160" s="314"/>
      <c r="Y160" s="314"/>
      <c r="Z160" s="314"/>
      <c r="AA160" s="314"/>
      <c r="AB160" s="314"/>
      <c r="AC160" s="314"/>
      <c r="AD160" s="314"/>
      <c r="AE160" s="487"/>
      <c r="AF160" s="293"/>
      <c r="AG160" s="313"/>
      <c r="AH160" s="293"/>
      <c r="AI160" s="293"/>
      <c r="AJ160" s="293"/>
      <c r="AK160" s="293"/>
      <c r="AL160" s="293"/>
      <c r="AM160" s="293"/>
      <c r="AN160" s="293"/>
      <c r="AO160" s="293"/>
      <c r="AP160" s="293"/>
      <c r="AQ160" s="293"/>
      <c r="AR160" s="293"/>
      <c r="AS160" s="293"/>
      <c r="AT160" s="293"/>
      <c r="AU160" s="313"/>
      <c r="AV160" s="313"/>
      <c r="AW160" s="313"/>
      <c r="AX160" s="293"/>
      <c r="AY160" s="293"/>
      <c r="AZ160" s="293"/>
      <c r="BA160" s="293"/>
      <c r="BB160" s="293"/>
      <c r="BC160" s="293"/>
      <c r="BD160" s="293"/>
      <c r="BE160" s="293"/>
      <c r="BF160" s="285"/>
      <c r="BG160" s="285"/>
      <c r="BH160" s="285"/>
      <c r="BI160" s="285"/>
      <c r="BJ160" s="285"/>
      <c r="BK160" s="285"/>
      <c r="BL160" s="315"/>
      <c r="BM160" s="315"/>
      <c r="BN160" s="315"/>
      <c r="BO160" s="315"/>
      <c r="BP160" s="315"/>
      <c r="BQ160" s="285"/>
      <c r="BR160" s="285"/>
      <c r="BS160" s="352"/>
      <c r="BT160" s="352"/>
      <c r="BU160" s="352"/>
      <c r="BV160" s="352"/>
      <c r="BW160" s="316"/>
      <c r="BX160" s="316"/>
      <c r="BY160" s="316"/>
      <c r="BZ160" s="316"/>
      <c r="CA160" s="316"/>
      <c r="CB160" s="316"/>
      <c r="CC160" s="316"/>
      <c r="CD160" s="316"/>
      <c r="CE160" s="316"/>
      <c r="CF160" s="316"/>
      <c r="CG160" s="316"/>
      <c r="CH160" s="316"/>
      <c r="CI160" s="316"/>
      <c r="CJ160" s="316"/>
      <c r="CK160" s="316"/>
      <c r="CL160" s="316"/>
      <c r="CM160" s="316"/>
      <c r="CN160" s="316"/>
      <c r="CO160" s="316"/>
      <c r="CP160" s="316"/>
      <c r="CQ160" s="316"/>
      <c r="CR160" s="316"/>
      <c r="CS160" s="316"/>
      <c r="CT160" s="316"/>
      <c r="CU160" s="316"/>
      <c r="CV160" s="316"/>
      <c r="CW160" s="316"/>
      <c r="CX160" s="316"/>
      <c r="CY160" s="316"/>
      <c r="CZ160" s="316"/>
      <c r="DA160" s="316"/>
      <c r="DB160" s="316"/>
      <c r="DC160" s="316"/>
      <c r="DD160" s="316"/>
      <c r="DE160" s="316"/>
      <c r="DF160" s="316"/>
      <c r="DG160" s="316"/>
      <c r="DH160" s="316"/>
      <c r="DI160" s="316"/>
      <c r="DJ160" s="316"/>
      <c r="DK160" s="316"/>
      <c r="DL160" s="316"/>
      <c r="DM160" s="316"/>
      <c r="DN160" s="316"/>
      <c r="DO160" s="316"/>
      <c r="DP160" s="316"/>
      <c r="DQ160" s="316"/>
      <c r="DR160" s="316"/>
      <c r="DS160" s="316"/>
      <c r="DT160" s="293"/>
      <c r="DU160" s="293"/>
      <c r="DV160" s="293"/>
      <c r="DW160" s="293"/>
      <c r="DX160" s="317"/>
      <c r="DY160" s="314"/>
      <c r="DZ160" s="314"/>
      <c r="EA160" s="314"/>
      <c r="EB160" s="314"/>
      <c r="EC160" s="314"/>
      <c r="ED160" s="314"/>
      <c r="EE160" s="314"/>
      <c r="EF160" s="314"/>
      <c r="EG160" s="313"/>
      <c r="EH160" s="313"/>
      <c r="EI160" s="313"/>
      <c r="EJ160" s="313"/>
      <c r="EK160" s="313"/>
      <c r="EL160" s="313"/>
      <c r="EM160" s="313"/>
      <c r="EN160" s="313"/>
      <c r="EO160" s="313"/>
      <c r="EP160" s="313"/>
      <c r="EU160" s="313"/>
      <c r="EV160" s="313"/>
      <c r="EW160" s="313"/>
      <c r="EX160" s="313"/>
      <c r="EY160" s="313"/>
      <c r="EZ160" s="313"/>
      <c r="FA160" s="313"/>
      <c r="FB160" s="313"/>
      <c r="FC160" s="313"/>
      <c r="FD160" s="313"/>
      <c r="FE160" s="313"/>
      <c r="FF160" s="313"/>
      <c r="FG160" s="313"/>
      <c r="FH160" s="313"/>
      <c r="FI160" s="313"/>
      <c r="FJ160" s="313"/>
      <c r="FK160" s="313"/>
      <c r="FL160" s="313"/>
    </row>
    <row r="161" spans="3:168" s="59" customFormat="1" ht="30" customHeight="1">
      <c r="C161" s="318" t="s">
        <v>848</v>
      </c>
      <c r="D161" s="293"/>
      <c r="E161" s="293"/>
      <c r="F161" s="293"/>
      <c r="G161" s="293"/>
      <c r="H161" s="293"/>
      <c r="I161" s="293"/>
      <c r="J161" s="293"/>
      <c r="K161" s="293"/>
      <c r="L161" s="293"/>
      <c r="M161" s="312"/>
      <c r="N161" s="293"/>
      <c r="O161" s="293"/>
      <c r="P161" s="293"/>
      <c r="Q161" s="293"/>
      <c r="R161" s="313"/>
      <c r="S161" s="293"/>
      <c r="T161" s="293"/>
      <c r="U161" s="314"/>
      <c r="V161" s="314"/>
      <c r="W161" s="314"/>
      <c r="X161" s="314"/>
      <c r="Y161" s="314"/>
      <c r="Z161" s="314"/>
      <c r="AA161" s="314"/>
      <c r="AB161" s="314"/>
      <c r="AC161" s="314"/>
      <c r="AD161" s="314"/>
      <c r="AE161" s="487"/>
      <c r="AF161" s="293"/>
      <c r="AG161" s="313"/>
      <c r="AH161" s="293"/>
      <c r="AI161" s="293"/>
      <c r="AJ161" s="293"/>
      <c r="AK161" s="293"/>
      <c r="AL161" s="293"/>
      <c r="AM161" s="293"/>
      <c r="AN161" s="293"/>
      <c r="AO161" s="293"/>
      <c r="AP161" s="293"/>
      <c r="AQ161" s="293"/>
      <c r="AR161" s="293"/>
      <c r="AS161" s="293"/>
      <c r="AT161" s="293"/>
      <c r="AU161" s="313"/>
      <c r="AV161" s="313"/>
      <c r="AW161" s="313"/>
      <c r="AX161" s="293"/>
      <c r="AY161" s="293"/>
      <c r="AZ161" s="293"/>
      <c r="BA161" s="293"/>
      <c r="BB161" s="293"/>
      <c r="BC161" s="293"/>
      <c r="BD161" s="293"/>
      <c r="BE161" s="293"/>
      <c r="BF161" s="285"/>
      <c r="BG161" s="285"/>
      <c r="BH161" s="285"/>
      <c r="BI161" s="285"/>
      <c r="BJ161" s="285"/>
      <c r="BK161" s="285"/>
      <c r="BL161" s="315"/>
      <c r="BM161" s="315"/>
      <c r="BN161" s="315"/>
      <c r="BO161" s="315"/>
      <c r="BP161" s="315"/>
      <c r="BQ161" s="285"/>
      <c r="BR161" s="285"/>
      <c r="BS161" s="352"/>
      <c r="BT161" s="352"/>
      <c r="BU161" s="352"/>
      <c r="BV161" s="352"/>
      <c r="BW161" s="316"/>
      <c r="BX161" s="316"/>
      <c r="BY161" s="316"/>
      <c r="BZ161" s="316"/>
      <c r="CA161" s="316"/>
      <c r="CB161" s="316"/>
      <c r="CC161" s="316"/>
      <c r="CD161" s="316"/>
      <c r="CE161" s="316"/>
      <c r="CF161" s="316"/>
      <c r="CG161" s="316"/>
      <c r="CH161" s="316"/>
      <c r="CI161" s="316"/>
      <c r="CJ161" s="316"/>
      <c r="CK161" s="316"/>
      <c r="CL161" s="316"/>
      <c r="CM161" s="316"/>
      <c r="CN161" s="316"/>
      <c r="CO161" s="316"/>
      <c r="CP161" s="316"/>
      <c r="CQ161" s="316"/>
      <c r="CR161" s="316"/>
      <c r="CS161" s="316"/>
      <c r="CT161" s="316"/>
      <c r="CU161" s="316"/>
      <c r="CV161" s="316"/>
      <c r="CW161" s="316"/>
      <c r="CX161" s="316"/>
      <c r="CY161" s="316"/>
      <c r="CZ161" s="316"/>
      <c r="DA161" s="316"/>
      <c r="DB161" s="316"/>
      <c r="DC161" s="316"/>
      <c r="DD161" s="316"/>
      <c r="DE161" s="316"/>
      <c r="DF161" s="316"/>
      <c r="DG161" s="316"/>
      <c r="DH161" s="316"/>
      <c r="DI161" s="316"/>
      <c r="DJ161" s="316"/>
      <c r="DK161" s="316"/>
      <c r="DL161" s="316"/>
      <c r="DM161" s="316"/>
      <c r="DN161" s="316"/>
      <c r="DO161" s="316"/>
      <c r="DP161" s="316"/>
      <c r="DQ161" s="316"/>
      <c r="DR161" s="316"/>
      <c r="DS161" s="316"/>
      <c r="DT161" s="293"/>
      <c r="DU161" s="293"/>
      <c r="DV161" s="293"/>
      <c r="DW161" s="293"/>
      <c r="DX161" s="317"/>
      <c r="DY161" s="314"/>
      <c r="DZ161" s="314"/>
      <c r="EA161" s="314"/>
      <c r="EB161" s="314"/>
      <c r="EC161" s="314"/>
      <c r="ED161" s="314"/>
      <c r="EE161" s="314"/>
      <c r="EF161" s="314"/>
      <c r="EG161" s="313"/>
      <c r="EH161" s="313"/>
      <c r="EI161" s="313"/>
      <c r="EJ161" s="313"/>
      <c r="EK161" s="313"/>
      <c r="EL161" s="313"/>
      <c r="EM161" s="313"/>
      <c r="EN161" s="313"/>
      <c r="EO161" s="313"/>
      <c r="EP161" s="313"/>
      <c r="EU161" s="313"/>
      <c r="EV161" s="313"/>
      <c r="EW161" s="313"/>
      <c r="EX161" s="313"/>
      <c r="EY161" s="313"/>
      <c r="EZ161" s="313"/>
      <c r="FA161" s="313"/>
      <c r="FB161" s="313"/>
      <c r="FC161" s="313"/>
      <c r="FD161" s="313"/>
      <c r="FE161" s="313"/>
      <c r="FF161" s="313"/>
      <c r="FG161" s="313"/>
      <c r="FH161" s="313"/>
      <c r="FI161" s="313"/>
      <c r="FJ161" s="313"/>
      <c r="FK161" s="313"/>
      <c r="FL161" s="313"/>
    </row>
    <row r="162" spans="3:168" s="59" customFormat="1" ht="30" customHeight="1">
      <c r="C162" s="318" t="s">
        <v>849</v>
      </c>
      <c r="D162" s="293"/>
      <c r="E162" s="293"/>
      <c r="F162" s="293"/>
      <c r="G162" s="293"/>
      <c r="H162" s="293"/>
      <c r="I162" s="293"/>
      <c r="J162" s="293"/>
      <c r="K162" s="293"/>
      <c r="L162" s="293"/>
      <c r="M162" s="312"/>
      <c r="N162" s="293"/>
      <c r="O162" s="293"/>
      <c r="P162" s="293"/>
      <c r="Q162" s="293"/>
      <c r="R162" s="313"/>
      <c r="S162" s="293"/>
      <c r="T162" s="293"/>
      <c r="U162" s="314"/>
      <c r="V162" s="314"/>
      <c r="W162" s="314"/>
      <c r="X162" s="314"/>
      <c r="Y162" s="314"/>
      <c r="Z162" s="314"/>
      <c r="AA162" s="314"/>
      <c r="AB162" s="314"/>
      <c r="AC162" s="314"/>
      <c r="AD162" s="314"/>
      <c r="AE162" s="487"/>
      <c r="AF162" s="293"/>
      <c r="AG162" s="313"/>
      <c r="AH162" s="293"/>
      <c r="AI162" s="293"/>
      <c r="AJ162" s="293"/>
      <c r="AK162" s="293"/>
      <c r="AL162" s="293"/>
      <c r="AM162" s="293"/>
      <c r="AN162" s="293"/>
      <c r="AO162" s="293"/>
      <c r="AP162" s="293"/>
      <c r="AQ162" s="293"/>
      <c r="AR162" s="293"/>
      <c r="AS162" s="293"/>
      <c r="AT162" s="293"/>
      <c r="AU162" s="313"/>
      <c r="AV162" s="313"/>
      <c r="AW162" s="313"/>
      <c r="AX162" s="293"/>
      <c r="AY162" s="293"/>
      <c r="AZ162" s="293"/>
      <c r="BA162" s="293"/>
      <c r="BB162" s="293"/>
      <c r="BC162" s="293"/>
      <c r="BD162" s="293"/>
      <c r="BE162" s="293"/>
      <c r="BF162" s="285"/>
      <c r="BG162" s="285"/>
      <c r="BH162" s="285"/>
      <c r="BI162" s="285"/>
      <c r="BJ162" s="285"/>
      <c r="BK162" s="285"/>
      <c r="BL162" s="315"/>
      <c r="BM162" s="315"/>
      <c r="BN162" s="315"/>
      <c r="BO162" s="315"/>
      <c r="BP162" s="315"/>
      <c r="BQ162" s="285"/>
      <c r="BR162" s="285"/>
      <c r="BS162" s="352"/>
      <c r="BT162" s="352"/>
      <c r="BU162" s="352"/>
      <c r="BV162" s="352"/>
      <c r="BW162" s="316"/>
      <c r="BX162" s="316"/>
      <c r="BY162" s="316"/>
      <c r="BZ162" s="316"/>
      <c r="CA162" s="316"/>
      <c r="CB162" s="316"/>
      <c r="CC162" s="316"/>
      <c r="CD162" s="316"/>
      <c r="CE162" s="316"/>
      <c r="CF162" s="316"/>
      <c r="CG162" s="316"/>
      <c r="CH162" s="316"/>
      <c r="CI162" s="316"/>
      <c r="CJ162" s="316"/>
      <c r="CK162" s="316"/>
      <c r="CL162" s="316"/>
      <c r="CM162" s="316"/>
      <c r="CN162" s="316"/>
      <c r="CO162" s="316"/>
      <c r="CP162" s="316"/>
      <c r="CQ162" s="316"/>
      <c r="CR162" s="316"/>
      <c r="CS162" s="316"/>
      <c r="CT162" s="316"/>
      <c r="CU162" s="316"/>
      <c r="CV162" s="316"/>
      <c r="CW162" s="316"/>
      <c r="CX162" s="316"/>
      <c r="CY162" s="316"/>
      <c r="CZ162" s="316"/>
      <c r="DA162" s="316"/>
      <c r="DB162" s="316"/>
      <c r="DC162" s="316"/>
      <c r="DD162" s="316"/>
      <c r="DE162" s="316"/>
      <c r="DF162" s="316"/>
      <c r="DG162" s="316"/>
      <c r="DH162" s="316"/>
      <c r="DI162" s="316"/>
      <c r="DJ162" s="316"/>
      <c r="DK162" s="316"/>
      <c r="DL162" s="316"/>
      <c r="DM162" s="316"/>
      <c r="DN162" s="316"/>
      <c r="DO162" s="316"/>
      <c r="DP162" s="316"/>
      <c r="DQ162" s="316"/>
      <c r="DR162" s="316"/>
      <c r="DS162" s="316"/>
      <c r="DT162" s="293"/>
      <c r="DU162" s="293"/>
      <c r="DV162" s="293"/>
      <c r="DW162" s="293"/>
      <c r="DX162" s="317"/>
      <c r="DY162" s="314"/>
      <c r="DZ162" s="314"/>
      <c r="EA162" s="314"/>
      <c r="EB162" s="314"/>
      <c r="EC162" s="314"/>
      <c r="ED162" s="314"/>
      <c r="EE162" s="314"/>
      <c r="EF162" s="314"/>
      <c r="EG162" s="313"/>
      <c r="EH162" s="313"/>
      <c r="EI162" s="313"/>
      <c r="EJ162" s="313"/>
      <c r="EK162" s="313"/>
      <c r="EL162" s="313"/>
      <c r="EM162" s="313"/>
      <c r="EN162" s="313"/>
      <c r="EO162" s="313"/>
      <c r="EP162" s="313"/>
      <c r="EU162" s="313"/>
      <c r="EV162" s="313"/>
      <c r="EW162" s="313"/>
      <c r="EX162" s="313"/>
      <c r="EY162" s="313"/>
      <c r="EZ162" s="313"/>
      <c r="FA162" s="313"/>
      <c r="FB162" s="313"/>
      <c r="FC162" s="313"/>
      <c r="FD162" s="313"/>
      <c r="FE162" s="313"/>
      <c r="FF162" s="313"/>
      <c r="FG162" s="313"/>
      <c r="FH162" s="313"/>
      <c r="FI162" s="313"/>
      <c r="FJ162" s="313"/>
      <c r="FK162" s="313"/>
      <c r="FL162" s="313"/>
    </row>
    <row r="163" spans="3:168" s="59" customFormat="1" ht="30" customHeight="1">
      <c r="C163" s="318" t="s">
        <v>850</v>
      </c>
      <c r="D163" s="293"/>
      <c r="E163" s="293"/>
      <c r="F163" s="293"/>
      <c r="G163" s="293"/>
      <c r="H163" s="293"/>
      <c r="I163" s="293"/>
      <c r="J163" s="293"/>
      <c r="K163" s="293"/>
      <c r="L163" s="293"/>
      <c r="M163" s="312"/>
      <c r="N163" s="293"/>
      <c r="O163" s="293"/>
      <c r="P163" s="293"/>
      <c r="Q163" s="293"/>
      <c r="R163" s="313"/>
      <c r="S163" s="293"/>
      <c r="T163" s="293"/>
      <c r="U163" s="314"/>
      <c r="V163" s="314"/>
      <c r="W163" s="314"/>
      <c r="X163" s="314"/>
      <c r="Y163" s="314"/>
      <c r="Z163" s="314"/>
      <c r="AA163" s="314"/>
      <c r="AB163" s="314"/>
      <c r="AC163" s="314"/>
      <c r="AD163" s="314"/>
      <c r="AE163" s="487"/>
      <c r="AF163" s="293"/>
      <c r="AG163" s="313"/>
      <c r="AH163" s="293"/>
      <c r="AI163" s="293"/>
      <c r="AJ163" s="293"/>
      <c r="AK163" s="293"/>
      <c r="AL163" s="293"/>
      <c r="AM163" s="293"/>
      <c r="AN163" s="293"/>
      <c r="AO163" s="293"/>
      <c r="AP163" s="293"/>
      <c r="AQ163" s="293"/>
      <c r="AR163" s="293"/>
      <c r="AS163" s="293"/>
      <c r="AT163" s="293"/>
      <c r="AU163" s="313"/>
      <c r="AV163" s="313"/>
      <c r="AW163" s="313"/>
      <c r="AX163" s="293"/>
      <c r="AY163" s="293"/>
      <c r="AZ163" s="293"/>
      <c r="BA163" s="293"/>
      <c r="BB163" s="293"/>
      <c r="BC163" s="293"/>
      <c r="BD163" s="293"/>
      <c r="BE163" s="293"/>
      <c r="BF163" s="285"/>
      <c r="BG163" s="285"/>
      <c r="BH163" s="285"/>
      <c r="BI163" s="285"/>
      <c r="BJ163" s="285"/>
      <c r="BK163" s="285"/>
      <c r="BL163" s="315"/>
      <c r="BM163" s="315"/>
      <c r="BN163" s="315"/>
      <c r="BO163" s="315"/>
      <c r="BP163" s="315"/>
      <c r="BQ163" s="285"/>
      <c r="BR163" s="285"/>
      <c r="BS163" s="352"/>
      <c r="BT163" s="352"/>
      <c r="BU163" s="352"/>
      <c r="BV163" s="352"/>
      <c r="BW163" s="316"/>
      <c r="BX163" s="316"/>
      <c r="BY163" s="316"/>
      <c r="BZ163" s="316"/>
      <c r="CA163" s="316"/>
      <c r="CB163" s="316"/>
      <c r="CC163" s="316"/>
      <c r="CD163" s="316"/>
      <c r="CE163" s="316"/>
      <c r="CF163" s="316"/>
      <c r="CG163" s="316"/>
      <c r="CH163" s="316"/>
      <c r="CI163" s="316"/>
      <c r="CJ163" s="316"/>
      <c r="CK163" s="316"/>
      <c r="CL163" s="316"/>
      <c r="CM163" s="316"/>
      <c r="CN163" s="316"/>
      <c r="CO163" s="316"/>
      <c r="CP163" s="316"/>
      <c r="CQ163" s="316"/>
      <c r="CR163" s="316"/>
      <c r="CS163" s="316"/>
      <c r="CT163" s="316"/>
      <c r="CU163" s="316"/>
      <c r="CV163" s="316"/>
      <c r="CW163" s="316"/>
      <c r="CX163" s="316"/>
      <c r="CY163" s="316"/>
      <c r="CZ163" s="316"/>
      <c r="DA163" s="316"/>
      <c r="DB163" s="316"/>
      <c r="DC163" s="316"/>
      <c r="DD163" s="316"/>
      <c r="DE163" s="316"/>
      <c r="DF163" s="316"/>
      <c r="DG163" s="316"/>
      <c r="DH163" s="316"/>
      <c r="DI163" s="316"/>
      <c r="DJ163" s="316"/>
      <c r="DK163" s="316"/>
      <c r="DL163" s="316"/>
      <c r="DM163" s="316"/>
      <c r="DN163" s="316"/>
      <c r="DO163" s="316"/>
      <c r="DP163" s="316"/>
      <c r="DQ163" s="316"/>
      <c r="DR163" s="316"/>
      <c r="DS163" s="316"/>
      <c r="DT163" s="293"/>
      <c r="DU163" s="293"/>
      <c r="DV163" s="293"/>
      <c r="DW163" s="293"/>
      <c r="DX163" s="317"/>
      <c r="DY163" s="314"/>
      <c r="DZ163" s="314"/>
      <c r="EA163" s="314"/>
      <c r="EB163" s="314"/>
      <c r="EC163" s="314"/>
      <c r="ED163" s="314"/>
      <c r="EE163" s="314"/>
      <c r="EF163" s="314"/>
      <c r="EG163" s="313"/>
      <c r="EH163" s="313"/>
      <c r="EI163" s="313"/>
      <c r="EJ163" s="313"/>
      <c r="EK163" s="313"/>
      <c r="EL163" s="313"/>
      <c r="EM163" s="313"/>
      <c r="EN163" s="313"/>
      <c r="EO163" s="313"/>
      <c r="EP163" s="313"/>
      <c r="EU163" s="313"/>
      <c r="EV163" s="313"/>
      <c r="EW163" s="313"/>
      <c r="EX163" s="313"/>
      <c r="EY163" s="313"/>
      <c r="EZ163" s="313"/>
      <c r="FA163" s="313"/>
      <c r="FB163" s="313"/>
      <c r="FC163" s="313"/>
      <c r="FD163" s="313"/>
      <c r="FE163" s="313"/>
      <c r="FF163" s="313"/>
      <c r="FG163" s="313"/>
      <c r="FH163" s="313"/>
      <c r="FI163" s="313"/>
      <c r="FJ163" s="313"/>
      <c r="FK163" s="313"/>
      <c r="FL163" s="313"/>
    </row>
    <row r="164" spans="3:168" s="59" customFormat="1" ht="30" customHeight="1">
      <c r="C164" s="318" t="s">
        <v>851</v>
      </c>
      <c r="D164" s="293"/>
      <c r="E164" s="293"/>
      <c r="F164" s="293"/>
      <c r="G164" s="293"/>
      <c r="H164" s="293"/>
      <c r="I164" s="293"/>
      <c r="J164" s="293"/>
      <c r="K164" s="293"/>
      <c r="L164" s="293"/>
      <c r="M164" s="312"/>
      <c r="N164" s="293"/>
      <c r="O164" s="293"/>
      <c r="P164" s="293"/>
      <c r="Q164" s="293"/>
      <c r="R164" s="313"/>
      <c r="S164" s="293"/>
      <c r="T164" s="293"/>
      <c r="U164" s="314"/>
      <c r="V164" s="314"/>
      <c r="W164" s="314"/>
      <c r="X164" s="314"/>
      <c r="Y164" s="314"/>
      <c r="Z164" s="314"/>
      <c r="AA164" s="314"/>
      <c r="AB164" s="314"/>
      <c r="AC164" s="314"/>
      <c r="AD164" s="314"/>
      <c r="AE164" s="487"/>
      <c r="AF164" s="293"/>
      <c r="AG164" s="313"/>
      <c r="AH164" s="293"/>
      <c r="AI164" s="293"/>
      <c r="AJ164" s="293"/>
      <c r="AK164" s="293"/>
      <c r="AL164" s="293"/>
      <c r="AM164" s="293"/>
      <c r="AN164" s="293"/>
      <c r="AO164" s="293"/>
      <c r="AP164" s="293"/>
      <c r="AQ164" s="293"/>
      <c r="AR164" s="293"/>
      <c r="AS164" s="293"/>
      <c r="AT164" s="293"/>
      <c r="AU164" s="313"/>
      <c r="AV164" s="313"/>
      <c r="AW164" s="313"/>
      <c r="AX164" s="293"/>
      <c r="AY164" s="293"/>
      <c r="AZ164" s="293"/>
      <c r="BA164" s="293"/>
      <c r="BB164" s="293"/>
      <c r="BC164" s="293"/>
      <c r="BD164" s="293"/>
      <c r="BE164" s="293"/>
      <c r="BF164" s="285"/>
      <c r="BG164" s="285"/>
      <c r="BH164" s="285"/>
      <c r="BI164" s="285"/>
      <c r="BJ164" s="285"/>
      <c r="BK164" s="285"/>
      <c r="BL164" s="315"/>
      <c r="BM164" s="315"/>
      <c r="BN164" s="315"/>
      <c r="BO164" s="315"/>
      <c r="BP164" s="315"/>
      <c r="BQ164" s="285"/>
      <c r="BR164" s="285"/>
      <c r="BS164" s="352"/>
      <c r="BT164" s="352"/>
      <c r="BU164" s="352"/>
      <c r="BV164" s="352"/>
      <c r="BW164" s="316"/>
      <c r="BX164" s="316"/>
      <c r="BY164" s="316"/>
      <c r="BZ164" s="316"/>
      <c r="CA164" s="316"/>
      <c r="CB164" s="316"/>
      <c r="CC164" s="316"/>
      <c r="CD164" s="316"/>
      <c r="CE164" s="316"/>
      <c r="CF164" s="316"/>
      <c r="CG164" s="316"/>
      <c r="CH164" s="316"/>
      <c r="CI164" s="316"/>
      <c r="CJ164" s="316"/>
      <c r="CK164" s="316"/>
      <c r="CL164" s="316"/>
      <c r="CM164" s="316"/>
      <c r="CN164" s="316"/>
      <c r="CO164" s="316"/>
      <c r="CP164" s="316"/>
      <c r="CQ164" s="316"/>
      <c r="CR164" s="316"/>
      <c r="CS164" s="316"/>
      <c r="CT164" s="316"/>
      <c r="CU164" s="316"/>
      <c r="CV164" s="316"/>
      <c r="CW164" s="316"/>
      <c r="CX164" s="316"/>
      <c r="CY164" s="316"/>
      <c r="CZ164" s="316"/>
      <c r="DA164" s="316"/>
      <c r="DB164" s="316"/>
      <c r="DC164" s="316"/>
      <c r="DD164" s="316"/>
      <c r="DE164" s="316"/>
      <c r="DF164" s="316"/>
      <c r="DG164" s="316"/>
      <c r="DH164" s="316"/>
      <c r="DI164" s="316"/>
      <c r="DJ164" s="316"/>
      <c r="DK164" s="316"/>
      <c r="DL164" s="316"/>
      <c r="DM164" s="316"/>
      <c r="DN164" s="316"/>
      <c r="DO164" s="316"/>
      <c r="DP164" s="316"/>
      <c r="DQ164" s="316"/>
      <c r="DR164" s="316"/>
      <c r="DS164" s="316"/>
      <c r="DT164" s="293"/>
      <c r="DU164" s="293"/>
      <c r="DV164" s="293"/>
      <c r="DW164" s="293"/>
      <c r="DX164" s="317"/>
      <c r="DY164" s="314"/>
      <c r="DZ164" s="314"/>
      <c r="EA164" s="314"/>
      <c r="EB164" s="314"/>
      <c r="EC164" s="314"/>
      <c r="ED164" s="314"/>
      <c r="EE164" s="314"/>
      <c r="EF164" s="314"/>
      <c r="EG164" s="313"/>
      <c r="EH164" s="313"/>
      <c r="EI164" s="313"/>
      <c r="EJ164" s="313"/>
      <c r="EK164" s="313"/>
      <c r="EL164" s="313"/>
      <c r="EM164" s="313"/>
      <c r="EN164" s="313"/>
      <c r="EO164" s="313"/>
      <c r="EP164" s="313"/>
      <c r="EU164" s="313"/>
      <c r="EV164" s="313"/>
      <c r="EW164" s="313"/>
      <c r="EX164" s="313"/>
      <c r="EY164" s="313"/>
      <c r="EZ164" s="313"/>
      <c r="FA164" s="313"/>
      <c r="FB164" s="313"/>
      <c r="FC164" s="313"/>
      <c r="FD164" s="313"/>
      <c r="FE164" s="313"/>
      <c r="FF164" s="313"/>
      <c r="FG164" s="313"/>
      <c r="FH164" s="313"/>
      <c r="FI164" s="313"/>
      <c r="FJ164" s="313"/>
      <c r="FK164" s="313"/>
      <c r="FL164" s="313"/>
    </row>
    <row r="165" spans="3:168" s="59" customFormat="1" ht="30" customHeight="1">
      <c r="C165" s="318" t="s">
        <v>852</v>
      </c>
      <c r="D165" s="293"/>
      <c r="E165" s="293"/>
      <c r="F165" s="293"/>
      <c r="G165" s="293"/>
      <c r="H165" s="293"/>
      <c r="I165" s="293"/>
      <c r="J165" s="293"/>
      <c r="K165" s="293"/>
      <c r="L165" s="293"/>
      <c r="M165" s="312"/>
      <c r="N165" s="293"/>
      <c r="O165" s="293"/>
      <c r="P165" s="293"/>
      <c r="Q165" s="293"/>
      <c r="R165" s="313"/>
      <c r="S165" s="293"/>
      <c r="T165" s="293"/>
      <c r="U165" s="314"/>
      <c r="V165" s="314"/>
      <c r="W165" s="314"/>
      <c r="X165" s="314"/>
      <c r="Y165" s="314"/>
      <c r="Z165" s="314"/>
      <c r="AA165" s="314"/>
      <c r="AB165" s="314"/>
      <c r="AC165" s="314"/>
      <c r="AD165" s="314"/>
      <c r="AE165" s="487"/>
      <c r="AF165" s="293"/>
      <c r="AG165" s="313"/>
      <c r="AH165" s="293"/>
      <c r="AI165" s="293"/>
      <c r="AJ165" s="293"/>
      <c r="AK165" s="293"/>
      <c r="AL165" s="293"/>
      <c r="AM165" s="293"/>
      <c r="AN165" s="293"/>
      <c r="AO165" s="293"/>
      <c r="AP165" s="293"/>
      <c r="AQ165" s="293"/>
      <c r="AR165" s="293"/>
      <c r="AS165" s="293"/>
      <c r="AT165" s="293"/>
      <c r="AU165" s="313"/>
      <c r="AV165" s="313"/>
      <c r="AW165" s="313"/>
      <c r="AX165" s="293"/>
      <c r="AY165" s="293"/>
      <c r="AZ165" s="293"/>
      <c r="BA165" s="293"/>
      <c r="BB165" s="293"/>
      <c r="BC165" s="293"/>
      <c r="BD165" s="293"/>
      <c r="BE165" s="293"/>
      <c r="BF165" s="285"/>
      <c r="BG165" s="285"/>
      <c r="BH165" s="285"/>
      <c r="BI165" s="285"/>
      <c r="BJ165" s="285"/>
      <c r="BK165" s="285"/>
      <c r="BL165" s="315"/>
      <c r="BM165" s="315"/>
      <c r="BN165" s="315"/>
      <c r="BO165" s="315"/>
      <c r="BP165" s="315"/>
      <c r="BQ165" s="285"/>
      <c r="BR165" s="285"/>
      <c r="BS165" s="352"/>
      <c r="BT165" s="352"/>
      <c r="BU165" s="352"/>
      <c r="BV165" s="352"/>
      <c r="BW165" s="316"/>
      <c r="BX165" s="316"/>
      <c r="BY165" s="316"/>
      <c r="BZ165" s="316"/>
      <c r="CA165" s="316"/>
      <c r="CB165" s="316"/>
      <c r="CC165" s="316"/>
      <c r="CD165" s="316"/>
      <c r="CE165" s="316"/>
      <c r="CF165" s="316"/>
      <c r="CG165" s="316"/>
      <c r="CH165" s="316"/>
      <c r="CI165" s="316"/>
      <c r="CJ165" s="316"/>
      <c r="CK165" s="316"/>
      <c r="CL165" s="316"/>
      <c r="CM165" s="316"/>
      <c r="CN165" s="316"/>
      <c r="CO165" s="316"/>
      <c r="CP165" s="316"/>
      <c r="CQ165" s="316"/>
      <c r="CR165" s="316"/>
      <c r="CS165" s="316"/>
      <c r="CT165" s="316"/>
      <c r="CU165" s="316"/>
      <c r="CV165" s="316"/>
      <c r="CW165" s="316"/>
      <c r="CX165" s="316"/>
      <c r="CY165" s="316"/>
      <c r="CZ165" s="316"/>
      <c r="DA165" s="316"/>
      <c r="DB165" s="316"/>
      <c r="DC165" s="316"/>
      <c r="DD165" s="316"/>
      <c r="DE165" s="316"/>
      <c r="DF165" s="316"/>
      <c r="DG165" s="316"/>
      <c r="DH165" s="316"/>
      <c r="DI165" s="316"/>
      <c r="DJ165" s="316"/>
      <c r="DK165" s="316"/>
      <c r="DL165" s="316"/>
      <c r="DM165" s="316"/>
      <c r="DN165" s="316"/>
      <c r="DO165" s="316"/>
      <c r="DP165" s="316"/>
      <c r="DQ165" s="316"/>
      <c r="DR165" s="316"/>
      <c r="DS165" s="316"/>
      <c r="DT165" s="293"/>
      <c r="DU165" s="293"/>
      <c r="DV165" s="293"/>
      <c r="DW165" s="293"/>
      <c r="DX165" s="317"/>
      <c r="DY165" s="314"/>
      <c r="DZ165" s="314"/>
      <c r="EA165" s="314"/>
      <c r="EB165" s="314"/>
      <c r="EC165" s="314"/>
      <c r="ED165" s="314"/>
      <c r="EE165" s="314"/>
      <c r="EF165" s="314"/>
      <c r="EG165" s="313"/>
      <c r="EH165" s="313"/>
      <c r="EI165" s="313"/>
      <c r="EJ165" s="313"/>
      <c r="EK165" s="313"/>
      <c r="EL165" s="313"/>
      <c r="EM165" s="313"/>
      <c r="EN165" s="313"/>
      <c r="EO165" s="313"/>
      <c r="EP165" s="313"/>
      <c r="EU165" s="313"/>
      <c r="EV165" s="313"/>
      <c r="EW165" s="313"/>
      <c r="EX165" s="313"/>
      <c r="EY165" s="313"/>
      <c r="EZ165" s="313"/>
      <c r="FA165" s="313"/>
      <c r="FB165" s="313"/>
      <c r="FC165" s="313"/>
      <c r="FD165" s="313"/>
      <c r="FE165" s="313"/>
      <c r="FF165" s="313"/>
      <c r="FG165" s="313"/>
      <c r="FH165" s="313"/>
      <c r="FI165" s="313"/>
      <c r="FJ165" s="313"/>
      <c r="FK165" s="313"/>
      <c r="FL165" s="313"/>
    </row>
    <row r="166" spans="3:168" s="59" customFormat="1" ht="30" customHeight="1">
      <c r="C166" s="318" t="s">
        <v>853</v>
      </c>
      <c r="D166" s="293"/>
      <c r="E166" s="293"/>
      <c r="F166" s="293"/>
      <c r="G166" s="293"/>
      <c r="H166" s="293"/>
      <c r="I166" s="293"/>
      <c r="J166" s="293"/>
      <c r="K166" s="293"/>
      <c r="L166" s="293"/>
      <c r="M166" s="312"/>
      <c r="N166" s="293"/>
      <c r="O166" s="293"/>
      <c r="P166" s="293"/>
      <c r="Q166" s="293"/>
      <c r="R166" s="313"/>
      <c r="S166" s="293"/>
      <c r="T166" s="293"/>
      <c r="U166" s="314"/>
      <c r="V166" s="314"/>
      <c r="W166" s="314"/>
      <c r="X166" s="314"/>
      <c r="Y166" s="314"/>
      <c r="Z166" s="314"/>
      <c r="AA166" s="314"/>
      <c r="AB166" s="314"/>
      <c r="AC166" s="314"/>
      <c r="AD166" s="314"/>
      <c r="AE166" s="487"/>
      <c r="AF166" s="293"/>
      <c r="AG166" s="313"/>
      <c r="AH166" s="293"/>
      <c r="AI166" s="293"/>
      <c r="AJ166" s="293"/>
      <c r="AK166" s="293"/>
      <c r="AL166" s="293"/>
      <c r="AM166" s="293"/>
      <c r="AN166" s="293"/>
      <c r="AO166" s="293"/>
      <c r="AP166" s="293"/>
      <c r="AQ166" s="293"/>
      <c r="AR166" s="293"/>
      <c r="AS166" s="293"/>
      <c r="AT166" s="293"/>
      <c r="AU166" s="313"/>
      <c r="AV166" s="313"/>
      <c r="AW166" s="313"/>
      <c r="AX166" s="293"/>
      <c r="AY166" s="293"/>
      <c r="AZ166" s="293"/>
      <c r="BA166" s="293"/>
      <c r="BB166" s="293"/>
      <c r="BC166" s="293"/>
      <c r="BD166" s="293"/>
      <c r="BE166" s="293"/>
      <c r="BF166" s="285"/>
      <c r="BG166" s="285"/>
      <c r="BH166" s="285"/>
      <c r="BI166" s="285"/>
      <c r="BJ166" s="285"/>
      <c r="BK166" s="285"/>
      <c r="BL166" s="315"/>
      <c r="BM166" s="315"/>
      <c r="BN166" s="315"/>
      <c r="BO166" s="315"/>
      <c r="BP166" s="315"/>
      <c r="BQ166" s="285"/>
      <c r="BR166" s="285"/>
      <c r="BS166" s="352"/>
      <c r="BT166" s="352"/>
      <c r="BU166" s="352"/>
      <c r="BV166" s="352"/>
      <c r="BW166" s="316"/>
      <c r="BX166" s="316"/>
      <c r="BY166" s="316"/>
      <c r="BZ166" s="316"/>
      <c r="CA166" s="316"/>
      <c r="CB166" s="316"/>
      <c r="CC166" s="316"/>
      <c r="CD166" s="316"/>
      <c r="CE166" s="316"/>
      <c r="CF166" s="316"/>
      <c r="CG166" s="316"/>
      <c r="CH166" s="316"/>
      <c r="CI166" s="316"/>
      <c r="CJ166" s="316"/>
      <c r="CK166" s="316"/>
      <c r="CL166" s="316"/>
      <c r="CM166" s="316"/>
      <c r="CN166" s="316"/>
      <c r="CO166" s="316"/>
      <c r="CP166" s="316"/>
      <c r="CQ166" s="316"/>
      <c r="CR166" s="316"/>
      <c r="CS166" s="316"/>
      <c r="CT166" s="316"/>
      <c r="CU166" s="316"/>
      <c r="CV166" s="316"/>
      <c r="CW166" s="316"/>
      <c r="CX166" s="316"/>
      <c r="CY166" s="316"/>
      <c r="CZ166" s="316"/>
      <c r="DA166" s="316"/>
      <c r="DB166" s="316"/>
      <c r="DC166" s="316"/>
      <c r="DD166" s="316"/>
      <c r="DE166" s="316"/>
      <c r="DF166" s="316"/>
      <c r="DG166" s="316"/>
      <c r="DH166" s="316"/>
      <c r="DI166" s="316"/>
      <c r="DJ166" s="316"/>
      <c r="DK166" s="316"/>
      <c r="DL166" s="316"/>
      <c r="DM166" s="316"/>
      <c r="DN166" s="316"/>
      <c r="DO166" s="316"/>
      <c r="DP166" s="316"/>
      <c r="DQ166" s="316"/>
      <c r="DR166" s="316"/>
      <c r="DS166" s="316"/>
      <c r="DT166" s="293"/>
      <c r="DU166" s="293"/>
      <c r="DV166" s="293"/>
      <c r="DW166" s="293"/>
      <c r="DX166" s="317"/>
      <c r="DY166" s="314"/>
      <c r="DZ166" s="314"/>
      <c r="EA166" s="314"/>
      <c r="EB166" s="314"/>
      <c r="EC166" s="314"/>
      <c r="ED166" s="314"/>
      <c r="EE166" s="314"/>
      <c r="EF166" s="314"/>
      <c r="EG166" s="313"/>
      <c r="EH166" s="313"/>
      <c r="EI166" s="313"/>
      <c r="EJ166" s="313"/>
      <c r="EK166" s="313"/>
      <c r="EL166" s="313"/>
      <c r="EM166" s="313"/>
      <c r="EN166" s="313"/>
      <c r="EO166" s="313"/>
      <c r="EP166" s="313"/>
      <c r="EU166" s="313"/>
      <c r="EV166" s="313"/>
      <c r="EW166" s="313"/>
      <c r="EX166" s="313"/>
      <c r="EY166" s="313"/>
      <c r="EZ166" s="313"/>
      <c r="FA166" s="313"/>
      <c r="FB166" s="313"/>
      <c r="FC166" s="313"/>
      <c r="FD166" s="313"/>
      <c r="FE166" s="313"/>
      <c r="FF166" s="313"/>
      <c r="FG166" s="313"/>
      <c r="FH166" s="313"/>
      <c r="FI166" s="313"/>
      <c r="FJ166" s="313"/>
      <c r="FK166" s="313"/>
      <c r="FL166" s="313"/>
    </row>
    <row r="167" spans="3:168" s="59" customFormat="1" ht="30" customHeight="1">
      <c r="C167" s="318" t="s">
        <v>854</v>
      </c>
      <c r="D167" s="293"/>
      <c r="E167" s="293"/>
      <c r="F167" s="293"/>
      <c r="G167" s="293"/>
      <c r="H167" s="293"/>
      <c r="I167" s="293"/>
      <c r="J167" s="293"/>
      <c r="K167" s="293"/>
      <c r="L167" s="293"/>
      <c r="M167" s="312"/>
      <c r="N167" s="293"/>
      <c r="O167" s="293"/>
      <c r="P167" s="293"/>
      <c r="Q167" s="293"/>
      <c r="R167" s="313"/>
      <c r="S167" s="293"/>
      <c r="T167" s="293"/>
      <c r="U167" s="314"/>
      <c r="V167" s="314"/>
      <c r="W167" s="314"/>
      <c r="X167" s="314"/>
      <c r="Y167" s="314"/>
      <c r="Z167" s="314"/>
      <c r="AA167" s="314"/>
      <c r="AB167" s="314"/>
      <c r="AC167" s="314"/>
      <c r="AD167" s="314"/>
      <c r="AE167" s="487"/>
      <c r="AF167" s="293"/>
      <c r="AG167" s="313"/>
      <c r="AH167" s="293"/>
      <c r="AI167" s="293"/>
      <c r="AJ167" s="293"/>
      <c r="AK167" s="293"/>
      <c r="AL167" s="293"/>
      <c r="AM167" s="293"/>
      <c r="AN167" s="293"/>
      <c r="AO167" s="293"/>
      <c r="AP167" s="293"/>
      <c r="AQ167" s="293"/>
      <c r="AR167" s="293"/>
      <c r="AS167" s="293"/>
      <c r="AT167" s="293"/>
      <c r="AU167" s="313"/>
      <c r="AV167" s="313"/>
      <c r="AW167" s="313"/>
      <c r="AX167" s="293"/>
      <c r="AY167" s="293"/>
      <c r="AZ167" s="293"/>
      <c r="BA167" s="293"/>
      <c r="BB167" s="293"/>
      <c r="BC167" s="293"/>
      <c r="BD167" s="293"/>
      <c r="BE167" s="293"/>
      <c r="BF167" s="285"/>
      <c r="BG167" s="285"/>
      <c r="BH167" s="285"/>
      <c r="BI167" s="285"/>
      <c r="BJ167" s="285"/>
      <c r="BK167" s="285"/>
      <c r="BL167" s="315"/>
      <c r="BM167" s="315"/>
      <c r="BN167" s="315"/>
      <c r="BO167" s="315"/>
      <c r="BP167" s="315"/>
      <c r="BQ167" s="285"/>
      <c r="BR167" s="285"/>
      <c r="BS167" s="352"/>
      <c r="BT167" s="352"/>
      <c r="BU167" s="352"/>
      <c r="BV167" s="352"/>
      <c r="BW167" s="316"/>
      <c r="BX167" s="316"/>
      <c r="BY167" s="316"/>
      <c r="BZ167" s="316"/>
      <c r="CA167" s="316"/>
      <c r="CB167" s="316"/>
      <c r="CC167" s="316"/>
      <c r="CD167" s="316"/>
      <c r="CE167" s="316"/>
      <c r="CF167" s="316"/>
      <c r="CG167" s="316"/>
      <c r="CH167" s="316"/>
      <c r="CI167" s="316"/>
      <c r="CJ167" s="316"/>
      <c r="CK167" s="316"/>
      <c r="CL167" s="316"/>
      <c r="CM167" s="316"/>
      <c r="CN167" s="316"/>
      <c r="CO167" s="316"/>
      <c r="CP167" s="316"/>
      <c r="CQ167" s="316"/>
      <c r="CR167" s="316"/>
      <c r="CS167" s="316"/>
      <c r="CT167" s="316"/>
      <c r="CU167" s="316"/>
      <c r="CV167" s="316"/>
      <c r="CW167" s="316"/>
      <c r="CX167" s="316"/>
      <c r="CY167" s="316"/>
      <c r="CZ167" s="316"/>
      <c r="DA167" s="316"/>
      <c r="DB167" s="316"/>
      <c r="DC167" s="316"/>
      <c r="DD167" s="316"/>
      <c r="DE167" s="316"/>
      <c r="DF167" s="316"/>
      <c r="DG167" s="316"/>
      <c r="DH167" s="316"/>
      <c r="DI167" s="316"/>
      <c r="DJ167" s="316"/>
      <c r="DK167" s="316"/>
      <c r="DL167" s="316"/>
      <c r="DM167" s="316"/>
      <c r="DN167" s="316"/>
      <c r="DO167" s="316"/>
      <c r="DP167" s="316"/>
      <c r="DQ167" s="316"/>
      <c r="DR167" s="316"/>
      <c r="DS167" s="316"/>
      <c r="DT167" s="293"/>
      <c r="DU167" s="293"/>
      <c r="DV167" s="293"/>
      <c r="DW167" s="293"/>
      <c r="DX167" s="317"/>
      <c r="DY167" s="314"/>
      <c r="DZ167" s="314"/>
      <c r="EA167" s="314"/>
      <c r="EB167" s="314"/>
      <c r="EC167" s="314"/>
      <c r="ED167" s="314"/>
      <c r="EE167" s="314"/>
      <c r="EF167" s="314"/>
      <c r="EG167" s="313"/>
      <c r="EH167" s="313"/>
      <c r="EI167" s="313"/>
      <c r="EJ167" s="313"/>
      <c r="EK167" s="313"/>
      <c r="EL167" s="313"/>
      <c r="EM167" s="313"/>
      <c r="EN167" s="313"/>
      <c r="EO167" s="313"/>
      <c r="EP167" s="313"/>
      <c r="EU167" s="313"/>
      <c r="EV167" s="313"/>
      <c r="EW167" s="313"/>
      <c r="EX167" s="313"/>
      <c r="EY167" s="313"/>
      <c r="EZ167" s="313"/>
      <c r="FA167" s="313"/>
      <c r="FB167" s="313"/>
      <c r="FC167" s="313"/>
      <c r="FD167" s="313"/>
      <c r="FE167" s="313"/>
      <c r="FF167" s="313"/>
      <c r="FG167" s="313"/>
      <c r="FH167" s="313"/>
      <c r="FI167" s="313"/>
      <c r="FJ167" s="313"/>
      <c r="FK167" s="313"/>
      <c r="FL167" s="313"/>
    </row>
    <row r="168" spans="3:168" s="59" customFormat="1" ht="30" customHeight="1">
      <c r="C168" s="318" t="s">
        <v>855</v>
      </c>
      <c r="D168" s="293"/>
      <c r="E168" s="293"/>
      <c r="F168" s="293"/>
      <c r="G168" s="293"/>
      <c r="H168" s="293"/>
      <c r="I168" s="293"/>
      <c r="J168" s="293"/>
      <c r="K168" s="293"/>
      <c r="L168" s="293"/>
      <c r="M168" s="312"/>
      <c r="N168" s="293"/>
      <c r="O168" s="293"/>
      <c r="P168" s="293"/>
      <c r="Q168" s="293"/>
      <c r="R168" s="313"/>
      <c r="S168" s="293"/>
      <c r="T168" s="293"/>
      <c r="U168" s="314"/>
      <c r="V168" s="314"/>
      <c r="W168" s="314"/>
      <c r="X168" s="314"/>
      <c r="Y168" s="314"/>
      <c r="Z168" s="314"/>
      <c r="AA168" s="314"/>
      <c r="AB168" s="314"/>
      <c r="AC168" s="314"/>
      <c r="AD168" s="314"/>
      <c r="AE168" s="487"/>
      <c r="AF168" s="293"/>
      <c r="AG168" s="313"/>
      <c r="AH168" s="293"/>
      <c r="AI168" s="293"/>
      <c r="AJ168" s="293"/>
      <c r="AK168" s="293"/>
      <c r="AL168" s="293"/>
      <c r="AM168" s="293"/>
      <c r="AN168" s="293"/>
      <c r="AO168" s="293"/>
      <c r="AP168" s="293"/>
      <c r="AQ168" s="293"/>
      <c r="AR168" s="293"/>
      <c r="AS168" s="293"/>
      <c r="AT168" s="293"/>
      <c r="AU168" s="313"/>
      <c r="AV168" s="313"/>
      <c r="AW168" s="313"/>
      <c r="AX168" s="293"/>
      <c r="AY168" s="293"/>
      <c r="AZ168" s="293"/>
      <c r="BA168" s="293"/>
      <c r="BB168" s="293"/>
      <c r="BC168" s="293"/>
      <c r="BD168" s="293"/>
      <c r="BE168" s="293"/>
      <c r="BF168" s="285"/>
      <c r="BG168" s="285"/>
      <c r="BH168" s="285"/>
      <c r="BI168" s="285"/>
      <c r="BJ168" s="285"/>
      <c r="BK168" s="285"/>
      <c r="BL168" s="315"/>
      <c r="BM168" s="315"/>
      <c r="BN168" s="315"/>
      <c r="BO168" s="315"/>
      <c r="BP168" s="315"/>
      <c r="BQ168" s="285"/>
      <c r="BR168" s="285"/>
      <c r="BS168" s="352"/>
      <c r="BT168" s="352"/>
      <c r="BU168" s="352"/>
      <c r="BV168" s="352"/>
      <c r="BW168" s="316"/>
      <c r="BX168" s="316"/>
      <c r="BY168" s="316"/>
      <c r="BZ168" s="316"/>
      <c r="CA168" s="316"/>
      <c r="CB168" s="316"/>
      <c r="CC168" s="316"/>
      <c r="CD168" s="316"/>
      <c r="CE168" s="316"/>
      <c r="CF168" s="316"/>
      <c r="CG168" s="316"/>
      <c r="CH168" s="316"/>
      <c r="CI168" s="316"/>
      <c r="CJ168" s="316"/>
      <c r="CK168" s="316"/>
      <c r="CL168" s="316"/>
      <c r="CM168" s="316"/>
      <c r="CN168" s="316"/>
      <c r="CO168" s="316"/>
      <c r="CP168" s="316"/>
      <c r="CQ168" s="316"/>
      <c r="CR168" s="316"/>
      <c r="CS168" s="316"/>
      <c r="CT168" s="316"/>
      <c r="CU168" s="316"/>
      <c r="CV168" s="316"/>
      <c r="CW168" s="316"/>
      <c r="CX168" s="316"/>
      <c r="CY168" s="316"/>
      <c r="CZ168" s="316"/>
      <c r="DA168" s="316"/>
      <c r="DB168" s="316"/>
      <c r="DC168" s="316"/>
      <c r="DD168" s="316"/>
      <c r="DE168" s="316"/>
      <c r="DF168" s="316"/>
      <c r="DG168" s="316"/>
      <c r="DH168" s="316"/>
      <c r="DI168" s="316"/>
      <c r="DJ168" s="316"/>
      <c r="DK168" s="316"/>
      <c r="DL168" s="316"/>
      <c r="DM168" s="316"/>
      <c r="DN168" s="316"/>
      <c r="DO168" s="316"/>
      <c r="DP168" s="316"/>
      <c r="DQ168" s="316"/>
      <c r="DR168" s="316"/>
      <c r="DS168" s="316"/>
      <c r="DT168" s="293"/>
      <c r="DU168" s="293"/>
      <c r="DV168" s="293"/>
      <c r="DW168" s="293"/>
      <c r="DX168" s="317"/>
      <c r="DY168" s="314"/>
      <c r="DZ168" s="314"/>
      <c r="EA168" s="314"/>
      <c r="EB168" s="314"/>
      <c r="EC168" s="314"/>
      <c r="ED168" s="314"/>
      <c r="EE168" s="314"/>
      <c r="EF168" s="314"/>
      <c r="EG168" s="313"/>
      <c r="EH168" s="313"/>
      <c r="EI168" s="313"/>
      <c r="EJ168" s="313"/>
      <c r="EK168" s="313"/>
      <c r="EL168" s="313"/>
      <c r="EM168" s="313"/>
      <c r="EN168" s="313"/>
      <c r="EO168" s="313"/>
      <c r="EP168" s="313"/>
      <c r="EU168" s="313"/>
      <c r="EV168" s="313"/>
      <c r="EW168" s="313"/>
      <c r="EX168" s="313"/>
      <c r="EY168" s="313"/>
      <c r="EZ168" s="313"/>
      <c r="FA168" s="313"/>
      <c r="FB168" s="313"/>
      <c r="FC168" s="313"/>
      <c r="FD168" s="313"/>
      <c r="FE168" s="313"/>
      <c r="FF168" s="313"/>
      <c r="FG168" s="313"/>
      <c r="FH168" s="313"/>
      <c r="FI168" s="313"/>
      <c r="FJ168" s="313"/>
      <c r="FK168" s="313"/>
      <c r="FL168" s="313"/>
    </row>
    <row r="169" spans="3:168" s="59" customFormat="1" ht="30" customHeight="1">
      <c r="C169" s="318" t="s">
        <v>856</v>
      </c>
      <c r="D169" s="293"/>
      <c r="E169" s="293"/>
      <c r="F169" s="293"/>
      <c r="G169" s="293"/>
      <c r="H169" s="293"/>
      <c r="I169" s="293"/>
      <c r="J169" s="293"/>
      <c r="K169" s="293"/>
      <c r="L169" s="293"/>
      <c r="M169" s="312"/>
      <c r="N169" s="293"/>
      <c r="O169" s="293"/>
      <c r="P169" s="293"/>
      <c r="Q169" s="293"/>
      <c r="R169" s="313"/>
      <c r="S169" s="293"/>
      <c r="T169" s="293"/>
      <c r="U169" s="314"/>
      <c r="V169" s="314"/>
      <c r="W169" s="314"/>
      <c r="X169" s="314"/>
      <c r="Y169" s="314"/>
      <c r="Z169" s="314"/>
      <c r="AA169" s="314"/>
      <c r="AB169" s="314"/>
      <c r="AC169" s="314"/>
      <c r="AD169" s="314"/>
      <c r="AE169" s="487"/>
      <c r="AF169" s="293"/>
      <c r="AG169" s="313"/>
      <c r="AH169" s="293"/>
      <c r="AI169" s="293"/>
      <c r="AJ169" s="293"/>
      <c r="AK169" s="293"/>
      <c r="AL169" s="293"/>
      <c r="AM169" s="293"/>
      <c r="AN169" s="293"/>
      <c r="AO169" s="293"/>
      <c r="AP169" s="293"/>
      <c r="AQ169" s="293"/>
      <c r="AR169" s="293"/>
      <c r="AS169" s="293"/>
      <c r="AT169" s="293"/>
      <c r="AU169" s="313"/>
      <c r="AV169" s="313"/>
      <c r="AW169" s="313"/>
      <c r="AX169" s="293"/>
      <c r="AY169" s="293"/>
      <c r="AZ169" s="293"/>
      <c r="BA169" s="293"/>
      <c r="BB169" s="293"/>
      <c r="BC169" s="293"/>
      <c r="BD169" s="293"/>
      <c r="BE169" s="293"/>
      <c r="BF169" s="285"/>
      <c r="BG169" s="285"/>
      <c r="BH169" s="285"/>
      <c r="BI169" s="285"/>
      <c r="BJ169" s="285"/>
      <c r="BK169" s="285"/>
      <c r="BL169" s="315"/>
      <c r="BM169" s="315"/>
      <c r="BN169" s="315"/>
      <c r="BO169" s="315"/>
      <c r="BP169" s="315"/>
      <c r="BQ169" s="285"/>
      <c r="BR169" s="285"/>
      <c r="BS169" s="352"/>
      <c r="BT169" s="352"/>
      <c r="BU169" s="352"/>
      <c r="BV169" s="352"/>
      <c r="BW169" s="316"/>
      <c r="BX169" s="316"/>
      <c r="BY169" s="316"/>
      <c r="BZ169" s="316"/>
      <c r="CA169" s="316"/>
      <c r="CB169" s="316"/>
      <c r="CC169" s="316"/>
      <c r="CD169" s="316"/>
      <c r="CE169" s="316"/>
      <c r="CF169" s="316"/>
      <c r="CG169" s="316"/>
      <c r="CH169" s="316"/>
      <c r="CI169" s="316"/>
      <c r="CJ169" s="316"/>
      <c r="CK169" s="316"/>
      <c r="CL169" s="316"/>
      <c r="CM169" s="316"/>
      <c r="CN169" s="316"/>
      <c r="CO169" s="316"/>
      <c r="CP169" s="316"/>
      <c r="CQ169" s="316"/>
      <c r="CR169" s="316"/>
      <c r="CS169" s="316"/>
      <c r="CT169" s="316"/>
      <c r="CU169" s="316"/>
      <c r="CV169" s="316"/>
      <c r="CW169" s="316"/>
      <c r="CX169" s="316"/>
      <c r="CY169" s="316"/>
      <c r="CZ169" s="316"/>
      <c r="DA169" s="316"/>
      <c r="DB169" s="316"/>
      <c r="DC169" s="316"/>
      <c r="DD169" s="316"/>
      <c r="DE169" s="316"/>
      <c r="DF169" s="316"/>
      <c r="DG169" s="316"/>
      <c r="DH169" s="316"/>
      <c r="DI169" s="316"/>
      <c r="DJ169" s="316"/>
      <c r="DK169" s="316"/>
      <c r="DL169" s="316"/>
      <c r="DM169" s="316"/>
      <c r="DN169" s="316"/>
      <c r="DO169" s="316"/>
      <c r="DP169" s="316"/>
      <c r="DQ169" s="316"/>
      <c r="DR169" s="316"/>
      <c r="DS169" s="316"/>
      <c r="DT169" s="293"/>
      <c r="DU169" s="293"/>
      <c r="DV169" s="293"/>
      <c r="DW169" s="293"/>
      <c r="DX169" s="317"/>
      <c r="DY169" s="314"/>
      <c r="DZ169" s="314"/>
      <c r="EA169" s="314"/>
      <c r="EB169" s="314"/>
      <c r="EC169" s="314"/>
      <c r="ED169" s="314"/>
      <c r="EE169" s="314"/>
      <c r="EF169" s="314"/>
      <c r="EG169" s="313"/>
      <c r="EH169" s="313"/>
      <c r="EI169" s="313"/>
      <c r="EJ169" s="313"/>
      <c r="EK169" s="313"/>
      <c r="EL169" s="313"/>
      <c r="EM169" s="313"/>
      <c r="EN169" s="313"/>
      <c r="EO169" s="313"/>
      <c r="EP169" s="313"/>
      <c r="EU169" s="313"/>
      <c r="EV169" s="313"/>
      <c r="EW169" s="313"/>
      <c r="EX169" s="313"/>
      <c r="EY169" s="313"/>
      <c r="EZ169" s="313"/>
      <c r="FA169" s="313"/>
      <c r="FB169" s="313"/>
      <c r="FC169" s="313"/>
      <c r="FD169" s="313"/>
      <c r="FE169" s="313"/>
      <c r="FF169" s="313"/>
      <c r="FG169" s="313"/>
      <c r="FH169" s="313"/>
      <c r="FI169" s="313"/>
      <c r="FJ169" s="313"/>
      <c r="FK169" s="313"/>
      <c r="FL169" s="313"/>
    </row>
    <row r="170" spans="3:168" s="59" customFormat="1" ht="30" customHeight="1">
      <c r="C170" s="318" t="s">
        <v>857</v>
      </c>
      <c r="D170" s="293"/>
      <c r="E170" s="293"/>
      <c r="F170" s="293"/>
      <c r="G170" s="293"/>
      <c r="H170" s="293"/>
      <c r="I170" s="293"/>
      <c r="J170" s="293"/>
      <c r="K170" s="293"/>
      <c r="L170" s="293"/>
      <c r="M170" s="312"/>
      <c r="N170" s="293"/>
      <c r="O170" s="293"/>
      <c r="P170" s="293"/>
      <c r="Q170" s="293"/>
      <c r="R170" s="313"/>
      <c r="S170" s="293"/>
      <c r="T170" s="293"/>
      <c r="U170" s="314"/>
      <c r="V170" s="314"/>
      <c r="W170" s="314"/>
      <c r="X170" s="314"/>
      <c r="Y170" s="314"/>
      <c r="Z170" s="314"/>
      <c r="AA170" s="314"/>
      <c r="AB170" s="314"/>
      <c r="AC170" s="314"/>
      <c r="AD170" s="314"/>
      <c r="AE170" s="487"/>
      <c r="AF170" s="293"/>
      <c r="AG170" s="313"/>
      <c r="AH170" s="293"/>
      <c r="AI170" s="293"/>
      <c r="AJ170" s="293"/>
      <c r="AK170" s="293"/>
      <c r="AL170" s="293"/>
      <c r="AM170" s="293"/>
      <c r="AN170" s="293"/>
      <c r="AO170" s="293"/>
      <c r="AP170" s="293"/>
      <c r="AQ170" s="293"/>
      <c r="AR170" s="293"/>
      <c r="AS170" s="293"/>
      <c r="AT170" s="293"/>
      <c r="AU170" s="313"/>
      <c r="AV170" s="313"/>
      <c r="AW170" s="313"/>
      <c r="AX170" s="293"/>
      <c r="AY170" s="293"/>
      <c r="AZ170" s="293"/>
      <c r="BA170" s="293"/>
      <c r="BB170" s="293"/>
      <c r="BC170" s="293"/>
      <c r="BD170" s="293"/>
      <c r="BE170" s="293"/>
      <c r="BF170" s="285"/>
      <c r="BG170" s="285"/>
      <c r="BH170" s="285"/>
      <c r="BI170" s="285"/>
      <c r="BJ170" s="285"/>
      <c r="BK170" s="285"/>
      <c r="BL170" s="315"/>
      <c r="BM170" s="315"/>
      <c r="BN170" s="315"/>
      <c r="BO170" s="315"/>
      <c r="BP170" s="315"/>
      <c r="BQ170" s="285"/>
      <c r="BR170" s="285"/>
      <c r="BS170" s="352"/>
      <c r="BT170" s="352"/>
      <c r="BU170" s="352"/>
      <c r="BV170" s="352"/>
      <c r="BW170" s="316"/>
      <c r="BX170" s="316"/>
      <c r="BY170" s="316"/>
      <c r="BZ170" s="316"/>
      <c r="CA170" s="316"/>
      <c r="CB170" s="316"/>
      <c r="CC170" s="316"/>
      <c r="CD170" s="316"/>
      <c r="CE170" s="316"/>
      <c r="CF170" s="316"/>
      <c r="CG170" s="316"/>
      <c r="CH170" s="316"/>
      <c r="CI170" s="316"/>
      <c r="CJ170" s="316"/>
      <c r="CK170" s="316"/>
      <c r="CL170" s="316"/>
      <c r="CM170" s="316"/>
      <c r="CN170" s="316"/>
      <c r="CO170" s="316"/>
      <c r="CP170" s="316"/>
      <c r="CQ170" s="316"/>
      <c r="CR170" s="316"/>
      <c r="CS170" s="316"/>
      <c r="CT170" s="316"/>
      <c r="CU170" s="316"/>
      <c r="CV170" s="316"/>
      <c r="CW170" s="316"/>
      <c r="CX170" s="316"/>
      <c r="CY170" s="316"/>
      <c r="CZ170" s="316"/>
      <c r="DA170" s="316"/>
      <c r="DB170" s="316"/>
      <c r="DC170" s="316"/>
      <c r="DD170" s="316"/>
      <c r="DE170" s="316"/>
      <c r="DF170" s="316"/>
      <c r="DG170" s="316"/>
      <c r="DH170" s="316"/>
      <c r="DI170" s="316"/>
      <c r="DJ170" s="316"/>
      <c r="DK170" s="316"/>
      <c r="DL170" s="316"/>
      <c r="DM170" s="316"/>
      <c r="DN170" s="316"/>
      <c r="DO170" s="316"/>
      <c r="DP170" s="316"/>
      <c r="DQ170" s="316"/>
      <c r="DR170" s="316"/>
      <c r="DS170" s="316"/>
      <c r="DT170" s="293"/>
      <c r="DU170" s="293"/>
      <c r="DV170" s="293"/>
      <c r="DW170" s="293"/>
      <c r="DX170" s="317"/>
      <c r="DY170" s="314"/>
      <c r="DZ170" s="314"/>
      <c r="EA170" s="314"/>
      <c r="EB170" s="314"/>
      <c r="EC170" s="314"/>
      <c r="ED170" s="314"/>
      <c r="EE170" s="314"/>
      <c r="EF170" s="314"/>
      <c r="EG170" s="313"/>
      <c r="EH170" s="313"/>
      <c r="EI170" s="313"/>
      <c r="EJ170" s="313"/>
      <c r="EK170" s="313"/>
      <c r="EL170" s="313"/>
      <c r="EM170" s="313"/>
      <c r="EN170" s="313"/>
      <c r="EO170" s="313"/>
      <c r="EP170" s="313"/>
      <c r="EU170" s="313"/>
      <c r="EV170" s="313"/>
      <c r="EW170" s="313"/>
      <c r="EX170" s="313"/>
      <c r="EY170" s="313"/>
      <c r="EZ170" s="313"/>
      <c r="FA170" s="313"/>
      <c r="FB170" s="313"/>
      <c r="FC170" s="313"/>
      <c r="FD170" s="313"/>
      <c r="FE170" s="313"/>
      <c r="FF170" s="313"/>
      <c r="FG170" s="313"/>
      <c r="FH170" s="313"/>
      <c r="FI170" s="313"/>
      <c r="FJ170" s="313"/>
      <c r="FK170" s="313"/>
      <c r="FL170" s="313"/>
    </row>
    <row r="171" spans="3:168" s="59" customFormat="1" ht="30" customHeight="1">
      <c r="C171" s="318" t="s">
        <v>858</v>
      </c>
      <c r="D171" s="293"/>
      <c r="E171" s="293"/>
      <c r="F171" s="293"/>
      <c r="G171" s="293"/>
      <c r="H171" s="293"/>
      <c r="I171" s="293"/>
      <c r="J171" s="293"/>
      <c r="K171" s="293"/>
      <c r="L171" s="293"/>
      <c r="M171" s="312"/>
      <c r="N171" s="293"/>
      <c r="O171" s="293"/>
      <c r="P171" s="293"/>
      <c r="Q171" s="293"/>
      <c r="R171" s="313"/>
      <c r="S171" s="293"/>
      <c r="T171" s="293"/>
      <c r="U171" s="314"/>
      <c r="V171" s="314"/>
      <c r="W171" s="314"/>
      <c r="X171" s="314"/>
      <c r="Y171" s="314"/>
      <c r="Z171" s="314"/>
      <c r="AA171" s="314"/>
      <c r="AB171" s="314"/>
      <c r="AC171" s="314"/>
      <c r="AD171" s="314"/>
      <c r="AE171" s="487"/>
      <c r="AF171" s="293"/>
      <c r="AG171" s="313"/>
      <c r="AH171" s="293"/>
      <c r="AI171" s="293"/>
      <c r="AJ171" s="293"/>
      <c r="AK171" s="293"/>
      <c r="AL171" s="293"/>
      <c r="AM171" s="293"/>
      <c r="AN171" s="293"/>
      <c r="AO171" s="293"/>
      <c r="AP171" s="293"/>
      <c r="AQ171" s="293"/>
      <c r="AR171" s="293"/>
      <c r="AS171" s="293"/>
      <c r="AT171" s="293"/>
      <c r="AU171" s="313"/>
      <c r="AV171" s="313"/>
      <c r="AW171" s="313"/>
      <c r="AX171" s="293"/>
      <c r="AY171" s="293"/>
      <c r="AZ171" s="293"/>
      <c r="BA171" s="293"/>
      <c r="BB171" s="293"/>
      <c r="BC171" s="293"/>
      <c r="BD171" s="293"/>
      <c r="BE171" s="293"/>
      <c r="BF171" s="285"/>
      <c r="BG171" s="285"/>
      <c r="BH171" s="285"/>
      <c r="BI171" s="285"/>
      <c r="BJ171" s="285"/>
      <c r="BK171" s="285"/>
      <c r="BL171" s="315"/>
      <c r="BM171" s="315"/>
      <c r="BN171" s="315"/>
      <c r="BO171" s="315"/>
      <c r="BP171" s="315"/>
      <c r="BQ171" s="285"/>
      <c r="BR171" s="285"/>
      <c r="BS171" s="352"/>
      <c r="BT171" s="352"/>
      <c r="BU171" s="352"/>
      <c r="BV171" s="352"/>
      <c r="BW171" s="316"/>
      <c r="BX171" s="316"/>
      <c r="BY171" s="316"/>
      <c r="BZ171" s="316"/>
      <c r="CA171" s="316"/>
      <c r="CB171" s="316"/>
      <c r="CC171" s="316"/>
      <c r="CD171" s="316"/>
      <c r="CE171" s="316"/>
      <c r="CF171" s="316"/>
      <c r="CG171" s="316"/>
      <c r="CH171" s="316"/>
      <c r="CI171" s="316"/>
      <c r="CJ171" s="316"/>
      <c r="CK171" s="316"/>
      <c r="CL171" s="316"/>
      <c r="CM171" s="316"/>
      <c r="CN171" s="316"/>
      <c r="CO171" s="316"/>
      <c r="CP171" s="316"/>
      <c r="CQ171" s="316"/>
      <c r="CR171" s="316"/>
      <c r="CS171" s="316"/>
      <c r="CT171" s="316"/>
      <c r="CU171" s="316"/>
      <c r="CV171" s="316"/>
      <c r="CW171" s="316"/>
      <c r="CX171" s="316"/>
      <c r="CY171" s="316"/>
      <c r="CZ171" s="316"/>
      <c r="DA171" s="316"/>
      <c r="DB171" s="316"/>
      <c r="DC171" s="316"/>
      <c r="DD171" s="316"/>
      <c r="DE171" s="316"/>
      <c r="DF171" s="316"/>
      <c r="DG171" s="316"/>
      <c r="DH171" s="316"/>
      <c r="DI171" s="316"/>
      <c r="DJ171" s="316"/>
      <c r="DK171" s="316"/>
      <c r="DL171" s="316"/>
      <c r="DM171" s="316"/>
      <c r="DN171" s="316"/>
      <c r="DO171" s="316"/>
      <c r="DP171" s="316"/>
      <c r="DQ171" s="316"/>
      <c r="DR171" s="316"/>
      <c r="DS171" s="316"/>
      <c r="DT171" s="293"/>
      <c r="DU171" s="293"/>
      <c r="DV171" s="293"/>
      <c r="DW171" s="293"/>
      <c r="DX171" s="317"/>
      <c r="DY171" s="314"/>
      <c r="DZ171" s="314"/>
      <c r="EA171" s="314"/>
      <c r="EB171" s="314"/>
      <c r="EC171" s="314"/>
      <c r="ED171" s="314"/>
      <c r="EE171" s="314"/>
      <c r="EF171" s="314"/>
      <c r="EG171" s="313"/>
      <c r="EH171" s="313"/>
      <c r="EI171" s="313"/>
      <c r="EJ171" s="313"/>
      <c r="EK171" s="313"/>
      <c r="EL171" s="313"/>
      <c r="EM171" s="313"/>
      <c r="EN171" s="313"/>
      <c r="EO171" s="313"/>
      <c r="EP171" s="313"/>
      <c r="EU171" s="313"/>
      <c r="EV171" s="313"/>
      <c r="EW171" s="313"/>
      <c r="EX171" s="313"/>
      <c r="EY171" s="313"/>
      <c r="EZ171" s="313"/>
      <c r="FA171" s="313"/>
      <c r="FB171" s="313"/>
      <c r="FC171" s="313"/>
      <c r="FD171" s="313"/>
      <c r="FE171" s="313"/>
      <c r="FF171" s="313"/>
      <c r="FG171" s="313"/>
      <c r="FH171" s="313"/>
      <c r="FI171" s="313"/>
      <c r="FJ171" s="313"/>
      <c r="FK171" s="313"/>
      <c r="FL171" s="313"/>
    </row>
    <row r="172" spans="3:168" s="59" customFormat="1" ht="30" customHeight="1">
      <c r="C172" s="318" t="s">
        <v>859</v>
      </c>
      <c r="D172" s="293"/>
      <c r="E172" s="293"/>
      <c r="F172" s="293"/>
      <c r="G172" s="293"/>
      <c r="H172" s="293"/>
      <c r="I172" s="293"/>
      <c r="J172" s="293"/>
      <c r="K172" s="293"/>
      <c r="L172" s="293"/>
      <c r="M172" s="312"/>
      <c r="N172" s="293"/>
      <c r="O172" s="293"/>
      <c r="P172" s="293"/>
      <c r="Q172" s="293"/>
      <c r="R172" s="313"/>
      <c r="S172" s="293"/>
      <c r="T172" s="293"/>
      <c r="U172" s="314"/>
      <c r="V172" s="314"/>
      <c r="W172" s="314"/>
      <c r="X172" s="314"/>
      <c r="Y172" s="314"/>
      <c r="Z172" s="314"/>
      <c r="AA172" s="314"/>
      <c r="AB172" s="314"/>
      <c r="AC172" s="314"/>
      <c r="AD172" s="314"/>
      <c r="AE172" s="487"/>
      <c r="AF172" s="293"/>
      <c r="AG172" s="313"/>
      <c r="AH172" s="293"/>
      <c r="AI172" s="293"/>
      <c r="AJ172" s="293"/>
      <c r="AK172" s="293"/>
      <c r="AL172" s="293"/>
      <c r="AM172" s="293"/>
      <c r="AN172" s="293"/>
      <c r="AO172" s="293"/>
      <c r="AP172" s="293"/>
      <c r="AQ172" s="293"/>
      <c r="AR172" s="293"/>
      <c r="AS172" s="293"/>
      <c r="AT172" s="293"/>
      <c r="AU172" s="313"/>
      <c r="AV172" s="313"/>
      <c r="AW172" s="313"/>
      <c r="AX172" s="293"/>
      <c r="AY172" s="293"/>
      <c r="AZ172" s="293"/>
      <c r="BA172" s="293"/>
      <c r="BB172" s="293"/>
      <c r="BC172" s="293"/>
      <c r="BD172" s="293"/>
      <c r="BE172" s="293"/>
      <c r="BF172" s="285"/>
      <c r="BG172" s="285"/>
      <c r="BH172" s="285"/>
      <c r="BI172" s="285"/>
      <c r="BJ172" s="285"/>
      <c r="BK172" s="285"/>
      <c r="BL172" s="315"/>
      <c r="BM172" s="315"/>
      <c r="BN172" s="315"/>
      <c r="BO172" s="315"/>
      <c r="BP172" s="315"/>
      <c r="BQ172" s="285"/>
      <c r="BR172" s="285"/>
      <c r="BS172" s="352"/>
      <c r="BT172" s="352"/>
      <c r="BU172" s="352"/>
      <c r="BV172" s="352"/>
      <c r="BW172" s="316"/>
      <c r="BX172" s="316"/>
      <c r="BY172" s="316"/>
      <c r="BZ172" s="316"/>
      <c r="CA172" s="316"/>
      <c r="CB172" s="316"/>
      <c r="CC172" s="316"/>
      <c r="CD172" s="316"/>
      <c r="CE172" s="316"/>
      <c r="CF172" s="316"/>
      <c r="CG172" s="316"/>
      <c r="CH172" s="316"/>
      <c r="CI172" s="316"/>
      <c r="CJ172" s="316"/>
      <c r="CK172" s="316"/>
      <c r="CL172" s="316"/>
      <c r="CM172" s="316"/>
      <c r="CN172" s="316"/>
      <c r="CO172" s="316"/>
      <c r="CP172" s="316"/>
      <c r="CQ172" s="316"/>
      <c r="CR172" s="316"/>
      <c r="CS172" s="316"/>
      <c r="CT172" s="316"/>
      <c r="CU172" s="316"/>
      <c r="CV172" s="316"/>
      <c r="CW172" s="316"/>
      <c r="CX172" s="316"/>
      <c r="CY172" s="316"/>
      <c r="CZ172" s="316"/>
      <c r="DA172" s="316"/>
      <c r="DB172" s="316"/>
      <c r="DC172" s="316"/>
      <c r="DD172" s="316"/>
      <c r="DE172" s="316"/>
      <c r="DF172" s="316"/>
      <c r="DG172" s="316"/>
      <c r="DH172" s="316"/>
      <c r="DI172" s="316"/>
      <c r="DJ172" s="316"/>
      <c r="DK172" s="316"/>
      <c r="DL172" s="316"/>
      <c r="DM172" s="316"/>
      <c r="DN172" s="316"/>
      <c r="DO172" s="316"/>
      <c r="DP172" s="316"/>
      <c r="DQ172" s="316"/>
      <c r="DR172" s="316"/>
      <c r="DS172" s="316"/>
      <c r="DT172" s="293"/>
      <c r="DU172" s="293"/>
      <c r="DV172" s="293"/>
      <c r="DW172" s="293"/>
      <c r="DX172" s="317"/>
      <c r="DY172" s="314"/>
      <c r="DZ172" s="314"/>
      <c r="EA172" s="314"/>
      <c r="EB172" s="314"/>
      <c r="EC172" s="314"/>
      <c r="ED172" s="314"/>
      <c r="EE172" s="314"/>
      <c r="EF172" s="314"/>
      <c r="EG172" s="313"/>
      <c r="EH172" s="313"/>
      <c r="EI172" s="313"/>
      <c r="EJ172" s="313"/>
      <c r="EK172" s="313"/>
      <c r="EL172" s="313"/>
      <c r="EM172" s="313"/>
      <c r="EN172" s="313"/>
      <c r="EO172" s="313"/>
      <c r="EP172" s="313"/>
      <c r="EU172" s="313"/>
      <c r="EV172" s="313"/>
      <c r="EW172" s="313"/>
      <c r="EX172" s="313"/>
      <c r="EY172" s="313"/>
      <c r="EZ172" s="313"/>
      <c r="FA172" s="313"/>
      <c r="FB172" s="313"/>
      <c r="FC172" s="313"/>
      <c r="FD172" s="313"/>
      <c r="FE172" s="313"/>
      <c r="FF172" s="313"/>
      <c r="FG172" s="313"/>
      <c r="FH172" s="313"/>
      <c r="FI172" s="313"/>
      <c r="FJ172" s="313"/>
      <c r="FK172" s="313"/>
      <c r="FL172" s="313"/>
    </row>
    <row r="173" spans="3:168" s="59" customFormat="1" ht="30" customHeight="1">
      <c r="C173" s="318" t="s">
        <v>860</v>
      </c>
      <c r="D173" s="293"/>
      <c r="E173" s="293"/>
      <c r="F173" s="293"/>
      <c r="G173" s="293"/>
      <c r="H173" s="293"/>
      <c r="I173" s="293"/>
      <c r="J173" s="293"/>
      <c r="K173" s="293"/>
      <c r="L173" s="293"/>
      <c r="M173" s="312"/>
      <c r="N173" s="293"/>
      <c r="O173" s="293"/>
      <c r="P173" s="293"/>
      <c r="Q173" s="293"/>
      <c r="R173" s="313"/>
      <c r="S173" s="293"/>
      <c r="T173" s="293"/>
      <c r="U173" s="314"/>
      <c r="V173" s="314"/>
      <c r="W173" s="314"/>
      <c r="X173" s="314"/>
      <c r="Y173" s="314"/>
      <c r="Z173" s="314"/>
      <c r="AA173" s="314"/>
      <c r="AB173" s="314"/>
      <c r="AC173" s="314"/>
      <c r="AD173" s="314"/>
      <c r="AE173" s="487"/>
      <c r="AF173" s="293"/>
      <c r="AG173" s="313"/>
      <c r="AH173" s="293"/>
      <c r="AI173" s="293"/>
      <c r="AJ173" s="293"/>
      <c r="AK173" s="293"/>
      <c r="AL173" s="293"/>
      <c r="AM173" s="293"/>
      <c r="AN173" s="293"/>
      <c r="AO173" s="293"/>
      <c r="AP173" s="293"/>
      <c r="AQ173" s="293"/>
      <c r="AR173" s="293"/>
      <c r="AS173" s="293"/>
      <c r="AT173" s="293"/>
      <c r="AU173" s="313"/>
      <c r="AV173" s="313"/>
      <c r="AW173" s="313"/>
      <c r="AX173" s="293"/>
      <c r="AY173" s="293"/>
      <c r="AZ173" s="293"/>
      <c r="BA173" s="293"/>
      <c r="BB173" s="293"/>
      <c r="BC173" s="293"/>
      <c r="BD173" s="293"/>
      <c r="BE173" s="293"/>
      <c r="BF173" s="285"/>
      <c r="BG173" s="285"/>
      <c r="BH173" s="285"/>
      <c r="BI173" s="285"/>
      <c r="BJ173" s="285"/>
      <c r="BK173" s="285"/>
      <c r="BL173" s="315"/>
      <c r="BM173" s="315"/>
      <c r="BN173" s="315"/>
      <c r="BO173" s="315"/>
      <c r="BP173" s="315"/>
      <c r="BQ173" s="285"/>
      <c r="BR173" s="285"/>
      <c r="BS173" s="352"/>
      <c r="BT173" s="352"/>
      <c r="BU173" s="352"/>
      <c r="BV173" s="352"/>
      <c r="BW173" s="316"/>
      <c r="BX173" s="316"/>
      <c r="BY173" s="316"/>
      <c r="BZ173" s="316"/>
      <c r="CA173" s="316"/>
      <c r="CB173" s="316"/>
      <c r="CC173" s="316"/>
      <c r="CD173" s="316"/>
      <c r="CE173" s="316"/>
      <c r="CF173" s="316"/>
      <c r="CG173" s="316"/>
      <c r="CH173" s="316"/>
      <c r="CI173" s="316"/>
      <c r="CJ173" s="316"/>
      <c r="CK173" s="316"/>
      <c r="CL173" s="316"/>
      <c r="CM173" s="316"/>
      <c r="CN173" s="316"/>
      <c r="CO173" s="316"/>
      <c r="CP173" s="316"/>
      <c r="CQ173" s="316"/>
      <c r="CR173" s="316"/>
      <c r="CS173" s="316"/>
      <c r="CT173" s="316"/>
      <c r="CU173" s="316"/>
      <c r="CV173" s="316"/>
      <c r="CW173" s="316"/>
      <c r="CX173" s="316"/>
      <c r="CY173" s="316"/>
      <c r="CZ173" s="316"/>
      <c r="DA173" s="316"/>
      <c r="DB173" s="316"/>
      <c r="DC173" s="316"/>
      <c r="DD173" s="316"/>
      <c r="DE173" s="316"/>
      <c r="DF173" s="316"/>
      <c r="DG173" s="316"/>
      <c r="DH173" s="316"/>
      <c r="DI173" s="316"/>
      <c r="DJ173" s="316"/>
      <c r="DK173" s="316"/>
      <c r="DL173" s="316"/>
      <c r="DM173" s="316"/>
      <c r="DN173" s="316"/>
      <c r="DO173" s="316"/>
      <c r="DP173" s="316"/>
      <c r="DQ173" s="316"/>
      <c r="DR173" s="316"/>
      <c r="DS173" s="316"/>
      <c r="DT173" s="293"/>
      <c r="DU173" s="293"/>
      <c r="DV173" s="293"/>
      <c r="DW173" s="293"/>
      <c r="DX173" s="317"/>
      <c r="DY173" s="314"/>
      <c r="DZ173" s="314"/>
      <c r="EA173" s="314"/>
      <c r="EB173" s="314"/>
      <c r="EC173" s="314"/>
      <c r="ED173" s="314"/>
      <c r="EE173" s="314"/>
      <c r="EF173" s="314"/>
      <c r="EG173" s="313"/>
      <c r="EH173" s="313"/>
      <c r="EI173" s="313"/>
      <c r="EJ173" s="313"/>
      <c r="EK173" s="313"/>
      <c r="EL173" s="313"/>
      <c r="EM173" s="313"/>
      <c r="EN173" s="313"/>
      <c r="EO173" s="313"/>
      <c r="EP173" s="313"/>
      <c r="EU173" s="313"/>
      <c r="EV173" s="313"/>
      <c r="EW173" s="313"/>
      <c r="EX173" s="313"/>
      <c r="EY173" s="313"/>
      <c r="EZ173" s="313"/>
      <c r="FA173" s="313"/>
      <c r="FB173" s="313"/>
      <c r="FC173" s="313"/>
      <c r="FD173" s="313"/>
      <c r="FE173" s="313"/>
      <c r="FF173" s="313"/>
      <c r="FG173" s="313"/>
      <c r="FH173" s="313"/>
      <c r="FI173" s="313"/>
      <c r="FJ173" s="313"/>
      <c r="FK173" s="313"/>
      <c r="FL173" s="313"/>
    </row>
    <row r="174" spans="3:168" s="59" customFormat="1" ht="30" customHeight="1">
      <c r="C174" s="318" t="s">
        <v>861</v>
      </c>
      <c r="D174" s="293"/>
      <c r="E174" s="293"/>
      <c r="F174" s="293"/>
      <c r="G174" s="293"/>
      <c r="H174" s="293"/>
      <c r="I174" s="293"/>
      <c r="J174" s="293"/>
      <c r="K174" s="293"/>
      <c r="L174" s="293"/>
      <c r="M174" s="312"/>
      <c r="N174" s="293"/>
      <c r="O174" s="293"/>
      <c r="P174" s="293"/>
      <c r="Q174" s="293"/>
      <c r="R174" s="313"/>
      <c r="S174" s="293"/>
      <c r="T174" s="293"/>
      <c r="U174" s="314"/>
      <c r="V174" s="314"/>
      <c r="W174" s="314"/>
      <c r="X174" s="314"/>
      <c r="Y174" s="314"/>
      <c r="Z174" s="314"/>
      <c r="AA174" s="314"/>
      <c r="AB174" s="314"/>
      <c r="AC174" s="314"/>
      <c r="AD174" s="314"/>
      <c r="AE174" s="487"/>
      <c r="AF174" s="293"/>
      <c r="AG174" s="313"/>
      <c r="AH174" s="293"/>
      <c r="AI174" s="293"/>
      <c r="AJ174" s="293"/>
      <c r="AK174" s="293"/>
      <c r="AL174" s="293"/>
      <c r="AM174" s="293"/>
      <c r="AN174" s="293"/>
      <c r="AO174" s="293"/>
      <c r="AP174" s="293"/>
      <c r="AQ174" s="293"/>
      <c r="AR174" s="293"/>
      <c r="AS174" s="293"/>
      <c r="AT174" s="293"/>
      <c r="AU174" s="313"/>
      <c r="AV174" s="313"/>
      <c r="AW174" s="313"/>
      <c r="AX174" s="293"/>
      <c r="AY174" s="293"/>
      <c r="AZ174" s="293"/>
      <c r="BA174" s="293"/>
      <c r="BB174" s="293"/>
      <c r="BC174" s="293"/>
      <c r="BD174" s="293"/>
      <c r="BE174" s="293"/>
      <c r="BF174" s="285"/>
      <c r="BG174" s="285"/>
      <c r="BH174" s="285"/>
      <c r="BI174" s="285"/>
      <c r="BJ174" s="285"/>
      <c r="BK174" s="285"/>
      <c r="BL174" s="315"/>
      <c r="BM174" s="315"/>
      <c r="BN174" s="315"/>
      <c r="BO174" s="315"/>
      <c r="BP174" s="315"/>
      <c r="BQ174" s="285"/>
      <c r="BR174" s="285"/>
      <c r="BS174" s="352"/>
      <c r="BT174" s="352"/>
      <c r="BU174" s="352"/>
      <c r="BV174" s="352"/>
      <c r="BW174" s="316"/>
      <c r="BX174" s="316"/>
      <c r="BY174" s="316"/>
      <c r="BZ174" s="316"/>
      <c r="CA174" s="316"/>
      <c r="CB174" s="316"/>
      <c r="CC174" s="316"/>
      <c r="CD174" s="316"/>
      <c r="CE174" s="316"/>
      <c r="CF174" s="316"/>
      <c r="CG174" s="316"/>
      <c r="CH174" s="316"/>
      <c r="CI174" s="316"/>
      <c r="CJ174" s="316"/>
      <c r="CK174" s="316"/>
      <c r="CL174" s="316"/>
      <c r="CM174" s="316"/>
      <c r="CN174" s="316"/>
      <c r="CO174" s="316"/>
      <c r="CP174" s="316"/>
      <c r="CQ174" s="316"/>
      <c r="CR174" s="316"/>
      <c r="CS174" s="316"/>
      <c r="CT174" s="316"/>
      <c r="CU174" s="316"/>
      <c r="CV174" s="316"/>
      <c r="CW174" s="316"/>
      <c r="CX174" s="316"/>
      <c r="CY174" s="316"/>
      <c r="CZ174" s="316"/>
      <c r="DA174" s="316"/>
      <c r="DB174" s="316"/>
      <c r="DC174" s="316"/>
      <c r="DD174" s="316"/>
      <c r="DE174" s="316"/>
      <c r="DF174" s="316"/>
      <c r="DG174" s="316"/>
      <c r="DH174" s="316"/>
      <c r="DI174" s="316"/>
      <c r="DJ174" s="316"/>
      <c r="DK174" s="316"/>
      <c r="DL174" s="316"/>
      <c r="DM174" s="316"/>
      <c r="DN174" s="316"/>
      <c r="DO174" s="316"/>
      <c r="DP174" s="316"/>
      <c r="DQ174" s="316"/>
      <c r="DR174" s="316"/>
      <c r="DS174" s="316"/>
      <c r="DT174" s="293"/>
      <c r="DU174" s="293"/>
      <c r="DV174" s="293"/>
      <c r="DW174" s="293"/>
      <c r="DX174" s="317"/>
      <c r="DY174" s="314"/>
      <c r="DZ174" s="314"/>
      <c r="EA174" s="314"/>
      <c r="EB174" s="314"/>
      <c r="EC174" s="314"/>
      <c r="ED174" s="314"/>
      <c r="EE174" s="314"/>
      <c r="EF174" s="314"/>
      <c r="EG174" s="313"/>
      <c r="EH174" s="313"/>
      <c r="EI174" s="313"/>
      <c r="EJ174" s="313"/>
      <c r="EK174" s="313"/>
      <c r="EL174" s="313"/>
      <c r="EM174" s="313"/>
      <c r="EN174" s="313"/>
      <c r="EO174" s="313"/>
      <c r="EP174" s="313"/>
      <c r="EU174" s="313"/>
      <c r="EV174" s="313"/>
      <c r="EW174" s="313"/>
      <c r="EX174" s="313"/>
      <c r="EY174" s="313"/>
      <c r="EZ174" s="313"/>
      <c r="FA174" s="313"/>
      <c r="FB174" s="313"/>
      <c r="FC174" s="313"/>
      <c r="FD174" s="313"/>
      <c r="FE174" s="313"/>
      <c r="FF174" s="313"/>
      <c r="FG174" s="313"/>
      <c r="FH174" s="313"/>
      <c r="FI174" s="313"/>
      <c r="FJ174" s="313"/>
      <c r="FK174" s="313"/>
      <c r="FL174" s="313"/>
    </row>
    <row r="175" spans="3:168" s="59" customFormat="1" ht="30" customHeight="1">
      <c r="C175" s="318" t="s">
        <v>862</v>
      </c>
      <c r="D175" s="293"/>
      <c r="E175" s="293"/>
      <c r="F175" s="293"/>
      <c r="G175" s="293"/>
      <c r="H175" s="293"/>
      <c r="I175" s="293"/>
      <c r="J175" s="293"/>
      <c r="K175" s="293"/>
      <c r="L175" s="293"/>
      <c r="M175" s="312"/>
      <c r="N175" s="293"/>
      <c r="O175" s="293"/>
      <c r="P175" s="293"/>
      <c r="Q175" s="293"/>
      <c r="R175" s="313"/>
      <c r="S175" s="293"/>
      <c r="T175" s="293"/>
      <c r="U175" s="314"/>
      <c r="V175" s="314"/>
      <c r="W175" s="314"/>
      <c r="X175" s="314"/>
      <c r="Y175" s="314"/>
      <c r="Z175" s="314"/>
      <c r="AA175" s="314"/>
      <c r="AB175" s="314"/>
      <c r="AC175" s="314"/>
      <c r="AD175" s="314"/>
      <c r="AE175" s="487"/>
      <c r="AF175" s="293"/>
      <c r="AG175" s="313"/>
      <c r="AH175" s="293"/>
      <c r="AI175" s="293"/>
      <c r="AJ175" s="293"/>
      <c r="AK175" s="293"/>
      <c r="AL175" s="293"/>
      <c r="AM175" s="293"/>
      <c r="AN175" s="293"/>
      <c r="AO175" s="293"/>
      <c r="AP175" s="293"/>
      <c r="AQ175" s="293"/>
      <c r="AR175" s="293"/>
      <c r="AS175" s="293"/>
      <c r="AT175" s="293"/>
      <c r="AU175" s="313"/>
      <c r="AV175" s="313"/>
      <c r="AW175" s="313"/>
      <c r="AX175" s="293"/>
      <c r="AY175" s="293"/>
      <c r="AZ175" s="293"/>
      <c r="BA175" s="293"/>
      <c r="BB175" s="293"/>
      <c r="BC175" s="293"/>
      <c r="BD175" s="293"/>
      <c r="BE175" s="293"/>
      <c r="BF175" s="285"/>
      <c r="BG175" s="285"/>
      <c r="BH175" s="285"/>
      <c r="BI175" s="285"/>
      <c r="BJ175" s="285"/>
      <c r="BK175" s="285"/>
      <c r="BL175" s="315"/>
      <c r="BM175" s="315"/>
      <c r="BN175" s="315"/>
      <c r="BO175" s="315"/>
      <c r="BP175" s="315"/>
      <c r="BQ175" s="285"/>
      <c r="BR175" s="285"/>
      <c r="BS175" s="352"/>
      <c r="BT175" s="352"/>
      <c r="BU175" s="352"/>
      <c r="BV175" s="352"/>
      <c r="BW175" s="316"/>
      <c r="BX175" s="316"/>
      <c r="BY175" s="316"/>
      <c r="BZ175" s="316"/>
      <c r="CA175" s="316"/>
      <c r="CB175" s="316"/>
      <c r="CC175" s="316"/>
      <c r="CD175" s="316"/>
      <c r="CE175" s="316"/>
      <c r="CF175" s="316"/>
      <c r="CG175" s="316"/>
      <c r="CH175" s="316"/>
      <c r="CI175" s="316"/>
      <c r="CJ175" s="316"/>
      <c r="CK175" s="316"/>
      <c r="CL175" s="316"/>
      <c r="CM175" s="316"/>
      <c r="CN175" s="316"/>
      <c r="CO175" s="316"/>
      <c r="CP175" s="316"/>
      <c r="CQ175" s="316"/>
      <c r="CR175" s="316"/>
      <c r="CS175" s="316"/>
      <c r="CT175" s="316"/>
      <c r="CU175" s="316"/>
      <c r="CV175" s="316"/>
      <c r="CW175" s="316"/>
      <c r="CX175" s="316"/>
      <c r="CY175" s="316"/>
      <c r="CZ175" s="316"/>
      <c r="DA175" s="316"/>
      <c r="DB175" s="316"/>
      <c r="DC175" s="316"/>
      <c r="DD175" s="316"/>
      <c r="DE175" s="316"/>
      <c r="DF175" s="316"/>
      <c r="DG175" s="316"/>
      <c r="DH175" s="316"/>
      <c r="DI175" s="316"/>
      <c r="DJ175" s="316"/>
      <c r="DK175" s="316"/>
      <c r="DL175" s="316"/>
      <c r="DM175" s="316"/>
      <c r="DN175" s="316"/>
      <c r="DO175" s="316"/>
      <c r="DP175" s="316"/>
      <c r="DQ175" s="316"/>
      <c r="DR175" s="316"/>
      <c r="DS175" s="316"/>
      <c r="DT175" s="293"/>
      <c r="DU175" s="293"/>
      <c r="DV175" s="293"/>
      <c r="DW175" s="293"/>
      <c r="DX175" s="317"/>
      <c r="DY175" s="314"/>
      <c r="DZ175" s="314"/>
      <c r="EA175" s="314"/>
      <c r="EB175" s="314"/>
      <c r="EC175" s="314"/>
      <c r="ED175" s="314"/>
      <c r="EE175" s="314"/>
      <c r="EF175" s="314"/>
      <c r="EG175" s="313"/>
      <c r="EH175" s="313"/>
      <c r="EI175" s="313"/>
      <c r="EJ175" s="313"/>
      <c r="EK175" s="313"/>
      <c r="EL175" s="313"/>
      <c r="EM175" s="313"/>
      <c r="EN175" s="313"/>
      <c r="EO175" s="313"/>
      <c r="EP175" s="313"/>
      <c r="EU175" s="313"/>
      <c r="EV175" s="313"/>
      <c r="EW175" s="313"/>
      <c r="EX175" s="313"/>
      <c r="EY175" s="313"/>
      <c r="EZ175" s="313"/>
      <c r="FA175" s="313"/>
      <c r="FB175" s="313"/>
      <c r="FC175" s="313"/>
      <c r="FD175" s="313"/>
      <c r="FE175" s="313"/>
      <c r="FF175" s="313"/>
      <c r="FG175" s="313"/>
      <c r="FH175" s="313"/>
      <c r="FI175" s="313"/>
      <c r="FJ175" s="313"/>
      <c r="FK175" s="313"/>
      <c r="FL175" s="313"/>
    </row>
    <row r="176" spans="3:168" s="59" customFormat="1" ht="30" customHeight="1">
      <c r="C176" s="318" t="s">
        <v>863</v>
      </c>
      <c r="D176" s="293"/>
      <c r="E176" s="293"/>
      <c r="F176" s="293"/>
      <c r="G176" s="293"/>
      <c r="H176" s="293"/>
      <c r="I176" s="293"/>
      <c r="J176" s="293"/>
      <c r="K176" s="293"/>
      <c r="L176" s="293"/>
      <c r="M176" s="312"/>
      <c r="N176" s="293"/>
      <c r="O176" s="293"/>
      <c r="P176" s="293"/>
      <c r="Q176" s="293"/>
      <c r="R176" s="313"/>
      <c r="S176" s="293"/>
      <c r="T176" s="293"/>
      <c r="U176" s="314"/>
      <c r="V176" s="314"/>
      <c r="W176" s="314"/>
      <c r="X176" s="314"/>
      <c r="Y176" s="314"/>
      <c r="Z176" s="314"/>
      <c r="AA176" s="314"/>
      <c r="AB176" s="314"/>
      <c r="AC176" s="314"/>
      <c r="AD176" s="314"/>
      <c r="AE176" s="487"/>
      <c r="AF176" s="293"/>
      <c r="AG176" s="313"/>
      <c r="AH176" s="293"/>
      <c r="AI176" s="293"/>
      <c r="AJ176" s="293"/>
      <c r="AK176" s="293"/>
      <c r="AL176" s="293"/>
      <c r="AM176" s="293"/>
      <c r="AN176" s="293"/>
      <c r="AO176" s="293"/>
      <c r="AP176" s="293"/>
      <c r="AQ176" s="293"/>
      <c r="AR176" s="293"/>
      <c r="AS176" s="293"/>
      <c r="AT176" s="293"/>
      <c r="AU176" s="313"/>
      <c r="AV176" s="313"/>
      <c r="AW176" s="313"/>
      <c r="AX176" s="293"/>
      <c r="AY176" s="293"/>
      <c r="AZ176" s="293"/>
      <c r="BA176" s="293"/>
      <c r="BB176" s="293"/>
      <c r="BC176" s="293"/>
      <c r="BD176" s="293"/>
      <c r="BE176" s="293"/>
      <c r="BF176" s="285"/>
      <c r="BG176" s="285"/>
      <c r="BH176" s="285"/>
      <c r="BI176" s="285"/>
      <c r="BJ176" s="285"/>
      <c r="BK176" s="285"/>
      <c r="BL176" s="315"/>
      <c r="BM176" s="315"/>
      <c r="BN176" s="315"/>
      <c r="BO176" s="315"/>
      <c r="BP176" s="315"/>
      <c r="BQ176" s="285"/>
      <c r="BR176" s="285"/>
      <c r="BS176" s="352"/>
      <c r="BT176" s="352"/>
      <c r="BU176" s="352"/>
      <c r="BV176" s="352"/>
      <c r="BW176" s="316"/>
      <c r="BX176" s="316"/>
      <c r="BY176" s="316"/>
      <c r="BZ176" s="316"/>
      <c r="CA176" s="316"/>
      <c r="CB176" s="316"/>
      <c r="CC176" s="316"/>
      <c r="CD176" s="316"/>
      <c r="CE176" s="316"/>
      <c r="CF176" s="316"/>
      <c r="CG176" s="316"/>
      <c r="CH176" s="316"/>
      <c r="CI176" s="316"/>
      <c r="CJ176" s="316"/>
      <c r="CK176" s="316"/>
      <c r="CL176" s="316"/>
      <c r="CM176" s="316"/>
      <c r="CN176" s="316"/>
      <c r="CO176" s="316"/>
      <c r="CP176" s="316"/>
      <c r="CQ176" s="316"/>
      <c r="CR176" s="316"/>
      <c r="CS176" s="316"/>
      <c r="CT176" s="316"/>
      <c r="CU176" s="316"/>
      <c r="CV176" s="316"/>
      <c r="CW176" s="316"/>
      <c r="CX176" s="316"/>
      <c r="CY176" s="316"/>
      <c r="CZ176" s="316"/>
      <c r="DA176" s="316"/>
      <c r="DB176" s="316"/>
      <c r="DC176" s="316"/>
      <c r="DD176" s="316"/>
      <c r="DE176" s="316"/>
      <c r="DF176" s="316"/>
      <c r="DG176" s="316"/>
      <c r="DH176" s="316"/>
      <c r="DI176" s="316"/>
      <c r="DJ176" s="316"/>
      <c r="DK176" s="316"/>
      <c r="DL176" s="316"/>
      <c r="DM176" s="316"/>
      <c r="DN176" s="316"/>
      <c r="DO176" s="316"/>
      <c r="DP176" s="316"/>
      <c r="DQ176" s="316"/>
      <c r="DR176" s="316"/>
      <c r="DS176" s="316"/>
      <c r="DT176" s="293"/>
      <c r="DU176" s="293"/>
      <c r="DV176" s="293"/>
      <c r="DW176" s="293"/>
      <c r="DX176" s="317"/>
      <c r="DY176" s="314"/>
      <c r="DZ176" s="314"/>
      <c r="EA176" s="314"/>
      <c r="EB176" s="314"/>
      <c r="EC176" s="314"/>
      <c r="ED176" s="314"/>
      <c r="EE176" s="314"/>
      <c r="EF176" s="314"/>
      <c r="EG176" s="313"/>
      <c r="EH176" s="313"/>
      <c r="EI176" s="313"/>
      <c r="EJ176" s="313"/>
      <c r="EK176" s="313"/>
      <c r="EL176" s="313"/>
      <c r="EM176" s="313"/>
      <c r="EN176" s="313"/>
      <c r="EO176" s="313"/>
      <c r="EP176" s="313"/>
      <c r="EU176" s="313"/>
      <c r="EV176" s="313"/>
      <c r="EW176" s="313"/>
      <c r="EX176" s="313"/>
      <c r="EY176" s="313"/>
      <c r="EZ176" s="313"/>
      <c r="FA176" s="313"/>
      <c r="FB176" s="313"/>
      <c r="FC176" s="313"/>
      <c r="FD176" s="313"/>
      <c r="FE176" s="313"/>
      <c r="FF176" s="313"/>
      <c r="FG176" s="313"/>
      <c r="FH176" s="313"/>
      <c r="FI176" s="313"/>
      <c r="FJ176" s="313"/>
      <c r="FK176" s="313"/>
      <c r="FL176" s="313"/>
    </row>
    <row r="177" spans="3:168" s="59" customFormat="1" ht="30" customHeight="1">
      <c r="C177" s="318" t="s">
        <v>864</v>
      </c>
      <c r="D177" s="293"/>
      <c r="E177" s="293"/>
      <c r="F177" s="293"/>
      <c r="G177" s="293"/>
      <c r="H177" s="293"/>
      <c r="I177" s="293"/>
      <c r="J177" s="293"/>
      <c r="K177" s="293"/>
      <c r="L177" s="293"/>
      <c r="M177" s="312"/>
      <c r="N177" s="293"/>
      <c r="O177" s="293"/>
      <c r="P177" s="293"/>
      <c r="Q177" s="293"/>
      <c r="R177" s="313"/>
      <c r="S177" s="293"/>
      <c r="T177" s="293"/>
      <c r="U177" s="314"/>
      <c r="V177" s="314"/>
      <c r="W177" s="314"/>
      <c r="X177" s="314"/>
      <c r="Y177" s="314"/>
      <c r="Z177" s="314"/>
      <c r="AA177" s="314"/>
      <c r="AB177" s="314"/>
      <c r="AC177" s="314"/>
      <c r="AD177" s="314"/>
      <c r="AE177" s="487"/>
      <c r="AF177" s="293"/>
      <c r="AG177" s="313"/>
      <c r="AH177" s="293"/>
      <c r="AI177" s="293"/>
      <c r="AJ177" s="293"/>
      <c r="AK177" s="293"/>
      <c r="AL177" s="293"/>
      <c r="AM177" s="293"/>
      <c r="AN177" s="293"/>
      <c r="AO177" s="293"/>
      <c r="AP177" s="293"/>
      <c r="AQ177" s="293"/>
      <c r="AR177" s="293"/>
      <c r="AS177" s="293"/>
      <c r="AT177" s="293"/>
      <c r="AU177" s="313"/>
      <c r="AV177" s="313"/>
      <c r="AW177" s="313"/>
      <c r="AX177" s="293"/>
      <c r="AY177" s="293"/>
      <c r="AZ177" s="293"/>
      <c r="BA177" s="293"/>
      <c r="BB177" s="293"/>
      <c r="BC177" s="293"/>
      <c r="BD177" s="293"/>
      <c r="BE177" s="293"/>
      <c r="BF177" s="285"/>
      <c r="BG177" s="285"/>
      <c r="BH177" s="285"/>
      <c r="BI177" s="285"/>
      <c r="BJ177" s="285"/>
      <c r="BK177" s="285"/>
      <c r="BL177" s="315"/>
      <c r="BM177" s="315"/>
      <c r="BN177" s="315"/>
      <c r="BO177" s="315"/>
      <c r="BP177" s="315"/>
      <c r="BQ177" s="285"/>
      <c r="BR177" s="285"/>
      <c r="BS177" s="352"/>
      <c r="BT177" s="352"/>
      <c r="BU177" s="352"/>
      <c r="BV177" s="352"/>
      <c r="BW177" s="316"/>
      <c r="BX177" s="316"/>
      <c r="BY177" s="316"/>
      <c r="BZ177" s="316"/>
      <c r="CA177" s="316"/>
      <c r="CB177" s="316"/>
      <c r="CC177" s="316"/>
      <c r="CD177" s="316"/>
      <c r="CE177" s="316"/>
      <c r="CF177" s="316"/>
      <c r="CG177" s="316"/>
      <c r="CH177" s="316"/>
      <c r="CI177" s="316"/>
      <c r="CJ177" s="316"/>
      <c r="CK177" s="316"/>
      <c r="CL177" s="316"/>
      <c r="CM177" s="316"/>
      <c r="CN177" s="316"/>
      <c r="CO177" s="316"/>
      <c r="CP177" s="316"/>
      <c r="CQ177" s="316"/>
      <c r="CR177" s="316"/>
      <c r="CS177" s="316"/>
      <c r="CT177" s="316"/>
      <c r="CU177" s="316"/>
      <c r="CV177" s="316"/>
      <c r="CW177" s="316"/>
      <c r="CX177" s="316"/>
      <c r="CY177" s="316"/>
      <c r="CZ177" s="316"/>
      <c r="DA177" s="316"/>
      <c r="DB177" s="316"/>
      <c r="DC177" s="316"/>
      <c r="DD177" s="316"/>
      <c r="DE177" s="316"/>
      <c r="DF177" s="316"/>
      <c r="DG177" s="316"/>
      <c r="DH177" s="316"/>
      <c r="DI177" s="316"/>
      <c r="DJ177" s="316"/>
      <c r="DK177" s="316"/>
      <c r="DL177" s="316"/>
      <c r="DM177" s="316"/>
      <c r="DN177" s="316"/>
      <c r="DO177" s="316"/>
      <c r="DP177" s="316"/>
      <c r="DQ177" s="316"/>
      <c r="DR177" s="316"/>
      <c r="DS177" s="316"/>
      <c r="DT177" s="293"/>
      <c r="DU177" s="293"/>
      <c r="DV177" s="293"/>
      <c r="DW177" s="293"/>
      <c r="DX177" s="317"/>
      <c r="DY177" s="314"/>
      <c r="DZ177" s="314"/>
      <c r="EA177" s="314"/>
      <c r="EB177" s="314"/>
      <c r="EC177" s="314"/>
      <c r="ED177" s="314"/>
      <c r="EE177" s="314"/>
      <c r="EF177" s="314"/>
      <c r="EG177" s="313"/>
      <c r="EH177" s="313"/>
      <c r="EI177" s="313"/>
      <c r="EJ177" s="313"/>
      <c r="EK177" s="313"/>
      <c r="EL177" s="313"/>
      <c r="EM177" s="313"/>
      <c r="EN177" s="313"/>
      <c r="EO177" s="313"/>
      <c r="EP177" s="313"/>
      <c r="EU177" s="313"/>
      <c r="EV177" s="313"/>
      <c r="EW177" s="313"/>
      <c r="EX177" s="313"/>
      <c r="EY177" s="313"/>
      <c r="EZ177" s="313"/>
      <c r="FA177" s="313"/>
      <c r="FB177" s="313"/>
      <c r="FC177" s="313"/>
      <c r="FD177" s="313"/>
      <c r="FE177" s="313"/>
      <c r="FF177" s="313"/>
      <c r="FG177" s="313"/>
      <c r="FH177" s="313"/>
      <c r="FI177" s="313"/>
      <c r="FJ177" s="313"/>
      <c r="FK177" s="313"/>
      <c r="FL177" s="313"/>
    </row>
    <row r="178" spans="3:168" s="59" customFormat="1" ht="30" customHeight="1">
      <c r="C178" s="318" t="s">
        <v>865</v>
      </c>
      <c r="D178" s="293"/>
      <c r="E178" s="293"/>
      <c r="F178" s="293"/>
      <c r="G178" s="293"/>
      <c r="H178" s="293"/>
      <c r="I178" s="293"/>
      <c r="J178" s="293"/>
      <c r="K178" s="293"/>
      <c r="L178" s="293"/>
      <c r="M178" s="312"/>
      <c r="N178" s="293"/>
      <c r="O178" s="293"/>
      <c r="P178" s="293"/>
      <c r="Q178" s="293"/>
      <c r="R178" s="313"/>
      <c r="S178" s="293"/>
      <c r="T178" s="293"/>
      <c r="U178" s="314"/>
      <c r="V178" s="314"/>
      <c r="W178" s="314"/>
      <c r="X178" s="314"/>
      <c r="Y178" s="314"/>
      <c r="Z178" s="314"/>
      <c r="AA178" s="314"/>
      <c r="AB178" s="314"/>
      <c r="AC178" s="314"/>
      <c r="AD178" s="314"/>
      <c r="AE178" s="487"/>
      <c r="AF178" s="293"/>
      <c r="AG178" s="313"/>
      <c r="AH178" s="293"/>
      <c r="AI178" s="293"/>
      <c r="AJ178" s="293"/>
      <c r="AK178" s="293"/>
      <c r="AL178" s="293"/>
      <c r="AM178" s="293"/>
      <c r="AN178" s="293"/>
      <c r="AO178" s="293"/>
      <c r="AP178" s="293"/>
      <c r="AQ178" s="293"/>
      <c r="AR178" s="293"/>
      <c r="AS178" s="293"/>
      <c r="AT178" s="293"/>
      <c r="AU178" s="313"/>
      <c r="AV178" s="313"/>
      <c r="AW178" s="313"/>
      <c r="AX178" s="293"/>
      <c r="AY178" s="293"/>
      <c r="AZ178" s="293"/>
      <c r="BA178" s="293"/>
      <c r="BB178" s="293"/>
      <c r="BC178" s="293"/>
      <c r="BD178" s="293"/>
      <c r="BE178" s="293"/>
      <c r="BF178" s="285"/>
      <c r="BG178" s="285"/>
      <c r="BH178" s="285"/>
      <c r="BI178" s="285"/>
      <c r="BJ178" s="285"/>
      <c r="BK178" s="285"/>
      <c r="BL178" s="315"/>
      <c r="BM178" s="315"/>
      <c r="BN178" s="315"/>
      <c r="BO178" s="315"/>
      <c r="BP178" s="315"/>
      <c r="BQ178" s="285"/>
      <c r="BR178" s="285"/>
      <c r="BS178" s="352"/>
      <c r="BT178" s="352"/>
      <c r="BU178" s="352"/>
      <c r="BV178" s="352"/>
      <c r="BW178" s="316"/>
      <c r="BX178" s="316"/>
      <c r="BY178" s="316"/>
      <c r="BZ178" s="316"/>
      <c r="CA178" s="316"/>
      <c r="CB178" s="316"/>
      <c r="CC178" s="316"/>
      <c r="CD178" s="316"/>
      <c r="CE178" s="316"/>
      <c r="CF178" s="316"/>
      <c r="CG178" s="316"/>
      <c r="CH178" s="316"/>
      <c r="CI178" s="316"/>
      <c r="CJ178" s="316"/>
      <c r="CK178" s="316"/>
      <c r="CL178" s="316"/>
      <c r="CM178" s="316"/>
      <c r="CN178" s="316"/>
      <c r="CO178" s="316"/>
      <c r="CP178" s="316"/>
      <c r="CQ178" s="316"/>
      <c r="CR178" s="316"/>
      <c r="CS178" s="316"/>
      <c r="CT178" s="316"/>
      <c r="CU178" s="316"/>
      <c r="CV178" s="316"/>
      <c r="CW178" s="316"/>
      <c r="CX178" s="316"/>
      <c r="CY178" s="316"/>
      <c r="CZ178" s="316"/>
      <c r="DA178" s="316"/>
      <c r="DB178" s="316"/>
      <c r="DC178" s="316"/>
      <c r="DD178" s="316"/>
      <c r="DE178" s="316"/>
      <c r="DF178" s="316"/>
      <c r="DG178" s="316"/>
      <c r="DH178" s="316"/>
      <c r="DI178" s="316"/>
      <c r="DJ178" s="316"/>
      <c r="DK178" s="316"/>
      <c r="DL178" s="316"/>
      <c r="DM178" s="316"/>
      <c r="DN178" s="316"/>
      <c r="DO178" s="316"/>
      <c r="DP178" s="316"/>
      <c r="DQ178" s="316"/>
      <c r="DR178" s="316"/>
      <c r="DS178" s="316"/>
      <c r="DT178" s="293"/>
      <c r="DU178" s="293"/>
      <c r="DV178" s="293"/>
      <c r="DW178" s="293"/>
      <c r="DX178" s="317"/>
      <c r="DY178" s="314"/>
      <c r="DZ178" s="314"/>
      <c r="EA178" s="314"/>
      <c r="EB178" s="314"/>
      <c r="EC178" s="314"/>
      <c r="ED178" s="314"/>
      <c r="EE178" s="314"/>
      <c r="EF178" s="314"/>
      <c r="EG178" s="313"/>
      <c r="EH178" s="313"/>
      <c r="EI178" s="313"/>
      <c r="EJ178" s="313"/>
      <c r="EK178" s="313"/>
      <c r="EL178" s="313"/>
      <c r="EM178" s="313"/>
      <c r="EN178" s="313"/>
      <c r="EO178" s="313"/>
      <c r="EP178" s="313"/>
      <c r="EU178" s="313"/>
      <c r="EV178" s="313"/>
      <c r="EW178" s="313"/>
      <c r="EX178" s="313"/>
      <c r="EY178" s="313"/>
      <c r="EZ178" s="313"/>
      <c r="FA178" s="313"/>
      <c r="FB178" s="313"/>
      <c r="FC178" s="313"/>
      <c r="FD178" s="313"/>
      <c r="FE178" s="313"/>
      <c r="FF178" s="313"/>
      <c r="FG178" s="313"/>
      <c r="FH178" s="313"/>
      <c r="FI178" s="313"/>
      <c r="FJ178" s="313"/>
      <c r="FK178" s="313"/>
      <c r="FL178" s="313"/>
    </row>
    <row r="179" spans="3:168" s="59" customFormat="1" ht="30" customHeight="1">
      <c r="C179" s="318" t="s">
        <v>866</v>
      </c>
      <c r="D179" s="293"/>
      <c r="E179" s="293"/>
      <c r="F179" s="293"/>
      <c r="G179" s="293"/>
      <c r="H179" s="293"/>
      <c r="I179" s="293"/>
      <c r="J179" s="293"/>
      <c r="K179" s="293"/>
      <c r="L179" s="293"/>
      <c r="M179" s="312"/>
      <c r="N179" s="293"/>
      <c r="O179" s="293"/>
      <c r="P179" s="293"/>
      <c r="Q179" s="293"/>
      <c r="R179" s="313"/>
      <c r="S179" s="293"/>
      <c r="T179" s="293"/>
      <c r="U179" s="314"/>
      <c r="V179" s="314"/>
      <c r="W179" s="314"/>
      <c r="X179" s="314"/>
      <c r="Y179" s="314"/>
      <c r="Z179" s="314"/>
      <c r="AA179" s="314"/>
      <c r="AB179" s="314"/>
      <c r="AC179" s="314"/>
      <c r="AD179" s="314"/>
      <c r="AE179" s="487"/>
      <c r="AF179" s="293"/>
      <c r="AG179" s="313"/>
      <c r="AH179" s="293"/>
      <c r="AI179" s="293"/>
      <c r="AJ179" s="293"/>
      <c r="AK179" s="293"/>
      <c r="AL179" s="293"/>
      <c r="AM179" s="293"/>
      <c r="AN179" s="293"/>
      <c r="AO179" s="293"/>
      <c r="AP179" s="293"/>
      <c r="AQ179" s="293"/>
      <c r="AR179" s="293"/>
      <c r="AS179" s="293"/>
      <c r="AT179" s="293"/>
      <c r="AU179" s="313"/>
      <c r="AV179" s="313"/>
      <c r="AW179" s="313"/>
      <c r="AX179" s="293"/>
      <c r="AY179" s="293"/>
      <c r="AZ179" s="293"/>
      <c r="BA179" s="293"/>
      <c r="BB179" s="293"/>
      <c r="BC179" s="293"/>
      <c r="BD179" s="293"/>
      <c r="BE179" s="293"/>
      <c r="BF179" s="285"/>
      <c r="BG179" s="285"/>
      <c r="BH179" s="285"/>
      <c r="BI179" s="285"/>
      <c r="BJ179" s="285"/>
      <c r="BK179" s="285"/>
      <c r="BL179" s="315"/>
      <c r="BM179" s="315"/>
      <c r="BN179" s="315"/>
      <c r="BO179" s="315"/>
      <c r="BP179" s="315"/>
      <c r="BQ179" s="285"/>
      <c r="BR179" s="285"/>
      <c r="BS179" s="352"/>
      <c r="BT179" s="352"/>
      <c r="BU179" s="352"/>
      <c r="BV179" s="352"/>
      <c r="BW179" s="316"/>
      <c r="BX179" s="316"/>
      <c r="BY179" s="316"/>
      <c r="BZ179" s="316"/>
      <c r="CA179" s="316"/>
      <c r="CB179" s="316"/>
      <c r="CC179" s="316"/>
      <c r="CD179" s="316"/>
      <c r="CE179" s="316"/>
      <c r="CF179" s="316"/>
      <c r="CG179" s="316"/>
      <c r="CH179" s="316"/>
      <c r="CI179" s="316"/>
      <c r="CJ179" s="316"/>
      <c r="CK179" s="316"/>
      <c r="CL179" s="316"/>
      <c r="CM179" s="316"/>
      <c r="CN179" s="316"/>
      <c r="CO179" s="316"/>
      <c r="CP179" s="316"/>
      <c r="CQ179" s="316"/>
      <c r="CR179" s="316"/>
      <c r="CS179" s="316"/>
      <c r="CT179" s="316"/>
      <c r="CU179" s="316"/>
      <c r="CV179" s="316"/>
      <c r="CW179" s="316"/>
      <c r="CX179" s="316"/>
      <c r="CY179" s="316"/>
      <c r="CZ179" s="316"/>
      <c r="DA179" s="316"/>
      <c r="DB179" s="316"/>
      <c r="DC179" s="316"/>
      <c r="DD179" s="316"/>
      <c r="DE179" s="316"/>
      <c r="DF179" s="316"/>
      <c r="DG179" s="316"/>
      <c r="DH179" s="316"/>
      <c r="DI179" s="316"/>
      <c r="DJ179" s="316"/>
      <c r="DK179" s="316"/>
      <c r="DL179" s="316"/>
      <c r="DM179" s="316"/>
      <c r="DN179" s="316"/>
      <c r="DO179" s="316"/>
      <c r="DP179" s="316"/>
      <c r="DQ179" s="316"/>
      <c r="DR179" s="316"/>
      <c r="DS179" s="316"/>
      <c r="DT179" s="293"/>
      <c r="DU179" s="293"/>
      <c r="DV179" s="293"/>
      <c r="DW179" s="293"/>
      <c r="DX179" s="317"/>
      <c r="DY179" s="314"/>
      <c r="DZ179" s="314"/>
      <c r="EA179" s="314"/>
      <c r="EB179" s="314"/>
      <c r="EC179" s="314"/>
      <c r="ED179" s="314"/>
      <c r="EE179" s="314"/>
      <c r="EF179" s="314"/>
      <c r="EG179" s="313"/>
      <c r="EH179" s="313"/>
      <c r="EI179" s="313"/>
      <c r="EJ179" s="313"/>
      <c r="EK179" s="313"/>
      <c r="EL179" s="313"/>
      <c r="EM179" s="313"/>
      <c r="EN179" s="313"/>
      <c r="EO179" s="313"/>
      <c r="EP179" s="313"/>
      <c r="EU179" s="313"/>
      <c r="EV179" s="313"/>
      <c r="EW179" s="313"/>
      <c r="EX179" s="313"/>
      <c r="EY179" s="313"/>
      <c r="EZ179" s="313"/>
      <c r="FA179" s="313"/>
      <c r="FB179" s="313"/>
      <c r="FC179" s="313"/>
      <c r="FD179" s="313"/>
      <c r="FE179" s="313"/>
      <c r="FF179" s="313"/>
      <c r="FG179" s="313"/>
      <c r="FH179" s="313"/>
      <c r="FI179" s="313"/>
      <c r="FJ179" s="313"/>
      <c r="FK179" s="313"/>
      <c r="FL179" s="313"/>
    </row>
    <row r="180" spans="3:168" s="59" customFormat="1" ht="30" customHeight="1">
      <c r="C180" s="318" t="s">
        <v>867</v>
      </c>
      <c r="D180" s="293"/>
      <c r="E180" s="293"/>
      <c r="F180" s="293"/>
      <c r="G180" s="293"/>
      <c r="H180" s="293"/>
      <c r="I180" s="293"/>
      <c r="J180" s="293"/>
      <c r="K180" s="293"/>
      <c r="L180" s="293"/>
      <c r="M180" s="312"/>
      <c r="N180" s="293"/>
      <c r="O180" s="293"/>
      <c r="P180" s="293"/>
      <c r="Q180" s="293"/>
      <c r="R180" s="313"/>
      <c r="S180" s="293"/>
      <c r="T180" s="293"/>
      <c r="U180" s="314"/>
      <c r="V180" s="314"/>
      <c r="W180" s="314"/>
      <c r="X180" s="314"/>
      <c r="Y180" s="314"/>
      <c r="Z180" s="314"/>
      <c r="AA180" s="314"/>
      <c r="AB180" s="314"/>
      <c r="AC180" s="314"/>
      <c r="AD180" s="314"/>
      <c r="AE180" s="487"/>
      <c r="AF180" s="293"/>
      <c r="AG180" s="313"/>
      <c r="AH180" s="293"/>
      <c r="AI180" s="293"/>
      <c r="AJ180" s="293"/>
      <c r="AK180" s="293"/>
      <c r="AL180" s="293"/>
      <c r="AM180" s="293"/>
      <c r="AN180" s="293"/>
      <c r="AO180" s="293"/>
      <c r="AP180" s="293"/>
      <c r="AQ180" s="293"/>
      <c r="AR180" s="293"/>
      <c r="AS180" s="293"/>
      <c r="AT180" s="293"/>
      <c r="AU180" s="313"/>
      <c r="AV180" s="313"/>
      <c r="AW180" s="313"/>
      <c r="AX180" s="293"/>
      <c r="AY180" s="293"/>
      <c r="AZ180" s="293"/>
      <c r="BA180" s="293"/>
      <c r="BB180" s="293"/>
      <c r="BC180" s="293"/>
      <c r="BD180" s="293"/>
      <c r="BE180" s="293"/>
      <c r="BF180" s="285"/>
      <c r="BG180" s="285"/>
      <c r="BH180" s="285"/>
      <c r="BI180" s="285"/>
      <c r="BJ180" s="285"/>
      <c r="BK180" s="285"/>
      <c r="BL180" s="315"/>
      <c r="BM180" s="315"/>
      <c r="BN180" s="315"/>
      <c r="BO180" s="315"/>
      <c r="BP180" s="315"/>
      <c r="BQ180" s="285"/>
      <c r="BR180" s="285"/>
      <c r="BS180" s="352"/>
      <c r="BT180" s="352"/>
      <c r="BU180" s="352"/>
      <c r="BV180" s="352"/>
      <c r="BW180" s="316"/>
      <c r="BX180" s="316"/>
      <c r="BY180" s="316"/>
      <c r="BZ180" s="316"/>
      <c r="CA180" s="316"/>
      <c r="CB180" s="316"/>
      <c r="CC180" s="316"/>
      <c r="CD180" s="316"/>
      <c r="CE180" s="316"/>
      <c r="CF180" s="316"/>
      <c r="CG180" s="316"/>
      <c r="CH180" s="316"/>
      <c r="CI180" s="316"/>
      <c r="CJ180" s="316"/>
      <c r="CK180" s="316"/>
      <c r="CL180" s="316"/>
      <c r="CM180" s="316"/>
      <c r="CN180" s="316"/>
      <c r="CO180" s="316"/>
      <c r="CP180" s="316"/>
      <c r="CQ180" s="316"/>
      <c r="CR180" s="316"/>
      <c r="CS180" s="316"/>
      <c r="CT180" s="316"/>
      <c r="CU180" s="316"/>
      <c r="CV180" s="316"/>
      <c r="CW180" s="316"/>
      <c r="CX180" s="316"/>
      <c r="CY180" s="316"/>
      <c r="CZ180" s="316"/>
      <c r="DA180" s="316"/>
      <c r="DB180" s="316"/>
      <c r="DC180" s="316"/>
      <c r="DD180" s="316"/>
      <c r="DE180" s="316"/>
      <c r="DF180" s="316"/>
      <c r="DG180" s="316"/>
      <c r="DH180" s="316"/>
      <c r="DI180" s="316"/>
      <c r="DJ180" s="316"/>
      <c r="DK180" s="316"/>
      <c r="DL180" s="316"/>
      <c r="DM180" s="316"/>
      <c r="DN180" s="316"/>
      <c r="DO180" s="316"/>
      <c r="DP180" s="316"/>
      <c r="DQ180" s="316"/>
      <c r="DR180" s="316"/>
      <c r="DS180" s="316"/>
      <c r="DT180" s="293"/>
      <c r="DU180" s="293"/>
      <c r="DV180" s="293"/>
      <c r="DW180" s="293"/>
      <c r="DX180" s="317"/>
      <c r="DY180" s="314"/>
      <c r="DZ180" s="314"/>
      <c r="EA180" s="314"/>
      <c r="EB180" s="314"/>
      <c r="EC180" s="314"/>
      <c r="ED180" s="314"/>
      <c r="EE180" s="314"/>
      <c r="EF180" s="314"/>
      <c r="EG180" s="313"/>
      <c r="EH180" s="313"/>
      <c r="EI180" s="313"/>
      <c r="EJ180" s="313"/>
      <c r="EK180" s="313"/>
      <c r="EL180" s="313"/>
      <c r="EM180" s="313"/>
      <c r="EN180" s="313"/>
      <c r="EO180" s="313"/>
      <c r="EP180" s="313"/>
      <c r="EU180" s="313"/>
      <c r="EV180" s="313"/>
      <c r="EW180" s="313"/>
      <c r="EX180" s="313"/>
      <c r="EY180" s="313"/>
      <c r="EZ180" s="313"/>
      <c r="FA180" s="313"/>
      <c r="FB180" s="313"/>
      <c r="FC180" s="313"/>
      <c r="FD180" s="313"/>
      <c r="FE180" s="313"/>
      <c r="FF180" s="313"/>
      <c r="FG180" s="313"/>
      <c r="FH180" s="313"/>
      <c r="FI180" s="313"/>
      <c r="FJ180" s="313"/>
      <c r="FK180" s="313"/>
      <c r="FL180" s="313"/>
    </row>
    <row r="181" spans="3:168" s="59" customFormat="1" ht="30" customHeight="1">
      <c r="C181" s="375" t="s">
        <v>868</v>
      </c>
      <c r="D181" s="293"/>
      <c r="E181" s="293"/>
      <c r="F181" s="293"/>
      <c r="G181" s="293"/>
      <c r="H181" s="293"/>
      <c r="I181" s="293"/>
      <c r="J181" s="293"/>
      <c r="K181" s="293"/>
      <c r="L181" s="293"/>
      <c r="M181" s="312"/>
      <c r="N181" s="293"/>
      <c r="O181" s="293"/>
      <c r="P181" s="293"/>
      <c r="Q181" s="293"/>
      <c r="R181" s="313"/>
      <c r="S181" s="293"/>
      <c r="T181" s="293"/>
      <c r="U181" s="314"/>
      <c r="V181" s="314"/>
      <c r="W181" s="314"/>
      <c r="X181" s="314"/>
      <c r="Y181" s="314"/>
      <c r="Z181" s="314"/>
      <c r="AA181" s="314"/>
      <c r="AB181" s="314"/>
      <c r="AC181" s="314"/>
      <c r="AD181" s="314"/>
      <c r="AE181" s="488"/>
      <c r="AF181" s="293"/>
      <c r="AG181" s="313"/>
      <c r="AH181" s="293"/>
      <c r="AI181" s="293"/>
      <c r="AJ181" s="293"/>
      <c r="AK181" s="293"/>
      <c r="AL181" s="293"/>
      <c r="AM181" s="293"/>
      <c r="AN181" s="293"/>
      <c r="AO181" s="293"/>
      <c r="AP181" s="293"/>
      <c r="AQ181" s="293"/>
      <c r="AR181" s="293"/>
      <c r="AS181" s="293"/>
      <c r="AT181" s="293"/>
      <c r="AU181" s="313"/>
      <c r="AV181" s="313"/>
      <c r="AW181" s="313"/>
      <c r="AX181" s="293"/>
      <c r="AY181" s="293"/>
      <c r="AZ181" s="293"/>
      <c r="BA181" s="293"/>
      <c r="BB181" s="293"/>
      <c r="BC181" s="293"/>
      <c r="BD181" s="293"/>
      <c r="BE181" s="293"/>
      <c r="BF181" s="285"/>
      <c r="BG181" s="285"/>
      <c r="BH181" s="285"/>
      <c r="BI181" s="285"/>
      <c r="BJ181" s="285"/>
      <c r="BK181" s="285"/>
      <c r="BL181" s="315"/>
      <c r="BM181" s="315"/>
      <c r="BN181" s="315"/>
      <c r="BO181" s="315"/>
      <c r="BP181" s="315"/>
      <c r="BQ181" s="285"/>
      <c r="BR181" s="285"/>
      <c r="BS181" s="352"/>
      <c r="BT181" s="352"/>
      <c r="BU181" s="352"/>
      <c r="BV181" s="352"/>
      <c r="BW181" s="316"/>
      <c r="BX181" s="316"/>
      <c r="BY181" s="316"/>
      <c r="BZ181" s="316"/>
      <c r="CA181" s="316"/>
      <c r="CB181" s="316"/>
      <c r="CC181" s="316"/>
      <c r="CD181" s="316"/>
      <c r="CE181" s="316"/>
      <c r="CF181" s="316"/>
      <c r="CG181" s="316"/>
      <c r="CH181" s="316"/>
      <c r="CI181" s="316"/>
      <c r="CJ181" s="316"/>
      <c r="CK181" s="316"/>
      <c r="CL181" s="316"/>
      <c r="CM181" s="316"/>
      <c r="CN181" s="316"/>
      <c r="CO181" s="316"/>
      <c r="CP181" s="316"/>
      <c r="CQ181" s="316"/>
      <c r="CR181" s="316"/>
      <c r="CS181" s="316"/>
      <c r="CT181" s="316"/>
      <c r="CU181" s="316"/>
      <c r="CV181" s="316"/>
      <c r="CW181" s="316"/>
      <c r="CX181" s="316"/>
      <c r="CY181" s="316"/>
      <c r="CZ181" s="316"/>
      <c r="DA181" s="316"/>
      <c r="DB181" s="316"/>
      <c r="DC181" s="316"/>
      <c r="DD181" s="316"/>
      <c r="DE181" s="316"/>
      <c r="DF181" s="316"/>
      <c r="DG181" s="316"/>
      <c r="DH181" s="316"/>
      <c r="DI181" s="316"/>
      <c r="DJ181" s="316"/>
      <c r="DK181" s="316"/>
      <c r="DL181" s="316"/>
      <c r="DM181" s="316"/>
      <c r="DN181" s="316"/>
      <c r="DO181" s="316"/>
      <c r="DP181" s="316"/>
      <c r="DQ181" s="316"/>
      <c r="DR181" s="316"/>
      <c r="DS181" s="316"/>
      <c r="DT181" s="293"/>
      <c r="DU181" s="293"/>
      <c r="DV181" s="293"/>
      <c r="DW181" s="293"/>
      <c r="DX181" s="317"/>
      <c r="DY181" s="314"/>
      <c r="DZ181" s="314"/>
      <c r="EA181" s="314"/>
      <c r="EB181" s="314"/>
      <c r="EC181" s="314"/>
      <c r="ED181" s="314"/>
      <c r="EE181" s="314"/>
      <c r="EF181" s="314"/>
      <c r="EG181" s="313"/>
      <c r="EH181" s="313"/>
      <c r="EI181" s="313"/>
      <c r="EJ181" s="313"/>
      <c r="EK181" s="313"/>
      <c r="EL181" s="313"/>
      <c r="EM181" s="313"/>
      <c r="EN181" s="313"/>
      <c r="EO181" s="313"/>
      <c r="EP181" s="313"/>
      <c r="EU181" s="313"/>
      <c r="EV181" s="313"/>
      <c r="EW181" s="313"/>
      <c r="EX181" s="313"/>
      <c r="EY181" s="313"/>
      <c r="EZ181" s="313"/>
      <c r="FA181" s="313"/>
      <c r="FB181" s="313"/>
      <c r="FC181" s="313"/>
      <c r="FD181" s="313"/>
      <c r="FE181" s="313"/>
      <c r="FF181" s="313"/>
      <c r="FG181" s="313"/>
      <c r="FH181" s="313"/>
      <c r="FI181" s="313"/>
      <c r="FJ181" s="313"/>
      <c r="FK181" s="313"/>
      <c r="FL181" s="313"/>
    </row>
    <row r="182" spans="3:168" s="59" customFormat="1" ht="30" customHeight="1">
      <c r="C182" s="380" t="s">
        <v>869</v>
      </c>
      <c r="D182" s="293"/>
      <c r="E182" s="293"/>
      <c r="F182" s="293"/>
      <c r="G182" s="293"/>
      <c r="H182" s="293"/>
      <c r="I182" s="293"/>
      <c r="J182" s="293"/>
      <c r="K182" s="293"/>
      <c r="L182" s="293"/>
      <c r="M182" s="312"/>
      <c r="N182" s="293"/>
      <c r="O182" s="293"/>
      <c r="P182" s="293"/>
      <c r="Q182" s="293"/>
      <c r="R182" s="313"/>
      <c r="S182" s="293"/>
      <c r="T182" s="293"/>
      <c r="U182" s="314"/>
      <c r="V182" s="314"/>
      <c r="W182" s="314"/>
      <c r="X182" s="314"/>
      <c r="Y182" s="314"/>
      <c r="Z182" s="314"/>
      <c r="AA182" s="314"/>
      <c r="AB182" s="314"/>
      <c r="AC182" s="314"/>
      <c r="AD182" s="314"/>
      <c r="AE182" s="491"/>
      <c r="AF182" s="293"/>
      <c r="AG182" s="313"/>
      <c r="AH182" s="293"/>
      <c r="AI182" s="293"/>
      <c r="AJ182" s="293"/>
      <c r="AK182" s="293"/>
      <c r="AL182" s="293"/>
      <c r="AM182" s="293"/>
      <c r="AN182" s="293"/>
      <c r="AO182" s="293"/>
      <c r="AP182" s="293"/>
      <c r="AQ182" s="293"/>
      <c r="AR182" s="293"/>
      <c r="AS182" s="293"/>
      <c r="AT182" s="293"/>
      <c r="AU182" s="313"/>
      <c r="AV182" s="313"/>
      <c r="AW182" s="313"/>
      <c r="AX182" s="293"/>
      <c r="AY182" s="293"/>
      <c r="AZ182" s="293"/>
      <c r="BA182" s="293"/>
      <c r="BB182" s="293"/>
      <c r="BC182" s="293"/>
      <c r="BD182" s="293"/>
      <c r="BE182" s="293"/>
      <c r="BF182" s="285"/>
      <c r="BG182" s="285"/>
      <c r="BH182" s="285"/>
      <c r="BI182" s="285"/>
      <c r="BJ182" s="285"/>
      <c r="BK182" s="285"/>
      <c r="BL182" s="315"/>
      <c r="BM182" s="315"/>
      <c r="BN182" s="315"/>
      <c r="BO182" s="315"/>
      <c r="BP182" s="315"/>
      <c r="BQ182" s="285"/>
      <c r="BR182" s="285"/>
      <c r="BS182" s="352"/>
      <c r="BT182" s="352"/>
      <c r="BU182" s="352"/>
      <c r="BV182" s="352"/>
      <c r="BW182" s="316"/>
      <c r="BX182" s="316"/>
      <c r="BY182" s="316"/>
      <c r="BZ182" s="316"/>
      <c r="CA182" s="316"/>
      <c r="CB182" s="316"/>
      <c r="CC182" s="316"/>
      <c r="CD182" s="316"/>
      <c r="CE182" s="316"/>
      <c r="CF182" s="316"/>
      <c r="CG182" s="316"/>
      <c r="CH182" s="316"/>
      <c r="CI182" s="316"/>
      <c r="CJ182" s="316"/>
      <c r="CK182" s="316"/>
      <c r="CL182" s="316"/>
      <c r="CM182" s="316"/>
      <c r="CN182" s="316"/>
      <c r="CO182" s="316"/>
      <c r="CP182" s="316"/>
      <c r="CQ182" s="316"/>
      <c r="CR182" s="316"/>
      <c r="CS182" s="316"/>
      <c r="CT182" s="316"/>
      <c r="CU182" s="316"/>
      <c r="CV182" s="316"/>
      <c r="CW182" s="316"/>
      <c r="CX182" s="316"/>
      <c r="CY182" s="316"/>
      <c r="CZ182" s="316"/>
      <c r="DA182" s="316"/>
      <c r="DB182" s="316"/>
      <c r="DC182" s="316"/>
      <c r="DD182" s="316"/>
      <c r="DE182" s="316"/>
      <c r="DF182" s="316"/>
      <c r="DG182" s="316"/>
      <c r="DH182" s="316"/>
      <c r="DI182" s="316"/>
      <c r="DJ182" s="316"/>
      <c r="DK182" s="316"/>
      <c r="DL182" s="316"/>
      <c r="DM182" s="316"/>
      <c r="DN182" s="316"/>
      <c r="DO182" s="316"/>
      <c r="DP182" s="316"/>
      <c r="DQ182" s="316"/>
      <c r="DR182" s="316"/>
      <c r="DS182" s="316"/>
      <c r="DT182" s="293"/>
      <c r="DU182" s="293"/>
      <c r="DV182" s="293"/>
      <c r="DW182" s="293"/>
      <c r="DX182" s="317"/>
      <c r="DY182" s="314"/>
      <c r="DZ182" s="314"/>
      <c r="EA182" s="314"/>
      <c r="EB182" s="314"/>
      <c r="EC182" s="314"/>
      <c r="ED182" s="314"/>
      <c r="EE182" s="314"/>
      <c r="EF182" s="314"/>
      <c r="EG182" s="313"/>
      <c r="EH182" s="313"/>
      <c r="EI182" s="313"/>
      <c r="EJ182" s="313"/>
      <c r="EK182" s="313"/>
      <c r="EL182" s="313"/>
      <c r="EM182" s="313"/>
      <c r="EN182" s="313"/>
      <c r="EO182" s="313"/>
      <c r="EP182" s="313"/>
      <c r="EU182" s="313"/>
      <c r="EV182" s="313"/>
      <c r="EW182" s="313"/>
      <c r="EX182" s="313"/>
      <c r="EY182" s="313"/>
      <c r="EZ182" s="313"/>
      <c r="FA182" s="313"/>
      <c r="FB182" s="313"/>
      <c r="FC182" s="313"/>
      <c r="FD182" s="313"/>
      <c r="FE182" s="313"/>
      <c r="FF182" s="313"/>
      <c r="FG182" s="313"/>
      <c r="FH182" s="313"/>
      <c r="FI182" s="313"/>
      <c r="FJ182" s="313"/>
      <c r="FK182" s="313"/>
      <c r="FL182" s="313"/>
    </row>
    <row r="183" spans="3:168" s="59" customFormat="1" ht="30" customHeight="1">
      <c r="C183" s="318" t="s">
        <v>870</v>
      </c>
      <c r="D183" s="293"/>
      <c r="E183" s="293"/>
      <c r="F183" s="293"/>
      <c r="G183" s="293"/>
      <c r="H183" s="293"/>
      <c r="I183" s="293"/>
      <c r="J183" s="293"/>
      <c r="K183" s="293"/>
      <c r="L183" s="293"/>
      <c r="M183" s="312"/>
      <c r="N183" s="293"/>
      <c r="O183" s="293"/>
      <c r="P183" s="293"/>
      <c r="Q183" s="293"/>
      <c r="R183" s="313"/>
      <c r="S183" s="293"/>
      <c r="T183" s="293"/>
      <c r="U183" s="314"/>
      <c r="V183" s="314"/>
      <c r="W183" s="314"/>
      <c r="X183" s="314"/>
      <c r="Y183" s="314"/>
      <c r="Z183" s="314"/>
      <c r="AA183" s="314"/>
      <c r="AB183" s="314"/>
      <c r="AC183" s="314"/>
      <c r="AD183" s="314"/>
      <c r="AE183" s="487"/>
      <c r="AF183" s="293"/>
      <c r="AG183" s="313"/>
      <c r="AH183" s="293"/>
      <c r="AI183" s="293"/>
      <c r="AJ183" s="293"/>
      <c r="AK183" s="293"/>
      <c r="AL183" s="293"/>
      <c r="AM183" s="293"/>
      <c r="AN183" s="293"/>
      <c r="AO183" s="293"/>
      <c r="AP183" s="293"/>
      <c r="AQ183" s="293"/>
      <c r="AR183" s="293"/>
      <c r="AS183" s="293"/>
      <c r="AT183" s="293"/>
      <c r="AU183" s="313"/>
      <c r="AV183" s="313"/>
      <c r="AW183" s="313"/>
      <c r="AX183" s="293"/>
      <c r="AY183" s="293"/>
      <c r="AZ183" s="293"/>
      <c r="BA183" s="293"/>
      <c r="BB183" s="293"/>
      <c r="BC183" s="293"/>
      <c r="BD183" s="293"/>
      <c r="BE183" s="293"/>
      <c r="BF183" s="285"/>
      <c r="BG183" s="285"/>
      <c r="BH183" s="285"/>
      <c r="BI183" s="285"/>
      <c r="BJ183" s="285"/>
      <c r="BK183" s="285"/>
      <c r="BL183" s="315"/>
      <c r="BM183" s="315"/>
      <c r="BN183" s="315"/>
      <c r="BO183" s="315"/>
      <c r="BP183" s="315"/>
      <c r="BQ183" s="285"/>
      <c r="BR183" s="285"/>
      <c r="BS183" s="352"/>
      <c r="BT183" s="352"/>
      <c r="BU183" s="352"/>
      <c r="BV183" s="352"/>
      <c r="BW183" s="316"/>
      <c r="BX183" s="316"/>
      <c r="BY183" s="316"/>
      <c r="BZ183" s="316"/>
      <c r="CA183" s="316"/>
      <c r="CB183" s="316"/>
      <c r="CC183" s="316"/>
      <c r="CD183" s="316"/>
      <c r="CE183" s="316"/>
      <c r="CF183" s="316"/>
      <c r="CG183" s="316"/>
      <c r="CH183" s="316"/>
      <c r="CI183" s="316"/>
      <c r="CJ183" s="316"/>
      <c r="CK183" s="316"/>
      <c r="CL183" s="316"/>
      <c r="CM183" s="316"/>
      <c r="CN183" s="316"/>
      <c r="CO183" s="316"/>
      <c r="CP183" s="316"/>
      <c r="CQ183" s="316"/>
      <c r="CR183" s="316"/>
      <c r="CS183" s="316"/>
      <c r="CT183" s="316"/>
      <c r="CU183" s="316"/>
      <c r="CV183" s="316"/>
      <c r="CW183" s="316"/>
      <c r="CX183" s="316"/>
      <c r="CY183" s="316"/>
      <c r="CZ183" s="316"/>
      <c r="DA183" s="316"/>
      <c r="DB183" s="316"/>
      <c r="DC183" s="316"/>
      <c r="DD183" s="316"/>
      <c r="DE183" s="316"/>
      <c r="DF183" s="316"/>
      <c r="DG183" s="316"/>
      <c r="DH183" s="316"/>
      <c r="DI183" s="316"/>
      <c r="DJ183" s="316"/>
      <c r="DK183" s="316"/>
      <c r="DL183" s="316"/>
      <c r="DM183" s="316"/>
      <c r="DN183" s="316"/>
      <c r="DO183" s="316"/>
      <c r="DP183" s="316"/>
      <c r="DQ183" s="316"/>
      <c r="DR183" s="316"/>
      <c r="DS183" s="316"/>
      <c r="DT183" s="293"/>
      <c r="DU183" s="293"/>
      <c r="DV183" s="293"/>
      <c r="DW183" s="293"/>
      <c r="DX183" s="317"/>
      <c r="DY183" s="314"/>
      <c r="DZ183" s="314"/>
      <c r="EA183" s="314"/>
      <c r="EB183" s="314"/>
      <c r="EC183" s="314"/>
      <c r="ED183" s="314"/>
      <c r="EE183" s="314"/>
      <c r="EF183" s="314"/>
      <c r="EG183" s="313"/>
      <c r="EH183" s="313"/>
      <c r="EI183" s="313"/>
      <c r="EJ183" s="313"/>
      <c r="EK183" s="313"/>
      <c r="EL183" s="313"/>
      <c r="EM183" s="313"/>
      <c r="EN183" s="313"/>
      <c r="EO183" s="313"/>
      <c r="EP183" s="313"/>
      <c r="EU183" s="313"/>
      <c r="EV183" s="313"/>
      <c r="EW183" s="313"/>
      <c r="EX183" s="313"/>
      <c r="EY183" s="313"/>
      <c r="EZ183" s="313"/>
      <c r="FA183" s="313"/>
      <c r="FB183" s="313"/>
      <c r="FC183" s="313"/>
      <c r="FD183" s="313"/>
      <c r="FE183" s="313"/>
      <c r="FF183" s="313"/>
      <c r="FG183" s="313"/>
      <c r="FH183" s="313"/>
      <c r="FI183" s="313"/>
      <c r="FJ183" s="313"/>
      <c r="FK183" s="313"/>
      <c r="FL183" s="313"/>
    </row>
    <row r="184" spans="3:168" s="59" customFormat="1" ht="30" customHeight="1">
      <c r="C184" s="318" t="s">
        <v>871</v>
      </c>
      <c r="D184" s="293"/>
      <c r="E184" s="293"/>
      <c r="F184" s="293"/>
      <c r="G184" s="293"/>
      <c r="H184" s="293"/>
      <c r="I184" s="293"/>
      <c r="J184" s="293"/>
      <c r="K184" s="293"/>
      <c r="L184" s="293"/>
      <c r="M184" s="312"/>
      <c r="N184" s="293"/>
      <c r="O184" s="293"/>
      <c r="P184" s="293"/>
      <c r="Q184" s="293"/>
      <c r="R184" s="313"/>
      <c r="S184" s="293"/>
      <c r="T184" s="293"/>
      <c r="U184" s="314"/>
      <c r="V184" s="314"/>
      <c r="W184" s="314"/>
      <c r="X184" s="314"/>
      <c r="Y184" s="314"/>
      <c r="Z184" s="314"/>
      <c r="AA184" s="314"/>
      <c r="AB184" s="314"/>
      <c r="AC184" s="314"/>
      <c r="AD184" s="314"/>
      <c r="AE184" s="487"/>
      <c r="AF184" s="293"/>
      <c r="AG184" s="313"/>
      <c r="AH184" s="293"/>
      <c r="AI184" s="293"/>
      <c r="AJ184" s="293"/>
      <c r="AK184" s="293"/>
      <c r="AL184" s="293"/>
      <c r="AM184" s="293"/>
      <c r="AN184" s="293"/>
      <c r="AO184" s="293"/>
      <c r="AP184" s="293"/>
      <c r="AQ184" s="293"/>
      <c r="AR184" s="293"/>
      <c r="AS184" s="293"/>
      <c r="AT184" s="293"/>
      <c r="AU184" s="313"/>
      <c r="AV184" s="313"/>
      <c r="AW184" s="313"/>
      <c r="AX184" s="293"/>
      <c r="AY184" s="293"/>
      <c r="AZ184" s="293"/>
      <c r="BA184" s="293"/>
      <c r="BB184" s="293"/>
      <c r="BC184" s="293"/>
      <c r="BD184" s="293"/>
      <c r="BE184" s="293"/>
      <c r="BF184" s="285"/>
      <c r="BG184" s="285"/>
      <c r="BH184" s="285"/>
      <c r="BI184" s="285"/>
      <c r="BJ184" s="285"/>
      <c r="BK184" s="285"/>
      <c r="BL184" s="315"/>
      <c r="BM184" s="315"/>
      <c r="BN184" s="315"/>
      <c r="BO184" s="315"/>
      <c r="BP184" s="315"/>
      <c r="BQ184" s="285"/>
      <c r="BR184" s="285"/>
      <c r="BS184" s="352"/>
      <c r="BT184" s="352"/>
      <c r="BU184" s="352"/>
      <c r="BV184" s="352"/>
      <c r="BW184" s="316"/>
      <c r="BX184" s="316"/>
      <c r="BY184" s="316"/>
      <c r="BZ184" s="316"/>
      <c r="CA184" s="316"/>
      <c r="CB184" s="316"/>
      <c r="CC184" s="316"/>
      <c r="CD184" s="316"/>
      <c r="CE184" s="316"/>
      <c r="CF184" s="316"/>
      <c r="CG184" s="316"/>
      <c r="CH184" s="316"/>
      <c r="CI184" s="316"/>
      <c r="CJ184" s="316"/>
      <c r="CK184" s="316"/>
      <c r="CL184" s="316"/>
      <c r="CM184" s="316"/>
      <c r="CN184" s="316"/>
      <c r="CO184" s="316"/>
      <c r="CP184" s="316"/>
      <c r="CQ184" s="316"/>
      <c r="CR184" s="316"/>
      <c r="CS184" s="316"/>
      <c r="CT184" s="316"/>
      <c r="CU184" s="316"/>
      <c r="CV184" s="316"/>
      <c r="CW184" s="316"/>
      <c r="CX184" s="316"/>
      <c r="CY184" s="316"/>
      <c r="CZ184" s="316"/>
      <c r="DA184" s="316"/>
      <c r="DB184" s="316"/>
      <c r="DC184" s="316"/>
      <c r="DD184" s="316"/>
      <c r="DE184" s="316"/>
      <c r="DF184" s="316"/>
      <c r="DG184" s="316"/>
      <c r="DH184" s="316"/>
      <c r="DI184" s="316"/>
      <c r="DJ184" s="316"/>
      <c r="DK184" s="316"/>
      <c r="DL184" s="316"/>
      <c r="DM184" s="316"/>
      <c r="DN184" s="316"/>
      <c r="DO184" s="316"/>
      <c r="DP184" s="316"/>
      <c r="DQ184" s="316"/>
      <c r="DR184" s="316"/>
      <c r="DS184" s="316"/>
      <c r="DT184" s="293"/>
      <c r="DU184" s="293"/>
      <c r="DV184" s="293"/>
      <c r="DW184" s="293"/>
      <c r="DX184" s="317"/>
      <c r="DY184" s="314"/>
      <c r="DZ184" s="314"/>
      <c r="EA184" s="314"/>
      <c r="EB184" s="314"/>
      <c r="EC184" s="314"/>
      <c r="ED184" s="314"/>
      <c r="EE184" s="314"/>
      <c r="EF184" s="314"/>
      <c r="EG184" s="313"/>
      <c r="EH184" s="313"/>
      <c r="EI184" s="313"/>
      <c r="EJ184" s="313"/>
      <c r="EK184" s="313"/>
      <c r="EL184" s="313"/>
      <c r="EM184" s="313"/>
      <c r="EN184" s="313"/>
      <c r="EO184" s="313"/>
      <c r="EP184" s="313"/>
      <c r="EU184" s="313"/>
      <c r="EV184" s="313"/>
      <c r="EW184" s="313"/>
      <c r="EX184" s="313"/>
      <c r="EY184" s="313"/>
      <c r="EZ184" s="313"/>
      <c r="FA184" s="313"/>
      <c r="FB184" s="313"/>
      <c r="FC184" s="313"/>
      <c r="FD184" s="313"/>
      <c r="FE184" s="313"/>
      <c r="FF184" s="313"/>
      <c r="FG184" s="313"/>
      <c r="FH184" s="313"/>
      <c r="FI184" s="313"/>
      <c r="FJ184" s="313"/>
      <c r="FK184" s="313"/>
      <c r="FL184" s="313"/>
    </row>
    <row r="185" spans="3:168" s="59" customFormat="1" ht="30" customHeight="1">
      <c r="C185" s="318" t="s">
        <v>872</v>
      </c>
      <c r="D185" s="293"/>
      <c r="E185" s="293"/>
      <c r="F185" s="293"/>
      <c r="G185" s="293"/>
      <c r="H185" s="293"/>
      <c r="I185" s="293"/>
      <c r="J185" s="293"/>
      <c r="K185" s="293"/>
      <c r="L185" s="293"/>
      <c r="M185" s="312"/>
      <c r="N185" s="293"/>
      <c r="O185" s="293"/>
      <c r="P185" s="293"/>
      <c r="Q185" s="293"/>
      <c r="R185" s="313"/>
      <c r="S185" s="293"/>
      <c r="T185" s="293"/>
      <c r="U185" s="314"/>
      <c r="V185" s="314"/>
      <c r="W185" s="314"/>
      <c r="X185" s="314"/>
      <c r="Y185" s="314"/>
      <c r="Z185" s="314"/>
      <c r="AA185" s="314"/>
      <c r="AB185" s="314"/>
      <c r="AC185" s="314"/>
      <c r="AD185" s="314"/>
      <c r="AE185" s="487"/>
      <c r="AF185" s="293"/>
      <c r="AG185" s="313"/>
      <c r="AH185" s="293"/>
      <c r="AI185" s="293"/>
      <c r="AJ185" s="293"/>
      <c r="AK185" s="293"/>
      <c r="AL185" s="293"/>
      <c r="AM185" s="293"/>
      <c r="AN185" s="293"/>
      <c r="AO185" s="293"/>
      <c r="AP185" s="293"/>
      <c r="AQ185" s="293"/>
      <c r="AR185" s="293"/>
      <c r="AS185" s="293"/>
      <c r="AT185" s="293"/>
      <c r="AU185" s="313"/>
      <c r="AV185" s="313"/>
      <c r="AW185" s="313"/>
      <c r="AX185" s="293"/>
      <c r="AY185" s="293"/>
      <c r="AZ185" s="293"/>
      <c r="BA185" s="293"/>
      <c r="BB185" s="293"/>
      <c r="BC185" s="293"/>
      <c r="BD185" s="293"/>
      <c r="BE185" s="293"/>
      <c r="BF185" s="285"/>
      <c r="BG185" s="285"/>
      <c r="BH185" s="285"/>
      <c r="BI185" s="285"/>
      <c r="BJ185" s="285"/>
      <c r="BK185" s="285"/>
      <c r="BL185" s="315"/>
      <c r="BM185" s="315"/>
      <c r="BN185" s="315"/>
      <c r="BO185" s="315"/>
      <c r="BP185" s="315"/>
      <c r="BQ185" s="285"/>
      <c r="BR185" s="285"/>
      <c r="BS185" s="352"/>
      <c r="BT185" s="352"/>
      <c r="BU185" s="352"/>
      <c r="BV185" s="352"/>
      <c r="BW185" s="316"/>
      <c r="BX185" s="316"/>
      <c r="BY185" s="316"/>
      <c r="BZ185" s="316"/>
      <c r="CA185" s="316"/>
      <c r="CB185" s="316"/>
      <c r="CC185" s="316"/>
      <c r="CD185" s="316"/>
      <c r="CE185" s="316"/>
      <c r="CF185" s="316"/>
      <c r="CG185" s="316"/>
      <c r="CH185" s="316"/>
      <c r="CI185" s="316"/>
      <c r="CJ185" s="316"/>
      <c r="CK185" s="316"/>
      <c r="CL185" s="316"/>
      <c r="CM185" s="316"/>
      <c r="CN185" s="316"/>
      <c r="CO185" s="316"/>
      <c r="CP185" s="316"/>
      <c r="CQ185" s="316"/>
      <c r="CR185" s="316"/>
      <c r="CS185" s="316"/>
      <c r="CT185" s="316"/>
      <c r="CU185" s="316"/>
      <c r="CV185" s="316"/>
      <c r="CW185" s="316"/>
      <c r="CX185" s="316"/>
      <c r="CY185" s="316"/>
      <c r="CZ185" s="316"/>
      <c r="DA185" s="316"/>
      <c r="DB185" s="316"/>
      <c r="DC185" s="316"/>
      <c r="DD185" s="316"/>
      <c r="DE185" s="316"/>
      <c r="DF185" s="316"/>
      <c r="DG185" s="316"/>
      <c r="DH185" s="316"/>
      <c r="DI185" s="316"/>
      <c r="DJ185" s="316"/>
      <c r="DK185" s="316"/>
      <c r="DL185" s="316"/>
      <c r="DM185" s="316"/>
      <c r="DN185" s="316"/>
      <c r="DO185" s="316"/>
      <c r="DP185" s="316"/>
      <c r="DQ185" s="316"/>
      <c r="DR185" s="316"/>
      <c r="DS185" s="316"/>
      <c r="DT185" s="293"/>
      <c r="DU185" s="293"/>
      <c r="DV185" s="293"/>
      <c r="DW185" s="293"/>
      <c r="DX185" s="317"/>
      <c r="DY185" s="314"/>
      <c r="DZ185" s="314"/>
      <c r="EA185" s="314"/>
      <c r="EB185" s="314"/>
      <c r="EC185" s="314"/>
      <c r="ED185" s="314"/>
      <c r="EE185" s="314"/>
      <c r="EF185" s="314"/>
      <c r="EG185" s="313"/>
      <c r="EH185" s="313"/>
      <c r="EI185" s="313"/>
      <c r="EJ185" s="313"/>
      <c r="EK185" s="313"/>
      <c r="EL185" s="313"/>
      <c r="EM185" s="313"/>
      <c r="EN185" s="313"/>
      <c r="EO185" s="313"/>
      <c r="EP185" s="313"/>
      <c r="EU185" s="313"/>
      <c r="EV185" s="313"/>
      <c r="EW185" s="313"/>
      <c r="EX185" s="313"/>
      <c r="EY185" s="313"/>
      <c r="EZ185" s="313"/>
      <c r="FA185" s="313"/>
      <c r="FB185" s="313"/>
      <c r="FC185" s="313"/>
      <c r="FD185" s="313"/>
      <c r="FE185" s="313"/>
      <c r="FF185" s="313"/>
      <c r="FG185" s="313"/>
      <c r="FH185" s="313"/>
      <c r="FI185" s="313"/>
      <c r="FJ185" s="313"/>
      <c r="FK185" s="313"/>
      <c r="FL185" s="313"/>
    </row>
    <row r="186" spans="3:168" s="59" customFormat="1" ht="30" customHeight="1">
      <c r="C186" s="318" t="s">
        <v>873</v>
      </c>
      <c r="D186" s="293"/>
      <c r="E186" s="293"/>
      <c r="F186" s="293"/>
      <c r="G186" s="293"/>
      <c r="H186" s="293"/>
      <c r="I186" s="293"/>
      <c r="J186" s="293"/>
      <c r="K186" s="293"/>
      <c r="L186" s="293"/>
      <c r="M186" s="312"/>
      <c r="N186" s="293"/>
      <c r="O186" s="293"/>
      <c r="P186" s="293"/>
      <c r="Q186" s="293"/>
      <c r="R186" s="313"/>
      <c r="S186" s="293"/>
      <c r="T186" s="293"/>
      <c r="U186" s="314"/>
      <c r="V186" s="314"/>
      <c r="W186" s="314"/>
      <c r="X186" s="314"/>
      <c r="Y186" s="314"/>
      <c r="Z186" s="314"/>
      <c r="AA186" s="314"/>
      <c r="AB186" s="314"/>
      <c r="AC186" s="314"/>
      <c r="AD186" s="314"/>
      <c r="AE186" s="487"/>
      <c r="AF186" s="293"/>
      <c r="AG186" s="313"/>
      <c r="AH186" s="293"/>
      <c r="AI186" s="293"/>
      <c r="AJ186" s="293"/>
      <c r="AK186" s="293"/>
      <c r="AL186" s="293"/>
      <c r="AM186" s="293"/>
      <c r="AN186" s="293"/>
      <c r="AO186" s="293"/>
      <c r="AP186" s="293"/>
      <c r="AQ186" s="293"/>
      <c r="AR186" s="293"/>
      <c r="AS186" s="293"/>
      <c r="AT186" s="293"/>
      <c r="AU186" s="313"/>
      <c r="AV186" s="313"/>
      <c r="AW186" s="313"/>
      <c r="AX186" s="293"/>
      <c r="AY186" s="293"/>
      <c r="AZ186" s="293"/>
      <c r="BA186" s="293"/>
      <c r="BB186" s="293"/>
      <c r="BC186" s="293"/>
      <c r="BD186" s="293"/>
      <c r="BE186" s="293"/>
      <c r="BF186" s="285"/>
      <c r="BG186" s="285"/>
      <c r="BH186" s="285"/>
      <c r="BI186" s="285"/>
      <c r="BJ186" s="285"/>
      <c r="BK186" s="285"/>
      <c r="BL186" s="315"/>
      <c r="BM186" s="315"/>
      <c r="BN186" s="315"/>
      <c r="BO186" s="315"/>
      <c r="BP186" s="315"/>
      <c r="BQ186" s="285"/>
      <c r="BR186" s="285"/>
      <c r="BS186" s="352"/>
      <c r="BT186" s="352"/>
      <c r="BU186" s="352"/>
      <c r="BV186" s="352"/>
      <c r="BW186" s="316"/>
      <c r="BX186" s="316"/>
      <c r="BY186" s="316"/>
      <c r="BZ186" s="316"/>
      <c r="CA186" s="316"/>
      <c r="CB186" s="316"/>
      <c r="CC186" s="316"/>
      <c r="CD186" s="316"/>
      <c r="CE186" s="316"/>
      <c r="CF186" s="316"/>
      <c r="CG186" s="316"/>
      <c r="CH186" s="316"/>
      <c r="CI186" s="316"/>
      <c r="CJ186" s="316"/>
      <c r="CK186" s="316"/>
      <c r="CL186" s="316"/>
      <c r="CM186" s="316"/>
      <c r="CN186" s="316"/>
      <c r="CO186" s="316"/>
      <c r="CP186" s="316"/>
      <c r="CQ186" s="316"/>
      <c r="CR186" s="316"/>
      <c r="CS186" s="316"/>
      <c r="CT186" s="316"/>
      <c r="CU186" s="316"/>
      <c r="CV186" s="316"/>
      <c r="CW186" s="316"/>
      <c r="CX186" s="316"/>
      <c r="CY186" s="316"/>
      <c r="CZ186" s="316"/>
      <c r="DA186" s="316"/>
      <c r="DB186" s="316"/>
      <c r="DC186" s="316"/>
      <c r="DD186" s="316"/>
      <c r="DE186" s="316"/>
      <c r="DF186" s="316"/>
      <c r="DG186" s="316"/>
      <c r="DH186" s="316"/>
      <c r="DI186" s="316"/>
      <c r="DJ186" s="316"/>
      <c r="DK186" s="316"/>
      <c r="DL186" s="316"/>
      <c r="DM186" s="316"/>
      <c r="DN186" s="316"/>
      <c r="DO186" s="316"/>
      <c r="DP186" s="316"/>
      <c r="DQ186" s="316"/>
      <c r="DR186" s="316"/>
      <c r="DS186" s="316"/>
      <c r="DT186" s="293"/>
      <c r="DU186" s="293"/>
      <c r="DV186" s="293"/>
      <c r="DW186" s="293"/>
      <c r="DX186" s="317"/>
      <c r="DY186" s="314"/>
      <c r="DZ186" s="314"/>
      <c r="EA186" s="314"/>
      <c r="EB186" s="314"/>
      <c r="EC186" s="314"/>
      <c r="ED186" s="314"/>
      <c r="EE186" s="314"/>
      <c r="EF186" s="314"/>
      <c r="EG186" s="313"/>
      <c r="EH186" s="313"/>
      <c r="EI186" s="313"/>
      <c r="EJ186" s="313"/>
      <c r="EK186" s="313"/>
      <c r="EL186" s="313"/>
      <c r="EM186" s="313"/>
      <c r="EN186" s="313"/>
      <c r="EO186" s="313"/>
      <c r="EP186" s="313"/>
      <c r="EU186" s="313"/>
      <c r="EV186" s="313"/>
      <c r="EW186" s="313"/>
      <c r="EX186" s="313"/>
      <c r="EY186" s="313"/>
      <c r="EZ186" s="313"/>
      <c r="FA186" s="313"/>
      <c r="FB186" s="313"/>
      <c r="FC186" s="313"/>
      <c r="FD186" s="313"/>
      <c r="FE186" s="313"/>
      <c r="FF186" s="313"/>
      <c r="FG186" s="313"/>
      <c r="FH186" s="313"/>
      <c r="FI186" s="313"/>
      <c r="FJ186" s="313"/>
      <c r="FK186" s="313"/>
      <c r="FL186" s="313"/>
    </row>
    <row r="187" spans="3:168" s="59" customFormat="1" ht="30" customHeight="1">
      <c r="C187" s="318" t="s">
        <v>874</v>
      </c>
      <c r="D187" s="293"/>
      <c r="E187" s="293"/>
      <c r="F187" s="293"/>
      <c r="G187" s="293"/>
      <c r="H187" s="293"/>
      <c r="I187" s="293"/>
      <c r="J187" s="293"/>
      <c r="K187" s="293"/>
      <c r="L187" s="293"/>
      <c r="M187" s="312"/>
      <c r="N187" s="293"/>
      <c r="O187" s="293"/>
      <c r="P187" s="293"/>
      <c r="Q187" s="293"/>
      <c r="R187" s="313"/>
      <c r="S187" s="293"/>
      <c r="T187" s="293"/>
      <c r="U187" s="314"/>
      <c r="V187" s="314"/>
      <c r="W187" s="314"/>
      <c r="X187" s="314"/>
      <c r="Y187" s="314"/>
      <c r="Z187" s="314"/>
      <c r="AA187" s="314"/>
      <c r="AB187" s="314"/>
      <c r="AC187" s="314"/>
      <c r="AD187" s="314"/>
      <c r="AE187" s="487"/>
      <c r="AF187" s="293"/>
      <c r="AG187" s="313"/>
      <c r="AH187" s="293"/>
      <c r="AI187" s="293"/>
      <c r="AJ187" s="293"/>
      <c r="AK187" s="293"/>
      <c r="AL187" s="293"/>
      <c r="AM187" s="293"/>
      <c r="AN187" s="293"/>
      <c r="AO187" s="293"/>
      <c r="AP187" s="293"/>
      <c r="AQ187" s="293"/>
      <c r="AR187" s="293"/>
      <c r="AS187" s="293"/>
      <c r="AT187" s="293"/>
      <c r="AU187" s="313"/>
      <c r="AV187" s="313"/>
      <c r="AW187" s="313"/>
      <c r="AX187" s="293"/>
      <c r="AY187" s="293"/>
      <c r="AZ187" s="293"/>
      <c r="BA187" s="293"/>
      <c r="BB187" s="293"/>
      <c r="BC187" s="293"/>
      <c r="BD187" s="293"/>
      <c r="BE187" s="293"/>
      <c r="BF187" s="285"/>
      <c r="BG187" s="285"/>
      <c r="BH187" s="285"/>
      <c r="BI187" s="285"/>
      <c r="BJ187" s="285"/>
      <c r="BK187" s="285"/>
      <c r="BL187" s="315"/>
      <c r="BM187" s="315"/>
      <c r="BN187" s="315"/>
      <c r="BO187" s="315"/>
      <c r="BP187" s="315"/>
      <c r="BQ187" s="285"/>
      <c r="BR187" s="285"/>
      <c r="BS187" s="352"/>
      <c r="BT187" s="352"/>
      <c r="BU187" s="352"/>
      <c r="BV187" s="352"/>
      <c r="BW187" s="316"/>
      <c r="BX187" s="316"/>
      <c r="BY187" s="316"/>
      <c r="BZ187" s="316"/>
      <c r="CA187" s="316"/>
      <c r="CB187" s="316"/>
      <c r="CC187" s="316"/>
      <c r="CD187" s="316"/>
      <c r="CE187" s="316"/>
      <c r="CF187" s="316"/>
      <c r="CG187" s="316"/>
      <c r="CH187" s="316"/>
      <c r="CI187" s="316"/>
      <c r="CJ187" s="316"/>
      <c r="CK187" s="316"/>
      <c r="CL187" s="316"/>
      <c r="CM187" s="316"/>
      <c r="CN187" s="316"/>
      <c r="CO187" s="316"/>
      <c r="CP187" s="316"/>
      <c r="CQ187" s="316"/>
      <c r="CR187" s="316"/>
      <c r="CS187" s="316"/>
      <c r="CT187" s="316"/>
      <c r="CU187" s="316"/>
      <c r="CV187" s="316"/>
      <c r="CW187" s="316"/>
      <c r="CX187" s="316"/>
      <c r="CY187" s="316"/>
      <c r="CZ187" s="316"/>
      <c r="DA187" s="316"/>
      <c r="DB187" s="316"/>
      <c r="DC187" s="316"/>
      <c r="DD187" s="316"/>
      <c r="DE187" s="316"/>
      <c r="DF187" s="316"/>
      <c r="DG187" s="316"/>
      <c r="DH187" s="316"/>
      <c r="DI187" s="316"/>
      <c r="DJ187" s="316"/>
      <c r="DK187" s="316"/>
      <c r="DL187" s="316"/>
      <c r="DM187" s="316"/>
      <c r="DN187" s="316"/>
      <c r="DO187" s="316"/>
      <c r="DP187" s="316"/>
      <c r="DQ187" s="316"/>
      <c r="DR187" s="316"/>
      <c r="DS187" s="316"/>
      <c r="DT187" s="293"/>
      <c r="DU187" s="293"/>
      <c r="DV187" s="293"/>
      <c r="DW187" s="293"/>
      <c r="DX187" s="317"/>
      <c r="DY187" s="314"/>
      <c r="DZ187" s="314"/>
      <c r="EA187" s="314"/>
      <c r="EB187" s="314"/>
      <c r="EC187" s="314"/>
      <c r="ED187" s="314"/>
      <c r="EE187" s="314"/>
      <c r="EF187" s="314"/>
      <c r="EG187" s="313"/>
      <c r="EH187" s="313"/>
      <c r="EI187" s="313"/>
      <c r="EJ187" s="313"/>
      <c r="EK187" s="313"/>
      <c r="EL187" s="313"/>
      <c r="EM187" s="313"/>
      <c r="EN187" s="313"/>
      <c r="EO187" s="313"/>
      <c r="EP187" s="313"/>
      <c r="EU187" s="313"/>
      <c r="EV187" s="313"/>
      <c r="EW187" s="313"/>
      <c r="EX187" s="313"/>
      <c r="EY187" s="313"/>
      <c r="EZ187" s="313"/>
      <c r="FA187" s="313"/>
      <c r="FB187" s="313"/>
      <c r="FC187" s="313"/>
      <c r="FD187" s="313"/>
      <c r="FE187" s="313"/>
      <c r="FF187" s="313"/>
      <c r="FG187" s="313"/>
      <c r="FH187" s="313"/>
      <c r="FI187" s="313"/>
      <c r="FJ187" s="313"/>
      <c r="FK187" s="313"/>
      <c r="FL187" s="313"/>
    </row>
    <row r="188" spans="3:168" s="59" customFormat="1" ht="30" customHeight="1">
      <c r="C188" s="318" t="s">
        <v>875</v>
      </c>
      <c r="D188" s="293"/>
      <c r="E188" s="293"/>
      <c r="F188" s="293"/>
      <c r="G188" s="293"/>
      <c r="H188" s="293"/>
      <c r="I188" s="293"/>
      <c r="J188" s="293"/>
      <c r="K188" s="293"/>
      <c r="L188" s="293"/>
      <c r="M188" s="312"/>
      <c r="N188" s="293"/>
      <c r="O188" s="293"/>
      <c r="P188" s="293"/>
      <c r="Q188" s="293"/>
      <c r="R188" s="313"/>
      <c r="S188" s="293"/>
      <c r="T188" s="293"/>
      <c r="U188" s="314"/>
      <c r="V188" s="314"/>
      <c r="W188" s="314"/>
      <c r="X188" s="314"/>
      <c r="Y188" s="314"/>
      <c r="Z188" s="314"/>
      <c r="AA188" s="314"/>
      <c r="AB188" s="314"/>
      <c r="AC188" s="314"/>
      <c r="AD188" s="314"/>
      <c r="AE188" s="487"/>
      <c r="AF188" s="293"/>
      <c r="AG188" s="313"/>
      <c r="AH188" s="293"/>
      <c r="AI188" s="293"/>
      <c r="AJ188" s="293"/>
      <c r="AK188" s="293"/>
      <c r="AL188" s="293"/>
      <c r="AM188" s="293"/>
      <c r="AN188" s="293"/>
      <c r="AO188" s="293"/>
      <c r="AP188" s="293"/>
      <c r="AQ188" s="293"/>
      <c r="AR188" s="293"/>
      <c r="AS188" s="293"/>
      <c r="AT188" s="293"/>
      <c r="AU188" s="313"/>
      <c r="AV188" s="313"/>
      <c r="AW188" s="313"/>
      <c r="AX188" s="293"/>
      <c r="AY188" s="293"/>
      <c r="AZ188" s="293"/>
      <c r="BA188" s="293"/>
      <c r="BB188" s="293"/>
      <c r="BC188" s="293"/>
      <c r="BD188" s="293"/>
      <c r="BE188" s="293"/>
      <c r="BF188" s="285"/>
      <c r="BG188" s="285"/>
      <c r="BH188" s="285"/>
      <c r="BI188" s="285"/>
      <c r="BJ188" s="285"/>
      <c r="BK188" s="285"/>
      <c r="BL188" s="315"/>
      <c r="BM188" s="315"/>
      <c r="BN188" s="315"/>
      <c r="BO188" s="315"/>
      <c r="BP188" s="315"/>
      <c r="BQ188" s="285"/>
      <c r="BR188" s="285"/>
      <c r="BS188" s="352"/>
      <c r="BT188" s="352"/>
      <c r="BU188" s="352"/>
      <c r="BV188" s="352"/>
      <c r="BW188" s="316"/>
      <c r="BX188" s="316"/>
      <c r="BY188" s="316"/>
      <c r="BZ188" s="316"/>
      <c r="CA188" s="316"/>
      <c r="CB188" s="316"/>
      <c r="CC188" s="316"/>
      <c r="CD188" s="316"/>
      <c r="CE188" s="316"/>
      <c r="CF188" s="316"/>
      <c r="CG188" s="316"/>
      <c r="CH188" s="316"/>
      <c r="CI188" s="316"/>
      <c r="CJ188" s="316"/>
      <c r="CK188" s="316"/>
      <c r="CL188" s="316"/>
      <c r="CM188" s="316"/>
      <c r="CN188" s="316"/>
      <c r="CO188" s="316"/>
      <c r="CP188" s="316"/>
      <c r="CQ188" s="316"/>
      <c r="CR188" s="316"/>
      <c r="CS188" s="316"/>
      <c r="CT188" s="316"/>
      <c r="CU188" s="316"/>
      <c r="CV188" s="316"/>
      <c r="CW188" s="316"/>
      <c r="CX188" s="316"/>
      <c r="CY188" s="316"/>
      <c r="CZ188" s="316"/>
      <c r="DA188" s="316"/>
      <c r="DB188" s="316"/>
      <c r="DC188" s="316"/>
      <c r="DD188" s="316"/>
      <c r="DE188" s="316"/>
      <c r="DF188" s="316"/>
      <c r="DG188" s="316"/>
      <c r="DH188" s="316"/>
      <c r="DI188" s="316"/>
      <c r="DJ188" s="316"/>
      <c r="DK188" s="316"/>
      <c r="DL188" s="316"/>
      <c r="DM188" s="316"/>
      <c r="DN188" s="316"/>
      <c r="DO188" s="316"/>
      <c r="DP188" s="316"/>
      <c r="DQ188" s="316"/>
      <c r="DR188" s="316"/>
      <c r="DS188" s="316"/>
      <c r="DT188" s="293"/>
      <c r="DU188" s="293"/>
      <c r="DV188" s="293"/>
      <c r="DW188" s="293"/>
      <c r="DX188" s="317"/>
      <c r="DY188" s="314"/>
      <c r="DZ188" s="314"/>
      <c r="EA188" s="314"/>
      <c r="EB188" s="314"/>
      <c r="EC188" s="314"/>
      <c r="ED188" s="314"/>
      <c r="EE188" s="314"/>
      <c r="EF188" s="314"/>
      <c r="EG188" s="313"/>
      <c r="EH188" s="313"/>
      <c r="EI188" s="313"/>
      <c r="EJ188" s="313"/>
      <c r="EK188" s="313"/>
      <c r="EL188" s="313"/>
      <c r="EM188" s="313"/>
      <c r="EN188" s="313"/>
      <c r="EO188" s="313"/>
      <c r="EP188" s="313"/>
      <c r="EU188" s="313"/>
      <c r="EV188" s="313"/>
      <c r="EW188" s="313"/>
      <c r="EX188" s="313"/>
      <c r="EY188" s="313"/>
      <c r="EZ188" s="313"/>
      <c r="FA188" s="313"/>
      <c r="FB188" s="313"/>
      <c r="FC188" s="313"/>
      <c r="FD188" s="313"/>
      <c r="FE188" s="313"/>
      <c r="FF188" s="313"/>
      <c r="FG188" s="313"/>
      <c r="FH188" s="313"/>
      <c r="FI188" s="313"/>
      <c r="FJ188" s="313"/>
      <c r="FK188" s="313"/>
      <c r="FL188" s="313"/>
    </row>
    <row r="189" spans="3:168" s="59" customFormat="1" ht="30" customHeight="1">
      <c r="C189" s="318" t="s">
        <v>876</v>
      </c>
      <c r="D189" s="293"/>
      <c r="E189" s="293"/>
      <c r="F189" s="293"/>
      <c r="G189" s="293"/>
      <c r="H189" s="293"/>
      <c r="I189" s="293"/>
      <c r="J189" s="293"/>
      <c r="K189" s="293"/>
      <c r="L189" s="293"/>
      <c r="M189" s="312"/>
      <c r="N189" s="293"/>
      <c r="O189" s="293"/>
      <c r="P189" s="293"/>
      <c r="Q189" s="293"/>
      <c r="R189" s="313"/>
      <c r="S189" s="293"/>
      <c r="T189" s="293"/>
      <c r="U189" s="314"/>
      <c r="V189" s="314"/>
      <c r="W189" s="314"/>
      <c r="X189" s="314"/>
      <c r="Y189" s="314"/>
      <c r="Z189" s="314"/>
      <c r="AA189" s="314"/>
      <c r="AB189" s="314"/>
      <c r="AC189" s="314"/>
      <c r="AD189" s="314"/>
      <c r="AE189" s="487"/>
      <c r="AF189" s="293"/>
      <c r="AG189" s="313"/>
      <c r="AH189" s="293"/>
      <c r="AI189" s="293"/>
      <c r="AJ189" s="293"/>
      <c r="AK189" s="293"/>
      <c r="AL189" s="293"/>
      <c r="AM189" s="293"/>
      <c r="AN189" s="293"/>
      <c r="AO189" s="293"/>
      <c r="AP189" s="293"/>
      <c r="AQ189" s="293"/>
      <c r="AR189" s="293"/>
      <c r="AS189" s="293"/>
      <c r="AT189" s="293"/>
      <c r="AU189" s="313"/>
      <c r="AV189" s="313"/>
      <c r="AW189" s="313"/>
      <c r="AX189" s="293"/>
      <c r="AY189" s="293"/>
      <c r="AZ189" s="293"/>
      <c r="BA189" s="293"/>
      <c r="BB189" s="293"/>
      <c r="BC189" s="293"/>
      <c r="BD189" s="293"/>
      <c r="BE189" s="293"/>
      <c r="BF189" s="285"/>
      <c r="BG189" s="285"/>
      <c r="BH189" s="285"/>
      <c r="BI189" s="285"/>
      <c r="BJ189" s="285"/>
      <c r="BK189" s="285"/>
      <c r="BL189" s="315"/>
      <c r="BM189" s="315"/>
      <c r="BN189" s="315"/>
      <c r="BO189" s="315"/>
      <c r="BP189" s="315"/>
      <c r="BQ189" s="285"/>
      <c r="BR189" s="285"/>
      <c r="BS189" s="352"/>
      <c r="BT189" s="352"/>
      <c r="BU189" s="352"/>
      <c r="BV189" s="352"/>
      <c r="BW189" s="316"/>
      <c r="BX189" s="316"/>
      <c r="BY189" s="316"/>
      <c r="BZ189" s="316"/>
      <c r="CA189" s="316"/>
      <c r="CB189" s="316"/>
      <c r="CC189" s="316"/>
      <c r="CD189" s="316"/>
      <c r="CE189" s="316"/>
      <c r="CF189" s="316"/>
      <c r="CG189" s="316"/>
      <c r="CH189" s="316"/>
      <c r="CI189" s="316"/>
      <c r="CJ189" s="316"/>
      <c r="CK189" s="316"/>
      <c r="CL189" s="316"/>
      <c r="CM189" s="316"/>
      <c r="CN189" s="316"/>
      <c r="CO189" s="316"/>
      <c r="CP189" s="316"/>
      <c r="CQ189" s="316"/>
      <c r="CR189" s="316"/>
      <c r="CS189" s="316"/>
      <c r="CT189" s="316"/>
      <c r="CU189" s="316"/>
      <c r="CV189" s="316"/>
      <c r="CW189" s="316"/>
      <c r="CX189" s="316"/>
      <c r="CY189" s="316"/>
      <c r="CZ189" s="316"/>
      <c r="DA189" s="316"/>
      <c r="DB189" s="316"/>
      <c r="DC189" s="316"/>
      <c r="DD189" s="316"/>
      <c r="DE189" s="316"/>
      <c r="DF189" s="316"/>
      <c r="DG189" s="316"/>
      <c r="DH189" s="316"/>
      <c r="DI189" s="316"/>
      <c r="DJ189" s="316"/>
      <c r="DK189" s="316"/>
      <c r="DL189" s="316"/>
      <c r="DM189" s="316"/>
      <c r="DN189" s="316"/>
      <c r="DO189" s="316"/>
      <c r="DP189" s="316"/>
      <c r="DQ189" s="316"/>
      <c r="DR189" s="316"/>
      <c r="DS189" s="316"/>
      <c r="DT189" s="293"/>
      <c r="DU189" s="293"/>
      <c r="DV189" s="293"/>
      <c r="DW189" s="293"/>
      <c r="DX189" s="317"/>
      <c r="DY189" s="314"/>
      <c r="DZ189" s="314"/>
      <c r="EA189" s="314"/>
      <c r="EB189" s="314"/>
      <c r="EC189" s="314"/>
      <c r="ED189" s="314"/>
      <c r="EE189" s="314"/>
      <c r="EF189" s="314"/>
      <c r="EG189" s="313"/>
      <c r="EH189" s="313"/>
      <c r="EI189" s="313"/>
      <c r="EJ189" s="313"/>
      <c r="EK189" s="313"/>
      <c r="EL189" s="313"/>
      <c r="EM189" s="313"/>
      <c r="EN189" s="313"/>
      <c r="EO189" s="313"/>
      <c r="EP189" s="313"/>
      <c r="EU189" s="313"/>
      <c r="EV189" s="313"/>
      <c r="EW189" s="313"/>
      <c r="EX189" s="313"/>
      <c r="EY189" s="313"/>
      <c r="EZ189" s="313"/>
      <c r="FA189" s="313"/>
      <c r="FB189" s="313"/>
      <c r="FC189" s="313"/>
      <c r="FD189" s="313"/>
      <c r="FE189" s="313"/>
      <c r="FF189" s="313"/>
      <c r="FG189" s="313"/>
      <c r="FH189" s="313"/>
      <c r="FI189" s="313"/>
      <c r="FJ189" s="313"/>
      <c r="FK189" s="313"/>
      <c r="FL189" s="313"/>
    </row>
    <row r="190" spans="3:168" s="59" customFormat="1" ht="30" customHeight="1">
      <c r="C190" s="318" t="s">
        <v>877</v>
      </c>
      <c r="D190" s="293"/>
      <c r="E190" s="293"/>
      <c r="F190" s="293"/>
      <c r="G190" s="293"/>
      <c r="H190" s="293"/>
      <c r="I190" s="293"/>
      <c r="J190" s="293"/>
      <c r="K190" s="293"/>
      <c r="L190" s="293"/>
      <c r="M190" s="312"/>
      <c r="N190" s="293"/>
      <c r="O190" s="293"/>
      <c r="P190" s="293"/>
      <c r="Q190" s="293"/>
      <c r="R190" s="313"/>
      <c r="S190" s="293"/>
      <c r="T190" s="293"/>
      <c r="U190" s="314"/>
      <c r="V190" s="314"/>
      <c r="W190" s="314"/>
      <c r="X190" s="314"/>
      <c r="Y190" s="314"/>
      <c r="Z190" s="314"/>
      <c r="AA190" s="314"/>
      <c r="AB190" s="314"/>
      <c r="AC190" s="314"/>
      <c r="AD190" s="314"/>
      <c r="AE190" s="487"/>
      <c r="AF190" s="293"/>
      <c r="AG190" s="313"/>
      <c r="AH190" s="293"/>
      <c r="AI190" s="293"/>
      <c r="AJ190" s="293"/>
      <c r="AK190" s="293"/>
      <c r="AL190" s="293"/>
      <c r="AM190" s="293"/>
      <c r="AN190" s="293"/>
      <c r="AO190" s="293"/>
      <c r="AP190" s="293"/>
      <c r="AQ190" s="293"/>
      <c r="AR190" s="293"/>
      <c r="AS190" s="293"/>
      <c r="AT190" s="293"/>
      <c r="AU190" s="313"/>
      <c r="AV190" s="313"/>
      <c r="AW190" s="313"/>
      <c r="AX190" s="293"/>
      <c r="AY190" s="293"/>
      <c r="AZ190" s="293"/>
      <c r="BA190" s="293"/>
      <c r="BB190" s="293"/>
      <c r="BC190" s="293"/>
      <c r="BD190" s="293"/>
      <c r="BE190" s="293"/>
      <c r="BF190" s="285"/>
      <c r="BG190" s="285"/>
      <c r="BH190" s="285"/>
      <c r="BI190" s="285"/>
      <c r="BJ190" s="285"/>
      <c r="BK190" s="285"/>
      <c r="BL190" s="315"/>
      <c r="BM190" s="315"/>
      <c r="BN190" s="315"/>
      <c r="BO190" s="315"/>
      <c r="BP190" s="315"/>
      <c r="BQ190" s="285"/>
      <c r="BR190" s="285"/>
      <c r="BS190" s="352"/>
      <c r="BT190" s="352"/>
      <c r="BU190" s="352"/>
      <c r="BV190" s="352"/>
      <c r="BW190" s="316"/>
      <c r="BX190" s="316"/>
      <c r="BY190" s="316"/>
      <c r="BZ190" s="316"/>
      <c r="CA190" s="316"/>
      <c r="CB190" s="316"/>
      <c r="CC190" s="316"/>
      <c r="CD190" s="316"/>
      <c r="CE190" s="316"/>
      <c r="CF190" s="316"/>
      <c r="CG190" s="316"/>
      <c r="CH190" s="316"/>
      <c r="CI190" s="316"/>
      <c r="CJ190" s="316"/>
      <c r="CK190" s="316"/>
      <c r="CL190" s="316"/>
      <c r="CM190" s="316"/>
      <c r="CN190" s="316"/>
      <c r="CO190" s="316"/>
      <c r="CP190" s="316"/>
      <c r="CQ190" s="316"/>
      <c r="CR190" s="316"/>
      <c r="CS190" s="316"/>
      <c r="CT190" s="316"/>
      <c r="CU190" s="316"/>
      <c r="CV190" s="316"/>
      <c r="CW190" s="316"/>
      <c r="CX190" s="316"/>
      <c r="CY190" s="316"/>
      <c r="CZ190" s="316"/>
      <c r="DA190" s="316"/>
      <c r="DB190" s="316"/>
      <c r="DC190" s="316"/>
      <c r="DD190" s="316"/>
      <c r="DE190" s="316"/>
      <c r="DF190" s="316"/>
      <c r="DG190" s="316"/>
      <c r="DH190" s="316"/>
      <c r="DI190" s="316"/>
      <c r="DJ190" s="316"/>
      <c r="DK190" s="316"/>
      <c r="DL190" s="316"/>
      <c r="DM190" s="316"/>
      <c r="DN190" s="316"/>
      <c r="DO190" s="316"/>
      <c r="DP190" s="316"/>
      <c r="DQ190" s="316"/>
      <c r="DR190" s="316"/>
      <c r="DS190" s="316"/>
      <c r="DT190" s="293"/>
      <c r="DU190" s="293"/>
      <c r="DV190" s="293"/>
      <c r="DW190" s="293"/>
      <c r="DX190" s="317"/>
      <c r="DY190" s="314"/>
      <c r="DZ190" s="314"/>
      <c r="EA190" s="314"/>
      <c r="EB190" s="314"/>
      <c r="EC190" s="314"/>
      <c r="ED190" s="314"/>
      <c r="EE190" s="314"/>
      <c r="EF190" s="314"/>
      <c r="EG190" s="313"/>
      <c r="EH190" s="313"/>
      <c r="EI190" s="313"/>
      <c r="EJ190" s="313"/>
      <c r="EK190" s="313"/>
      <c r="EL190" s="313"/>
      <c r="EM190" s="313"/>
      <c r="EN190" s="313"/>
      <c r="EO190" s="313"/>
      <c r="EP190" s="313"/>
      <c r="EU190" s="313"/>
      <c r="EV190" s="313"/>
      <c r="EW190" s="313"/>
      <c r="EX190" s="313"/>
      <c r="EY190" s="313"/>
      <c r="EZ190" s="313"/>
      <c r="FA190" s="313"/>
      <c r="FB190" s="313"/>
      <c r="FC190" s="313"/>
      <c r="FD190" s="313"/>
      <c r="FE190" s="313"/>
      <c r="FF190" s="313"/>
      <c r="FG190" s="313"/>
      <c r="FH190" s="313"/>
      <c r="FI190" s="313"/>
      <c r="FJ190" s="313"/>
      <c r="FK190" s="313"/>
      <c r="FL190" s="313"/>
    </row>
    <row r="191" spans="3:168" s="59" customFormat="1" ht="30" customHeight="1">
      <c r="C191" s="318" t="s">
        <v>878</v>
      </c>
      <c r="D191" s="293"/>
      <c r="E191" s="293"/>
      <c r="F191" s="293"/>
      <c r="G191" s="293"/>
      <c r="H191" s="293"/>
      <c r="I191" s="293"/>
      <c r="J191" s="293"/>
      <c r="K191" s="293"/>
      <c r="L191" s="293"/>
      <c r="M191" s="312"/>
      <c r="N191" s="293"/>
      <c r="O191" s="293"/>
      <c r="P191" s="293"/>
      <c r="Q191" s="293"/>
      <c r="R191" s="313"/>
      <c r="S191" s="293"/>
      <c r="T191" s="293"/>
      <c r="U191" s="314"/>
      <c r="V191" s="314"/>
      <c r="W191" s="314"/>
      <c r="X191" s="314"/>
      <c r="Y191" s="314"/>
      <c r="Z191" s="314"/>
      <c r="AA191" s="314"/>
      <c r="AB191" s="314"/>
      <c r="AC191" s="314"/>
      <c r="AD191" s="314"/>
      <c r="AE191" s="487"/>
      <c r="AF191" s="293"/>
      <c r="AG191" s="313"/>
      <c r="AH191" s="293"/>
      <c r="AI191" s="293"/>
      <c r="AJ191" s="293"/>
      <c r="AK191" s="293"/>
      <c r="AL191" s="293"/>
      <c r="AM191" s="293"/>
      <c r="AN191" s="293"/>
      <c r="AO191" s="293"/>
      <c r="AP191" s="293"/>
      <c r="AQ191" s="293"/>
      <c r="AR191" s="293"/>
      <c r="AS191" s="293"/>
      <c r="AT191" s="293"/>
      <c r="AU191" s="313"/>
      <c r="AV191" s="313"/>
      <c r="AW191" s="313"/>
      <c r="AX191" s="293"/>
      <c r="AY191" s="293"/>
      <c r="AZ191" s="293"/>
      <c r="BA191" s="293"/>
      <c r="BB191" s="293"/>
      <c r="BC191" s="293"/>
      <c r="BD191" s="293"/>
      <c r="BE191" s="293"/>
      <c r="BF191" s="285"/>
      <c r="BG191" s="285"/>
      <c r="BH191" s="285"/>
      <c r="BI191" s="285"/>
      <c r="BJ191" s="285"/>
      <c r="BK191" s="285"/>
      <c r="BL191" s="315"/>
      <c r="BM191" s="315"/>
      <c r="BN191" s="315"/>
      <c r="BO191" s="315"/>
      <c r="BP191" s="315"/>
      <c r="BQ191" s="285"/>
      <c r="BR191" s="285"/>
      <c r="BS191" s="352"/>
      <c r="BT191" s="352"/>
      <c r="BU191" s="352"/>
      <c r="BV191" s="352"/>
      <c r="BW191" s="316"/>
      <c r="BX191" s="316"/>
      <c r="BY191" s="316"/>
      <c r="BZ191" s="316"/>
      <c r="CA191" s="316"/>
      <c r="CB191" s="316"/>
      <c r="CC191" s="316"/>
      <c r="CD191" s="316"/>
      <c r="CE191" s="316"/>
      <c r="CF191" s="316"/>
      <c r="CG191" s="316"/>
      <c r="CH191" s="316"/>
      <c r="CI191" s="316"/>
      <c r="CJ191" s="316"/>
      <c r="CK191" s="316"/>
      <c r="CL191" s="316"/>
      <c r="CM191" s="316"/>
      <c r="CN191" s="316"/>
      <c r="CO191" s="316"/>
      <c r="CP191" s="316"/>
      <c r="CQ191" s="316"/>
      <c r="CR191" s="316"/>
      <c r="CS191" s="316"/>
      <c r="CT191" s="316"/>
      <c r="CU191" s="316"/>
      <c r="CV191" s="316"/>
      <c r="CW191" s="316"/>
      <c r="CX191" s="316"/>
      <c r="CY191" s="316"/>
      <c r="CZ191" s="316"/>
      <c r="DA191" s="316"/>
      <c r="DB191" s="316"/>
      <c r="DC191" s="316"/>
      <c r="DD191" s="316"/>
      <c r="DE191" s="316"/>
      <c r="DF191" s="316"/>
      <c r="DG191" s="316"/>
      <c r="DH191" s="316"/>
      <c r="DI191" s="316"/>
      <c r="DJ191" s="316"/>
      <c r="DK191" s="316"/>
      <c r="DL191" s="316"/>
      <c r="DM191" s="316"/>
      <c r="DN191" s="316"/>
      <c r="DO191" s="316"/>
      <c r="DP191" s="316"/>
      <c r="DQ191" s="316"/>
      <c r="DR191" s="316"/>
      <c r="DS191" s="316"/>
      <c r="DT191" s="293"/>
      <c r="DU191" s="293"/>
      <c r="DV191" s="293"/>
      <c r="DW191" s="293"/>
      <c r="DX191" s="317"/>
      <c r="DY191" s="314"/>
      <c r="DZ191" s="314"/>
      <c r="EA191" s="314"/>
      <c r="EB191" s="314"/>
      <c r="EC191" s="314"/>
      <c r="ED191" s="314"/>
      <c r="EE191" s="314"/>
      <c r="EF191" s="314"/>
      <c r="EG191" s="313"/>
      <c r="EH191" s="313"/>
      <c r="EI191" s="313"/>
      <c r="EJ191" s="313"/>
      <c r="EK191" s="313"/>
      <c r="EL191" s="313"/>
      <c r="EM191" s="313"/>
      <c r="EN191" s="313"/>
      <c r="EO191" s="313"/>
      <c r="EP191" s="313"/>
      <c r="EU191" s="313"/>
      <c r="EV191" s="313"/>
      <c r="EW191" s="313"/>
      <c r="EX191" s="313"/>
      <c r="EY191" s="313"/>
      <c r="EZ191" s="313"/>
      <c r="FA191" s="313"/>
      <c r="FB191" s="313"/>
      <c r="FC191" s="313"/>
      <c r="FD191" s="313"/>
      <c r="FE191" s="313"/>
      <c r="FF191" s="313"/>
      <c r="FG191" s="313"/>
      <c r="FH191" s="313"/>
      <c r="FI191" s="313"/>
      <c r="FJ191" s="313"/>
      <c r="FK191" s="313"/>
      <c r="FL191" s="313"/>
    </row>
    <row r="192" spans="3:168" s="59" customFormat="1" ht="30" customHeight="1">
      <c r="C192" s="318" t="s">
        <v>879</v>
      </c>
      <c r="D192" s="293"/>
      <c r="E192" s="293"/>
      <c r="F192" s="293"/>
      <c r="G192" s="293"/>
      <c r="H192" s="293"/>
      <c r="I192" s="293"/>
      <c r="J192" s="293"/>
      <c r="K192" s="293"/>
      <c r="L192" s="293"/>
      <c r="M192" s="312"/>
      <c r="N192" s="293"/>
      <c r="O192" s="293"/>
      <c r="P192" s="293"/>
      <c r="Q192" s="293"/>
      <c r="R192" s="313"/>
      <c r="S192" s="293"/>
      <c r="T192" s="293"/>
      <c r="U192" s="314"/>
      <c r="V192" s="314"/>
      <c r="W192" s="314"/>
      <c r="X192" s="314"/>
      <c r="Y192" s="314"/>
      <c r="Z192" s="314"/>
      <c r="AA192" s="314"/>
      <c r="AB192" s="314"/>
      <c r="AC192" s="314"/>
      <c r="AD192" s="314"/>
      <c r="AE192" s="487"/>
      <c r="AF192" s="293"/>
      <c r="AG192" s="313"/>
      <c r="AH192" s="293"/>
      <c r="AI192" s="293"/>
      <c r="AJ192" s="293"/>
      <c r="AK192" s="293"/>
      <c r="AL192" s="293"/>
      <c r="AM192" s="293"/>
      <c r="AN192" s="293"/>
      <c r="AO192" s="293"/>
      <c r="AP192" s="293"/>
      <c r="AQ192" s="293"/>
      <c r="AR192" s="293"/>
      <c r="AS192" s="293"/>
      <c r="AT192" s="293"/>
      <c r="AU192" s="313"/>
      <c r="AV192" s="313"/>
      <c r="AW192" s="313"/>
      <c r="AX192" s="293"/>
      <c r="AY192" s="293"/>
      <c r="AZ192" s="293"/>
      <c r="BA192" s="293"/>
      <c r="BB192" s="293"/>
      <c r="BC192" s="293"/>
      <c r="BD192" s="293"/>
      <c r="BE192" s="293"/>
      <c r="BF192" s="285"/>
      <c r="BG192" s="285"/>
      <c r="BH192" s="285"/>
      <c r="BI192" s="285"/>
      <c r="BJ192" s="285"/>
      <c r="BK192" s="285"/>
      <c r="BL192" s="315"/>
      <c r="BM192" s="315"/>
      <c r="BN192" s="315"/>
      <c r="BO192" s="315"/>
      <c r="BP192" s="315"/>
      <c r="BQ192" s="285"/>
      <c r="BR192" s="285"/>
      <c r="BS192" s="352"/>
      <c r="BT192" s="352"/>
      <c r="BU192" s="352"/>
      <c r="BV192" s="352"/>
      <c r="BW192" s="316"/>
      <c r="BX192" s="316"/>
      <c r="BY192" s="316"/>
      <c r="BZ192" s="316"/>
      <c r="CA192" s="316"/>
      <c r="CB192" s="316"/>
      <c r="CC192" s="316"/>
      <c r="CD192" s="316"/>
      <c r="CE192" s="316"/>
      <c r="CF192" s="316"/>
      <c r="CG192" s="316"/>
      <c r="CH192" s="316"/>
      <c r="CI192" s="316"/>
      <c r="CJ192" s="316"/>
      <c r="CK192" s="316"/>
      <c r="CL192" s="316"/>
      <c r="CM192" s="316"/>
      <c r="CN192" s="316"/>
      <c r="CO192" s="316"/>
      <c r="CP192" s="316"/>
      <c r="CQ192" s="316"/>
      <c r="CR192" s="316"/>
      <c r="CS192" s="316"/>
      <c r="CT192" s="316"/>
      <c r="CU192" s="316"/>
      <c r="CV192" s="316"/>
      <c r="CW192" s="316"/>
      <c r="CX192" s="316"/>
      <c r="CY192" s="316"/>
      <c r="CZ192" s="316"/>
      <c r="DA192" s="316"/>
      <c r="DB192" s="316"/>
      <c r="DC192" s="316"/>
      <c r="DD192" s="316"/>
      <c r="DE192" s="316"/>
      <c r="DF192" s="316"/>
      <c r="DG192" s="316"/>
      <c r="DH192" s="316"/>
      <c r="DI192" s="316"/>
      <c r="DJ192" s="316"/>
      <c r="DK192" s="316"/>
      <c r="DL192" s="316"/>
      <c r="DM192" s="316"/>
      <c r="DN192" s="316"/>
      <c r="DO192" s="316"/>
      <c r="DP192" s="316"/>
      <c r="DQ192" s="316"/>
      <c r="DR192" s="316"/>
      <c r="DS192" s="316"/>
      <c r="DT192" s="293"/>
      <c r="DU192" s="293"/>
      <c r="DV192" s="293"/>
      <c r="DW192" s="293"/>
      <c r="DX192" s="317"/>
      <c r="DY192" s="314"/>
      <c r="DZ192" s="314"/>
      <c r="EA192" s="314"/>
      <c r="EB192" s="314"/>
      <c r="EC192" s="314"/>
      <c r="ED192" s="314"/>
      <c r="EE192" s="314"/>
      <c r="EF192" s="314"/>
      <c r="EG192" s="313"/>
      <c r="EH192" s="313"/>
      <c r="EI192" s="313"/>
      <c r="EJ192" s="313"/>
      <c r="EK192" s="313"/>
      <c r="EL192" s="313"/>
      <c r="EM192" s="313"/>
      <c r="EN192" s="313"/>
      <c r="EO192" s="313"/>
      <c r="EP192" s="313"/>
      <c r="EU192" s="313"/>
      <c r="EV192" s="313"/>
      <c r="EW192" s="313"/>
      <c r="EX192" s="313"/>
      <c r="EY192" s="313"/>
      <c r="EZ192" s="313"/>
      <c r="FA192" s="313"/>
      <c r="FB192" s="313"/>
      <c r="FC192" s="313"/>
      <c r="FD192" s="313"/>
      <c r="FE192" s="313"/>
      <c r="FF192" s="313"/>
      <c r="FG192" s="313"/>
      <c r="FH192" s="313"/>
      <c r="FI192" s="313"/>
      <c r="FJ192" s="313"/>
      <c r="FK192" s="313"/>
      <c r="FL192" s="313"/>
    </row>
    <row r="193" spans="3:168" s="59" customFormat="1" ht="30" customHeight="1">
      <c r="C193" s="318" t="s">
        <v>880</v>
      </c>
      <c r="D193" s="293"/>
      <c r="E193" s="293"/>
      <c r="F193" s="293"/>
      <c r="G193" s="293"/>
      <c r="H193" s="293"/>
      <c r="I193" s="293"/>
      <c r="J193" s="293"/>
      <c r="K193" s="293"/>
      <c r="L193" s="293"/>
      <c r="M193" s="312"/>
      <c r="N193" s="293"/>
      <c r="O193" s="293"/>
      <c r="P193" s="293"/>
      <c r="Q193" s="293"/>
      <c r="R193" s="313"/>
      <c r="S193" s="293"/>
      <c r="T193" s="293"/>
      <c r="U193" s="314"/>
      <c r="V193" s="314"/>
      <c r="W193" s="314"/>
      <c r="X193" s="314"/>
      <c r="Y193" s="314"/>
      <c r="Z193" s="314"/>
      <c r="AA193" s="314"/>
      <c r="AB193" s="314"/>
      <c r="AC193" s="314"/>
      <c r="AD193" s="314"/>
      <c r="AE193" s="487"/>
      <c r="AF193" s="293"/>
      <c r="AG193" s="313"/>
      <c r="AH193" s="293"/>
      <c r="AI193" s="293"/>
      <c r="AJ193" s="293"/>
      <c r="AK193" s="293"/>
      <c r="AL193" s="293"/>
      <c r="AM193" s="293"/>
      <c r="AN193" s="293"/>
      <c r="AO193" s="293"/>
      <c r="AP193" s="293"/>
      <c r="AQ193" s="293"/>
      <c r="AR193" s="293"/>
      <c r="AS193" s="293"/>
      <c r="AT193" s="293"/>
      <c r="AU193" s="313"/>
      <c r="AV193" s="313"/>
      <c r="AW193" s="313"/>
      <c r="AX193" s="293"/>
      <c r="AY193" s="293"/>
      <c r="AZ193" s="293"/>
      <c r="BA193" s="293"/>
      <c r="BB193" s="293"/>
      <c r="BC193" s="293"/>
      <c r="BD193" s="293"/>
      <c r="BE193" s="293"/>
      <c r="BF193" s="285"/>
      <c r="BG193" s="285"/>
      <c r="BH193" s="285"/>
      <c r="BI193" s="285"/>
      <c r="BJ193" s="285"/>
      <c r="BK193" s="285"/>
      <c r="BL193" s="315"/>
      <c r="BM193" s="315"/>
      <c r="BN193" s="315"/>
      <c r="BO193" s="315"/>
      <c r="BP193" s="315"/>
      <c r="BQ193" s="285"/>
      <c r="BR193" s="285"/>
      <c r="BS193" s="352"/>
      <c r="BT193" s="352"/>
      <c r="BU193" s="352"/>
      <c r="BV193" s="352"/>
      <c r="BW193" s="316"/>
      <c r="BX193" s="316"/>
      <c r="BY193" s="316"/>
      <c r="BZ193" s="316"/>
      <c r="CA193" s="316"/>
      <c r="CB193" s="316"/>
      <c r="CC193" s="316"/>
      <c r="CD193" s="316"/>
      <c r="CE193" s="316"/>
      <c r="CF193" s="316"/>
      <c r="CG193" s="316"/>
      <c r="CH193" s="316"/>
      <c r="CI193" s="316"/>
      <c r="CJ193" s="316"/>
      <c r="CK193" s="316"/>
      <c r="CL193" s="316"/>
      <c r="CM193" s="316"/>
      <c r="CN193" s="316"/>
      <c r="CO193" s="316"/>
      <c r="CP193" s="316"/>
      <c r="CQ193" s="316"/>
      <c r="CR193" s="316"/>
      <c r="CS193" s="316"/>
      <c r="CT193" s="316"/>
      <c r="CU193" s="316"/>
      <c r="CV193" s="316"/>
      <c r="CW193" s="316"/>
      <c r="CX193" s="316"/>
      <c r="CY193" s="316"/>
      <c r="CZ193" s="316"/>
      <c r="DA193" s="316"/>
      <c r="DB193" s="316"/>
      <c r="DC193" s="316"/>
      <c r="DD193" s="316"/>
      <c r="DE193" s="316"/>
      <c r="DF193" s="316"/>
      <c r="DG193" s="316"/>
      <c r="DH193" s="316"/>
      <c r="DI193" s="316"/>
      <c r="DJ193" s="316"/>
      <c r="DK193" s="316"/>
      <c r="DL193" s="316"/>
      <c r="DM193" s="316"/>
      <c r="DN193" s="316"/>
      <c r="DO193" s="316"/>
      <c r="DP193" s="316"/>
      <c r="DQ193" s="316"/>
      <c r="DR193" s="316"/>
      <c r="DS193" s="316"/>
      <c r="DT193" s="293"/>
      <c r="DU193" s="293"/>
      <c r="DV193" s="293"/>
      <c r="DW193" s="293"/>
      <c r="DX193" s="317"/>
      <c r="DY193" s="314"/>
      <c r="DZ193" s="314"/>
      <c r="EA193" s="314"/>
      <c r="EB193" s="314"/>
      <c r="EC193" s="314"/>
      <c r="ED193" s="314"/>
      <c r="EE193" s="314"/>
      <c r="EF193" s="314"/>
      <c r="EG193" s="313"/>
      <c r="EH193" s="313"/>
      <c r="EI193" s="313"/>
      <c r="EJ193" s="313"/>
      <c r="EK193" s="313"/>
      <c r="EL193" s="313"/>
      <c r="EM193" s="313"/>
      <c r="EN193" s="313"/>
      <c r="EO193" s="313"/>
      <c r="EP193" s="313"/>
      <c r="EU193" s="313"/>
      <c r="EV193" s="313"/>
      <c r="EW193" s="313"/>
      <c r="EX193" s="313"/>
      <c r="EY193" s="313"/>
      <c r="EZ193" s="313"/>
      <c r="FA193" s="313"/>
      <c r="FB193" s="313"/>
      <c r="FC193" s="313"/>
      <c r="FD193" s="313"/>
      <c r="FE193" s="313"/>
      <c r="FF193" s="313"/>
      <c r="FG193" s="313"/>
      <c r="FH193" s="313"/>
      <c r="FI193" s="313"/>
      <c r="FJ193" s="313"/>
      <c r="FK193" s="313"/>
      <c r="FL193" s="313"/>
    </row>
    <row r="194" spans="3:168" s="59" customFormat="1" ht="30" customHeight="1">
      <c r="C194" s="318" t="s">
        <v>881</v>
      </c>
      <c r="D194" s="293"/>
      <c r="E194" s="293"/>
      <c r="F194" s="293"/>
      <c r="G194" s="293"/>
      <c r="H194" s="293"/>
      <c r="I194" s="293"/>
      <c r="J194" s="293"/>
      <c r="K194" s="293"/>
      <c r="L194" s="293"/>
      <c r="M194" s="312"/>
      <c r="N194" s="293"/>
      <c r="O194" s="293"/>
      <c r="P194" s="293"/>
      <c r="Q194" s="293"/>
      <c r="R194" s="313"/>
      <c r="S194" s="293"/>
      <c r="T194" s="293"/>
      <c r="U194" s="314"/>
      <c r="V194" s="314"/>
      <c r="W194" s="314"/>
      <c r="X194" s="314"/>
      <c r="Y194" s="314"/>
      <c r="Z194" s="314"/>
      <c r="AA194" s="314"/>
      <c r="AB194" s="314"/>
      <c r="AC194" s="314"/>
      <c r="AD194" s="314"/>
      <c r="AE194" s="487"/>
      <c r="AF194" s="293"/>
      <c r="AG194" s="313"/>
      <c r="AH194" s="293"/>
      <c r="AI194" s="293"/>
      <c r="AJ194" s="293"/>
      <c r="AK194" s="293"/>
      <c r="AL194" s="293"/>
      <c r="AM194" s="293"/>
      <c r="AN194" s="293"/>
      <c r="AO194" s="293"/>
      <c r="AP194" s="293"/>
      <c r="AQ194" s="293"/>
      <c r="AR194" s="293"/>
      <c r="AS194" s="293"/>
      <c r="AT194" s="293"/>
      <c r="AU194" s="313"/>
      <c r="AV194" s="313"/>
      <c r="AW194" s="313"/>
      <c r="AX194" s="293"/>
      <c r="AY194" s="293"/>
      <c r="AZ194" s="293"/>
      <c r="BA194" s="293"/>
      <c r="BB194" s="293"/>
      <c r="BC194" s="293"/>
      <c r="BD194" s="293"/>
      <c r="BE194" s="293"/>
      <c r="BF194" s="285"/>
      <c r="BG194" s="285"/>
      <c r="BH194" s="285"/>
      <c r="BI194" s="285"/>
      <c r="BJ194" s="285"/>
      <c r="BK194" s="285"/>
      <c r="BL194" s="315"/>
      <c r="BM194" s="315"/>
      <c r="BN194" s="315"/>
      <c r="BO194" s="315"/>
      <c r="BP194" s="315"/>
      <c r="BQ194" s="285"/>
      <c r="BR194" s="285"/>
      <c r="BS194" s="352"/>
      <c r="BT194" s="352"/>
      <c r="BU194" s="352"/>
      <c r="BV194" s="352"/>
      <c r="BW194" s="316"/>
      <c r="BX194" s="316"/>
      <c r="BY194" s="316"/>
      <c r="BZ194" s="316"/>
      <c r="CA194" s="316"/>
      <c r="CB194" s="316"/>
      <c r="CC194" s="316"/>
      <c r="CD194" s="316"/>
      <c r="CE194" s="316"/>
      <c r="CF194" s="316"/>
      <c r="CG194" s="316"/>
      <c r="CH194" s="316"/>
      <c r="CI194" s="316"/>
      <c r="CJ194" s="316"/>
      <c r="CK194" s="316"/>
      <c r="CL194" s="316"/>
      <c r="CM194" s="316"/>
      <c r="CN194" s="316"/>
      <c r="CO194" s="316"/>
      <c r="CP194" s="316"/>
      <c r="CQ194" s="316"/>
      <c r="CR194" s="316"/>
      <c r="CS194" s="316"/>
      <c r="CT194" s="316"/>
      <c r="CU194" s="316"/>
      <c r="CV194" s="316"/>
      <c r="CW194" s="316"/>
      <c r="CX194" s="316"/>
      <c r="CY194" s="316"/>
      <c r="CZ194" s="316"/>
      <c r="DA194" s="316"/>
      <c r="DB194" s="316"/>
      <c r="DC194" s="316"/>
      <c r="DD194" s="316"/>
      <c r="DE194" s="316"/>
      <c r="DF194" s="316"/>
      <c r="DG194" s="316"/>
      <c r="DH194" s="316"/>
      <c r="DI194" s="316"/>
      <c r="DJ194" s="316"/>
      <c r="DK194" s="316"/>
      <c r="DL194" s="316"/>
      <c r="DM194" s="316"/>
      <c r="DN194" s="316"/>
      <c r="DO194" s="316"/>
      <c r="DP194" s="316"/>
      <c r="DQ194" s="316"/>
      <c r="DR194" s="316"/>
      <c r="DS194" s="316"/>
      <c r="DT194" s="293"/>
      <c r="DU194" s="293"/>
      <c r="DV194" s="293"/>
      <c r="DW194" s="293"/>
      <c r="DX194" s="317"/>
      <c r="DY194" s="314"/>
      <c r="DZ194" s="314"/>
      <c r="EA194" s="314"/>
      <c r="EB194" s="314"/>
      <c r="EC194" s="314"/>
      <c r="ED194" s="314"/>
      <c r="EE194" s="314"/>
      <c r="EF194" s="314"/>
      <c r="EG194" s="313"/>
      <c r="EH194" s="313"/>
      <c r="EI194" s="313"/>
      <c r="EJ194" s="313"/>
      <c r="EK194" s="313"/>
      <c r="EL194" s="313"/>
      <c r="EM194" s="313"/>
      <c r="EN194" s="313"/>
      <c r="EO194" s="313"/>
      <c r="EP194" s="313"/>
      <c r="EU194" s="313"/>
      <c r="EV194" s="313"/>
      <c r="EW194" s="313"/>
      <c r="EX194" s="313"/>
      <c r="EY194" s="313"/>
      <c r="EZ194" s="313"/>
      <c r="FA194" s="313"/>
      <c r="FB194" s="313"/>
      <c r="FC194" s="313"/>
      <c r="FD194" s="313"/>
      <c r="FE194" s="313"/>
      <c r="FF194" s="313"/>
      <c r="FG194" s="313"/>
      <c r="FH194" s="313"/>
      <c r="FI194" s="313"/>
      <c r="FJ194" s="313"/>
      <c r="FK194" s="313"/>
      <c r="FL194" s="313"/>
    </row>
    <row r="195" spans="3:168" s="59" customFormat="1" ht="30" customHeight="1">
      <c r="C195" s="318" t="s">
        <v>882</v>
      </c>
      <c r="D195" s="293"/>
      <c r="E195" s="293"/>
      <c r="F195" s="293"/>
      <c r="G195" s="293"/>
      <c r="H195" s="293"/>
      <c r="I195" s="293"/>
      <c r="J195" s="293"/>
      <c r="K195" s="293"/>
      <c r="L195" s="293"/>
      <c r="M195" s="312"/>
      <c r="N195" s="293"/>
      <c r="O195" s="293"/>
      <c r="P195" s="293"/>
      <c r="Q195" s="293"/>
      <c r="R195" s="313"/>
      <c r="S195" s="293"/>
      <c r="T195" s="293"/>
      <c r="U195" s="314"/>
      <c r="V195" s="314"/>
      <c r="W195" s="314"/>
      <c r="X195" s="314"/>
      <c r="Y195" s="314"/>
      <c r="Z195" s="314"/>
      <c r="AA195" s="314"/>
      <c r="AB195" s="314"/>
      <c r="AC195" s="314"/>
      <c r="AD195" s="314"/>
      <c r="AE195" s="487"/>
      <c r="AF195" s="293"/>
      <c r="AG195" s="313"/>
      <c r="AH195" s="293"/>
      <c r="AI195" s="293"/>
      <c r="AJ195" s="293"/>
      <c r="AK195" s="293"/>
      <c r="AL195" s="293"/>
      <c r="AM195" s="293"/>
      <c r="AN195" s="293"/>
      <c r="AO195" s="293"/>
      <c r="AP195" s="293"/>
      <c r="AQ195" s="293"/>
      <c r="AR195" s="293"/>
      <c r="AS195" s="293"/>
      <c r="AT195" s="293"/>
      <c r="AU195" s="313"/>
      <c r="AV195" s="313"/>
      <c r="AW195" s="313"/>
      <c r="AX195" s="293"/>
      <c r="AY195" s="293"/>
      <c r="AZ195" s="293"/>
      <c r="BA195" s="293"/>
      <c r="BB195" s="293"/>
      <c r="BC195" s="293"/>
      <c r="BD195" s="293"/>
      <c r="BE195" s="293"/>
      <c r="BF195" s="285"/>
      <c r="BG195" s="285"/>
      <c r="BH195" s="285"/>
      <c r="BI195" s="285"/>
      <c r="BJ195" s="285"/>
      <c r="BK195" s="285"/>
      <c r="BL195" s="315"/>
      <c r="BM195" s="315"/>
      <c r="BN195" s="315"/>
      <c r="BO195" s="315"/>
      <c r="BP195" s="315"/>
      <c r="BQ195" s="285"/>
      <c r="BR195" s="285"/>
      <c r="BS195" s="352"/>
      <c r="BT195" s="352"/>
      <c r="BU195" s="352"/>
      <c r="BV195" s="352"/>
      <c r="BW195" s="316"/>
      <c r="BX195" s="316"/>
      <c r="BY195" s="316"/>
      <c r="BZ195" s="316"/>
      <c r="CA195" s="316"/>
      <c r="CB195" s="316"/>
      <c r="CC195" s="316"/>
      <c r="CD195" s="316"/>
      <c r="CE195" s="316"/>
      <c r="CF195" s="316"/>
      <c r="CG195" s="316"/>
      <c r="CH195" s="316"/>
      <c r="CI195" s="316"/>
      <c r="CJ195" s="316"/>
      <c r="CK195" s="316"/>
      <c r="CL195" s="316"/>
      <c r="CM195" s="316"/>
      <c r="CN195" s="316"/>
      <c r="CO195" s="316"/>
      <c r="CP195" s="316"/>
      <c r="CQ195" s="316"/>
      <c r="CR195" s="316"/>
      <c r="CS195" s="316"/>
      <c r="CT195" s="316"/>
      <c r="CU195" s="316"/>
      <c r="CV195" s="316"/>
      <c r="CW195" s="316"/>
      <c r="CX195" s="316"/>
      <c r="CY195" s="316"/>
      <c r="CZ195" s="316"/>
      <c r="DA195" s="316"/>
      <c r="DB195" s="316"/>
      <c r="DC195" s="316"/>
      <c r="DD195" s="316"/>
      <c r="DE195" s="316"/>
      <c r="DF195" s="316"/>
      <c r="DG195" s="316"/>
      <c r="DH195" s="316"/>
      <c r="DI195" s="316"/>
      <c r="DJ195" s="316"/>
      <c r="DK195" s="316"/>
      <c r="DL195" s="316"/>
      <c r="DM195" s="316"/>
      <c r="DN195" s="316"/>
      <c r="DO195" s="316"/>
      <c r="DP195" s="316"/>
      <c r="DQ195" s="316"/>
      <c r="DR195" s="316"/>
      <c r="DS195" s="316"/>
      <c r="DT195" s="293"/>
      <c r="DU195" s="293"/>
      <c r="DV195" s="293"/>
      <c r="DW195" s="293"/>
      <c r="DX195" s="317"/>
      <c r="DY195" s="314"/>
      <c r="DZ195" s="314"/>
      <c r="EA195" s="314"/>
      <c r="EB195" s="314"/>
      <c r="EC195" s="314"/>
      <c r="ED195" s="314"/>
      <c r="EE195" s="314"/>
      <c r="EF195" s="314"/>
      <c r="EG195" s="313"/>
      <c r="EH195" s="313"/>
      <c r="EI195" s="313"/>
      <c r="EJ195" s="313"/>
      <c r="EK195" s="313"/>
      <c r="EL195" s="313"/>
      <c r="EM195" s="313"/>
      <c r="EN195" s="313"/>
      <c r="EO195" s="313"/>
      <c r="EP195" s="313"/>
      <c r="EU195" s="313"/>
      <c r="EV195" s="313"/>
      <c r="EW195" s="313"/>
      <c r="EX195" s="313"/>
      <c r="EY195" s="313"/>
      <c r="EZ195" s="313"/>
      <c r="FA195" s="313"/>
      <c r="FB195" s="313"/>
      <c r="FC195" s="313"/>
      <c r="FD195" s="313"/>
      <c r="FE195" s="313"/>
      <c r="FF195" s="313"/>
      <c r="FG195" s="313"/>
      <c r="FH195" s="313"/>
      <c r="FI195" s="313"/>
      <c r="FJ195" s="313"/>
      <c r="FK195" s="313"/>
      <c r="FL195" s="313"/>
    </row>
    <row r="196" spans="3:168" s="59" customFormat="1" ht="30" customHeight="1">
      <c r="C196" s="318" t="s">
        <v>883</v>
      </c>
      <c r="D196" s="293"/>
      <c r="E196" s="293"/>
      <c r="F196" s="293"/>
      <c r="G196" s="293"/>
      <c r="H196" s="293"/>
      <c r="I196" s="293"/>
      <c r="J196" s="293"/>
      <c r="K196" s="293"/>
      <c r="L196" s="293"/>
      <c r="M196" s="312"/>
      <c r="N196" s="293"/>
      <c r="O196" s="293"/>
      <c r="P196" s="293"/>
      <c r="Q196" s="293"/>
      <c r="R196" s="313"/>
      <c r="S196" s="293"/>
      <c r="T196" s="293"/>
      <c r="U196" s="314"/>
      <c r="V196" s="314"/>
      <c r="W196" s="314"/>
      <c r="X196" s="314"/>
      <c r="Y196" s="314"/>
      <c r="Z196" s="314"/>
      <c r="AA196" s="314"/>
      <c r="AB196" s="314"/>
      <c r="AC196" s="314"/>
      <c r="AD196" s="314"/>
      <c r="AE196" s="487"/>
      <c r="AF196" s="293"/>
      <c r="AG196" s="313"/>
      <c r="AH196" s="293"/>
      <c r="AI196" s="293"/>
      <c r="AJ196" s="293"/>
      <c r="AK196" s="293"/>
      <c r="AL196" s="293"/>
      <c r="AM196" s="293"/>
      <c r="AN196" s="293"/>
      <c r="AO196" s="293"/>
      <c r="AP196" s="293"/>
      <c r="AQ196" s="293"/>
      <c r="AR196" s="293"/>
      <c r="AS196" s="293"/>
      <c r="AT196" s="293"/>
      <c r="AU196" s="313"/>
      <c r="AV196" s="313"/>
      <c r="AW196" s="313"/>
      <c r="AX196" s="293"/>
      <c r="AY196" s="293"/>
      <c r="AZ196" s="293"/>
      <c r="BA196" s="293"/>
      <c r="BB196" s="293"/>
      <c r="BC196" s="293"/>
      <c r="BD196" s="293"/>
      <c r="BE196" s="293"/>
      <c r="BF196" s="285"/>
      <c r="BG196" s="285"/>
      <c r="BH196" s="285"/>
      <c r="BI196" s="285"/>
      <c r="BJ196" s="285"/>
      <c r="BK196" s="285"/>
      <c r="BL196" s="315"/>
      <c r="BM196" s="315"/>
      <c r="BN196" s="315"/>
      <c r="BO196" s="315"/>
      <c r="BP196" s="315"/>
      <c r="BQ196" s="285"/>
      <c r="BR196" s="285"/>
      <c r="BS196" s="352"/>
      <c r="BT196" s="352"/>
      <c r="BU196" s="352"/>
      <c r="BV196" s="352"/>
      <c r="BW196" s="316"/>
      <c r="BX196" s="316"/>
      <c r="BY196" s="316"/>
      <c r="BZ196" s="316"/>
      <c r="CA196" s="316"/>
      <c r="CB196" s="316"/>
      <c r="CC196" s="316"/>
      <c r="CD196" s="316"/>
      <c r="CE196" s="316"/>
      <c r="CF196" s="316"/>
      <c r="CG196" s="316"/>
      <c r="CH196" s="316"/>
      <c r="CI196" s="316"/>
      <c r="CJ196" s="316"/>
      <c r="CK196" s="316"/>
      <c r="CL196" s="316"/>
      <c r="CM196" s="316"/>
      <c r="CN196" s="316"/>
      <c r="CO196" s="316"/>
      <c r="CP196" s="316"/>
      <c r="CQ196" s="316"/>
      <c r="CR196" s="316"/>
      <c r="CS196" s="316"/>
      <c r="CT196" s="316"/>
      <c r="CU196" s="316"/>
      <c r="CV196" s="316"/>
      <c r="CW196" s="316"/>
      <c r="CX196" s="316"/>
      <c r="CY196" s="316"/>
      <c r="CZ196" s="316"/>
      <c r="DA196" s="316"/>
      <c r="DB196" s="316"/>
      <c r="DC196" s="316"/>
      <c r="DD196" s="316"/>
      <c r="DE196" s="316"/>
      <c r="DF196" s="316"/>
      <c r="DG196" s="316"/>
      <c r="DH196" s="316"/>
      <c r="DI196" s="316"/>
      <c r="DJ196" s="316"/>
      <c r="DK196" s="316"/>
      <c r="DL196" s="316"/>
      <c r="DM196" s="316"/>
      <c r="DN196" s="316"/>
      <c r="DO196" s="316"/>
      <c r="DP196" s="316"/>
      <c r="DQ196" s="316"/>
      <c r="DR196" s="316"/>
      <c r="DS196" s="316"/>
      <c r="DT196" s="293"/>
      <c r="DU196" s="293"/>
      <c r="DV196" s="293"/>
      <c r="DW196" s="293"/>
      <c r="DX196" s="317"/>
      <c r="DY196" s="314"/>
      <c r="DZ196" s="314"/>
      <c r="EA196" s="314"/>
      <c r="EB196" s="314"/>
      <c r="EC196" s="314"/>
      <c r="ED196" s="314"/>
      <c r="EE196" s="314"/>
      <c r="EF196" s="314"/>
      <c r="EG196" s="313"/>
      <c r="EH196" s="313"/>
      <c r="EI196" s="313"/>
      <c r="EJ196" s="313"/>
      <c r="EK196" s="313"/>
      <c r="EL196" s="313"/>
      <c r="EM196" s="313"/>
      <c r="EN196" s="313"/>
      <c r="EO196" s="313"/>
      <c r="EP196" s="313"/>
      <c r="EU196" s="313"/>
      <c r="EV196" s="313"/>
      <c r="EW196" s="313"/>
      <c r="EX196" s="313"/>
      <c r="EY196" s="313"/>
      <c r="EZ196" s="313"/>
      <c r="FA196" s="313"/>
      <c r="FB196" s="313"/>
      <c r="FC196" s="313"/>
      <c r="FD196" s="313"/>
      <c r="FE196" s="313"/>
      <c r="FF196" s="313"/>
      <c r="FG196" s="313"/>
      <c r="FH196" s="313"/>
      <c r="FI196" s="313"/>
      <c r="FJ196" s="313"/>
      <c r="FK196" s="313"/>
      <c r="FL196" s="313"/>
    </row>
    <row r="197" spans="3:168" s="59" customFormat="1" ht="30" customHeight="1">
      <c r="C197" s="376" t="s">
        <v>884</v>
      </c>
      <c r="D197" s="293"/>
      <c r="E197" s="293"/>
      <c r="F197" s="293"/>
      <c r="G197" s="293"/>
      <c r="H197" s="293"/>
      <c r="I197" s="293"/>
      <c r="J197" s="293"/>
      <c r="K197" s="293"/>
      <c r="L197" s="293"/>
      <c r="M197" s="312"/>
      <c r="N197" s="293"/>
      <c r="O197" s="293"/>
      <c r="P197" s="293"/>
      <c r="Q197" s="293"/>
      <c r="R197" s="313"/>
      <c r="S197" s="293"/>
      <c r="T197" s="293"/>
      <c r="U197" s="314"/>
      <c r="V197" s="314"/>
      <c r="W197" s="314"/>
      <c r="X197" s="314"/>
      <c r="Y197" s="314"/>
      <c r="Z197" s="314"/>
      <c r="AA197" s="314"/>
      <c r="AB197" s="314"/>
      <c r="AC197" s="314"/>
      <c r="AD197" s="314"/>
      <c r="AE197" s="489"/>
      <c r="AF197" s="293"/>
      <c r="AG197" s="313"/>
      <c r="AH197" s="293"/>
      <c r="AI197" s="293"/>
      <c r="AJ197" s="293"/>
      <c r="AK197" s="293"/>
      <c r="AL197" s="293"/>
      <c r="AM197" s="293"/>
      <c r="AN197" s="293"/>
      <c r="AO197" s="293"/>
      <c r="AP197" s="293"/>
      <c r="AQ197" s="293"/>
      <c r="AR197" s="293"/>
      <c r="AS197" s="293"/>
      <c r="AT197" s="293"/>
      <c r="AU197" s="313"/>
      <c r="AV197" s="313"/>
      <c r="AW197" s="313"/>
      <c r="AX197" s="293"/>
      <c r="AY197" s="293"/>
      <c r="AZ197" s="293"/>
      <c r="BA197" s="293"/>
      <c r="BB197" s="293"/>
      <c r="BC197" s="293"/>
      <c r="BD197" s="293"/>
      <c r="BE197" s="293"/>
      <c r="BF197" s="285"/>
      <c r="BG197" s="285"/>
      <c r="BH197" s="285"/>
      <c r="BI197" s="285"/>
      <c r="BJ197" s="285"/>
      <c r="BK197" s="285"/>
      <c r="BL197" s="315"/>
      <c r="BM197" s="315"/>
      <c r="BN197" s="315"/>
      <c r="BO197" s="315"/>
      <c r="BP197" s="315"/>
      <c r="BQ197" s="285"/>
      <c r="BR197" s="285"/>
      <c r="BS197" s="352"/>
      <c r="BT197" s="352"/>
      <c r="BU197" s="352"/>
      <c r="BV197" s="352"/>
      <c r="BW197" s="316"/>
      <c r="BX197" s="316"/>
      <c r="BY197" s="316"/>
      <c r="BZ197" s="316"/>
      <c r="CA197" s="316"/>
      <c r="CB197" s="316"/>
      <c r="CC197" s="316"/>
      <c r="CD197" s="316"/>
      <c r="CE197" s="316"/>
      <c r="CF197" s="316"/>
      <c r="CG197" s="316"/>
      <c r="CH197" s="316"/>
      <c r="CI197" s="316"/>
      <c r="CJ197" s="316"/>
      <c r="CK197" s="316"/>
      <c r="CL197" s="316"/>
      <c r="CM197" s="316"/>
      <c r="CN197" s="316"/>
      <c r="CO197" s="316"/>
      <c r="CP197" s="316"/>
      <c r="CQ197" s="316"/>
      <c r="CR197" s="316"/>
      <c r="CS197" s="316"/>
      <c r="CT197" s="316"/>
      <c r="CU197" s="316"/>
      <c r="CV197" s="316"/>
      <c r="CW197" s="316"/>
      <c r="CX197" s="316"/>
      <c r="CY197" s="316"/>
      <c r="CZ197" s="316"/>
      <c r="DA197" s="316"/>
      <c r="DB197" s="316"/>
      <c r="DC197" s="316"/>
      <c r="DD197" s="316"/>
      <c r="DE197" s="316"/>
      <c r="DF197" s="316"/>
      <c r="DG197" s="316"/>
      <c r="DH197" s="316"/>
      <c r="DI197" s="316"/>
      <c r="DJ197" s="316"/>
      <c r="DK197" s="316"/>
      <c r="DL197" s="316"/>
      <c r="DM197" s="316"/>
      <c r="DN197" s="316"/>
      <c r="DO197" s="316"/>
      <c r="DP197" s="316"/>
      <c r="DQ197" s="316"/>
      <c r="DR197" s="316"/>
      <c r="DS197" s="316"/>
      <c r="DT197" s="293"/>
      <c r="DU197" s="293"/>
      <c r="DV197" s="293"/>
      <c r="DW197" s="293"/>
      <c r="DX197" s="317"/>
      <c r="DY197" s="314"/>
      <c r="DZ197" s="314"/>
      <c r="EA197" s="314"/>
      <c r="EB197" s="314"/>
      <c r="EC197" s="314"/>
      <c r="ED197" s="314"/>
      <c r="EE197" s="314"/>
      <c r="EF197" s="314"/>
      <c r="EG197" s="313"/>
      <c r="EH197" s="313"/>
      <c r="EI197" s="313"/>
      <c r="EJ197" s="313"/>
      <c r="EK197" s="313"/>
      <c r="EL197" s="313"/>
      <c r="EM197" s="313"/>
      <c r="EN197" s="313"/>
      <c r="EO197" s="313"/>
      <c r="EP197" s="313"/>
      <c r="EU197" s="313"/>
      <c r="EV197" s="313"/>
      <c r="EW197" s="313"/>
      <c r="EX197" s="313"/>
      <c r="EY197" s="313"/>
      <c r="EZ197" s="313"/>
      <c r="FA197" s="313"/>
      <c r="FB197" s="313"/>
      <c r="FC197" s="313"/>
      <c r="FD197" s="313"/>
      <c r="FE197" s="313"/>
      <c r="FF197" s="313"/>
      <c r="FG197" s="313"/>
      <c r="FH197" s="313"/>
      <c r="FI197" s="313"/>
      <c r="FJ197" s="313"/>
      <c r="FK197" s="313"/>
      <c r="FL197" s="313"/>
    </row>
    <row r="198" spans="3:168" s="59" customFormat="1" ht="30" customHeight="1">
      <c r="C198" s="318" t="s">
        <v>885</v>
      </c>
      <c r="D198" s="293"/>
      <c r="E198" s="293"/>
      <c r="F198" s="293"/>
      <c r="G198" s="293"/>
      <c r="H198" s="293"/>
      <c r="I198" s="293"/>
      <c r="J198" s="293"/>
      <c r="K198" s="293"/>
      <c r="L198" s="293"/>
      <c r="M198" s="312"/>
      <c r="N198" s="293"/>
      <c r="O198" s="293"/>
      <c r="P198" s="293"/>
      <c r="Q198" s="293"/>
      <c r="R198" s="313"/>
      <c r="S198" s="293"/>
      <c r="T198" s="293"/>
      <c r="U198" s="314"/>
      <c r="V198" s="314"/>
      <c r="W198" s="314"/>
      <c r="X198" s="314"/>
      <c r="Y198" s="314"/>
      <c r="Z198" s="314"/>
      <c r="AA198" s="314"/>
      <c r="AB198" s="314"/>
      <c r="AC198" s="314"/>
      <c r="AD198" s="314"/>
      <c r="AE198" s="487"/>
      <c r="AF198" s="293"/>
      <c r="AG198" s="313"/>
      <c r="AH198" s="293"/>
      <c r="AI198" s="293"/>
      <c r="AJ198" s="293"/>
      <c r="AK198" s="293"/>
      <c r="AL198" s="293"/>
      <c r="AM198" s="293"/>
      <c r="AN198" s="293"/>
      <c r="AO198" s="293"/>
      <c r="AP198" s="293"/>
      <c r="AQ198" s="293"/>
      <c r="AR198" s="293"/>
      <c r="AS198" s="293"/>
      <c r="AT198" s="293"/>
      <c r="AU198" s="313"/>
      <c r="AV198" s="313"/>
      <c r="AW198" s="313"/>
      <c r="AX198" s="293"/>
      <c r="AY198" s="293"/>
      <c r="AZ198" s="293"/>
      <c r="BA198" s="293"/>
      <c r="BB198" s="293"/>
      <c r="BC198" s="293"/>
      <c r="BD198" s="293"/>
      <c r="BE198" s="293"/>
      <c r="BF198" s="285"/>
      <c r="BG198" s="285"/>
      <c r="BH198" s="285"/>
      <c r="BI198" s="285"/>
      <c r="BJ198" s="285"/>
      <c r="BK198" s="285"/>
      <c r="BL198" s="315"/>
      <c r="BM198" s="315"/>
      <c r="BN198" s="315"/>
      <c r="BO198" s="315"/>
      <c r="BP198" s="315"/>
      <c r="BQ198" s="285"/>
      <c r="BR198" s="285"/>
      <c r="BS198" s="352"/>
      <c r="BT198" s="352"/>
      <c r="BU198" s="352"/>
      <c r="BV198" s="352"/>
      <c r="BW198" s="316"/>
      <c r="BX198" s="316"/>
      <c r="BY198" s="316"/>
      <c r="BZ198" s="316"/>
      <c r="CA198" s="316"/>
      <c r="CB198" s="316"/>
      <c r="CC198" s="316"/>
      <c r="CD198" s="316"/>
      <c r="CE198" s="316"/>
      <c r="CF198" s="316"/>
      <c r="CG198" s="316"/>
      <c r="CH198" s="316"/>
      <c r="CI198" s="316"/>
      <c r="CJ198" s="316"/>
      <c r="CK198" s="316"/>
      <c r="CL198" s="316"/>
      <c r="CM198" s="316"/>
      <c r="CN198" s="316"/>
      <c r="CO198" s="316"/>
      <c r="CP198" s="316"/>
      <c r="CQ198" s="316"/>
      <c r="CR198" s="316"/>
      <c r="CS198" s="316"/>
      <c r="CT198" s="316"/>
      <c r="CU198" s="316"/>
      <c r="CV198" s="316"/>
      <c r="CW198" s="316"/>
      <c r="CX198" s="316"/>
      <c r="CY198" s="316"/>
      <c r="CZ198" s="316"/>
      <c r="DA198" s="316"/>
      <c r="DB198" s="316"/>
      <c r="DC198" s="316"/>
      <c r="DD198" s="316"/>
      <c r="DE198" s="316"/>
      <c r="DF198" s="316"/>
      <c r="DG198" s="316"/>
      <c r="DH198" s="316"/>
      <c r="DI198" s="316"/>
      <c r="DJ198" s="316"/>
      <c r="DK198" s="316"/>
      <c r="DL198" s="316"/>
      <c r="DM198" s="316"/>
      <c r="DN198" s="316"/>
      <c r="DO198" s="316"/>
      <c r="DP198" s="316"/>
      <c r="DQ198" s="316"/>
      <c r="DR198" s="316"/>
      <c r="DS198" s="316"/>
      <c r="DT198" s="293"/>
      <c r="DU198" s="293"/>
      <c r="DV198" s="293"/>
      <c r="DW198" s="293"/>
      <c r="DX198" s="317"/>
      <c r="DY198" s="314"/>
      <c r="DZ198" s="314"/>
      <c r="EA198" s="314"/>
      <c r="EB198" s="314"/>
      <c r="EC198" s="314"/>
      <c r="ED198" s="314"/>
      <c r="EE198" s="314"/>
      <c r="EF198" s="314"/>
      <c r="EG198" s="313"/>
      <c r="EH198" s="313"/>
      <c r="EI198" s="313"/>
      <c r="EJ198" s="313"/>
      <c r="EK198" s="313"/>
      <c r="EL198" s="313"/>
      <c r="EM198" s="313"/>
      <c r="EN198" s="313"/>
      <c r="EO198" s="313"/>
      <c r="EP198" s="313"/>
      <c r="EU198" s="313"/>
      <c r="EV198" s="313"/>
      <c r="EW198" s="313"/>
      <c r="EX198" s="313"/>
      <c r="EY198" s="313"/>
      <c r="EZ198" s="313"/>
      <c r="FA198" s="313"/>
      <c r="FB198" s="313"/>
      <c r="FC198" s="313"/>
      <c r="FD198" s="313"/>
      <c r="FE198" s="313"/>
      <c r="FF198" s="313"/>
      <c r="FG198" s="313"/>
      <c r="FH198" s="313"/>
      <c r="FI198" s="313"/>
      <c r="FJ198" s="313"/>
      <c r="FK198" s="313"/>
      <c r="FL198" s="313"/>
    </row>
    <row r="199" spans="3:168" s="59" customFormat="1" ht="30" customHeight="1">
      <c r="C199" s="318" t="s">
        <v>886</v>
      </c>
      <c r="D199" s="293"/>
      <c r="E199" s="293"/>
      <c r="F199" s="293"/>
      <c r="G199" s="293"/>
      <c r="H199" s="293"/>
      <c r="I199" s="293"/>
      <c r="J199" s="293"/>
      <c r="K199" s="293"/>
      <c r="L199" s="293"/>
      <c r="M199" s="312"/>
      <c r="N199" s="293"/>
      <c r="O199" s="293"/>
      <c r="P199" s="293"/>
      <c r="Q199" s="293"/>
      <c r="R199" s="313"/>
      <c r="S199" s="293"/>
      <c r="T199" s="293"/>
      <c r="U199" s="314"/>
      <c r="V199" s="314"/>
      <c r="W199" s="314"/>
      <c r="X199" s="314"/>
      <c r="Y199" s="314"/>
      <c r="Z199" s="314"/>
      <c r="AA199" s="314"/>
      <c r="AB199" s="314"/>
      <c r="AC199" s="314"/>
      <c r="AD199" s="314"/>
      <c r="AE199" s="487"/>
      <c r="AF199" s="293"/>
      <c r="AG199" s="313"/>
      <c r="AH199" s="293"/>
      <c r="AI199" s="293"/>
      <c r="AJ199" s="293"/>
      <c r="AK199" s="293"/>
      <c r="AL199" s="293"/>
      <c r="AM199" s="293"/>
      <c r="AN199" s="293"/>
      <c r="AO199" s="293"/>
      <c r="AP199" s="293"/>
      <c r="AQ199" s="293"/>
      <c r="AR199" s="293"/>
      <c r="AS199" s="293"/>
      <c r="AT199" s="293"/>
      <c r="AU199" s="313"/>
      <c r="AV199" s="313"/>
      <c r="AW199" s="313"/>
      <c r="AX199" s="293"/>
      <c r="AY199" s="293"/>
      <c r="AZ199" s="293"/>
      <c r="BA199" s="293"/>
      <c r="BB199" s="293"/>
      <c r="BC199" s="293"/>
      <c r="BD199" s="293"/>
      <c r="BE199" s="293"/>
      <c r="BF199" s="285"/>
      <c r="BG199" s="285"/>
      <c r="BH199" s="285"/>
      <c r="BI199" s="285"/>
      <c r="BJ199" s="285"/>
      <c r="BK199" s="285"/>
      <c r="BL199" s="315"/>
      <c r="BM199" s="315"/>
      <c r="BN199" s="315"/>
      <c r="BO199" s="315"/>
      <c r="BP199" s="315"/>
      <c r="BQ199" s="285"/>
      <c r="BR199" s="285"/>
      <c r="BS199" s="352"/>
      <c r="BT199" s="352"/>
      <c r="BU199" s="352"/>
      <c r="BV199" s="352"/>
      <c r="BW199" s="316"/>
      <c r="BX199" s="316"/>
      <c r="BY199" s="316"/>
      <c r="BZ199" s="316"/>
      <c r="CA199" s="316"/>
      <c r="CB199" s="316"/>
      <c r="CC199" s="316"/>
      <c r="CD199" s="316"/>
      <c r="CE199" s="316"/>
      <c r="CF199" s="316"/>
      <c r="CG199" s="316"/>
      <c r="CH199" s="316"/>
      <c r="CI199" s="316"/>
      <c r="CJ199" s="316"/>
      <c r="CK199" s="316"/>
      <c r="CL199" s="316"/>
      <c r="CM199" s="316"/>
      <c r="CN199" s="316"/>
      <c r="CO199" s="316"/>
      <c r="CP199" s="316"/>
      <c r="CQ199" s="316"/>
      <c r="CR199" s="316"/>
      <c r="CS199" s="316"/>
      <c r="CT199" s="316"/>
      <c r="CU199" s="316"/>
      <c r="CV199" s="316"/>
      <c r="CW199" s="316"/>
      <c r="CX199" s="316"/>
      <c r="CY199" s="316"/>
      <c r="CZ199" s="316"/>
      <c r="DA199" s="316"/>
      <c r="DB199" s="316"/>
      <c r="DC199" s="316"/>
      <c r="DD199" s="316"/>
      <c r="DE199" s="316"/>
      <c r="DF199" s="316"/>
      <c r="DG199" s="316"/>
      <c r="DH199" s="316"/>
      <c r="DI199" s="316"/>
      <c r="DJ199" s="316"/>
      <c r="DK199" s="316"/>
      <c r="DL199" s="316"/>
      <c r="DM199" s="316"/>
      <c r="DN199" s="316"/>
      <c r="DO199" s="316"/>
      <c r="DP199" s="316"/>
      <c r="DQ199" s="316"/>
      <c r="DR199" s="316"/>
      <c r="DS199" s="316"/>
      <c r="DT199" s="293"/>
      <c r="DU199" s="293"/>
      <c r="DV199" s="293"/>
      <c r="DW199" s="293"/>
      <c r="DX199" s="317"/>
      <c r="DY199" s="314"/>
      <c r="DZ199" s="314"/>
      <c r="EA199" s="314"/>
      <c r="EB199" s="314"/>
      <c r="EC199" s="314"/>
      <c r="ED199" s="314"/>
      <c r="EE199" s="314"/>
      <c r="EF199" s="314"/>
      <c r="EG199" s="313"/>
      <c r="EH199" s="313"/>
      <c r="EI199" s="313"/>
      <c r="EJ199" s="313"/>
      <c r="EK199" s="313"/>
      <c r="EL199" s="313"/>
      <c r="EM199" s="313"/>
      <c r="EN199" s="313"/>
      <c r="EO199" s="313"/>
      <c r="EP199" s="313"/>
      <c r="EU199" s="313"/>
      <c r="EV199" s="313"/>
      <c r="EW199" s="313"/>
      <c r="EX199" s="313"/>
      <c r="EY199" s="313"/>
      <c r="EZ199" s="313"/>
      <c r="FA199" s="313"/>
      <c r="FB199" s="313"/>
      <c r="FC199" s="313"/>
      <c r="FD199" s="313"/>
      <c r="FE199" s="313"/>
      <c r="FF199" s="313"/>
      <c r="FG199" s="313"/>
      <c r="FH199" s="313"/>
      <c r="FI199" s="313"/>
      <c r="FJ199" s="313"/>
      <c r="FK199" s="313"/>
      <c r="FL199" s="313"/>
    </row>
    <row r="200" spans="3:168" s="59" customFormat="1" ht="30" customHeight="1">
      <c r="C200" s="318" t="s">
        <v>887</v>
      </c>
      <c r="D200" s="293"/>
      <c r="E200" s="293"/>
      <c r="F200" s="293"/>
      <c r="G200" s="293"/>
      <c r="H200" s="293"/>
      <c r="I200" s="293"/>
      <c r="J200" s="293"/>
      <c r="K200" s="293"/>
      <c r="L200" s="293"/>
      <c r="M200" s="312"/>
      <c r="N200" s="293"/>
      <c r="O200" s="293"/>
      <c r="P200" s="293"/>
      <c r="Q200" s="293"/>
      <c r="R200" s="313"/>
      <c r="S200" s="293"/>
      <c r="T200" s="293"/>
      <c r="U200" s="314"/>
      <c r="V200" s="314"/>
      <c r="W200" s="314"/>
      <c r="X200" s="314"/>
      <c r="Y200" s="314"/>
      <c r="Z200" s="314"/>
      <c r="AA200" s="314"/>
      <c r="AB200" s="314"/>
      <c r="AC200" s="314"/>
      <c r="AD200" s="314"/>
      <c r="AE200" s="487"/>
      <c r="AF200" s="293"/>
      <c r="AG200" s="313"/>
      <c r="AH200" s="293"/>
      <c r="AI200" s="293"/>
      <c r="AJ200" s="293"/>
      <c r="AK200" s="293"/>
      <c r="AL200" s="293"/>
      <c r="AM200" s="293"/>
      <c r="AN200" s="293"/>
      <c r="AO200" s="293"/>
      <c r="AP200" s="293"/>
      <c r="AQ200" s="293"/>
      <c r="AR200" s="293"/>
      <c r="AS200" s="293"/>
      <c r="AT200" s="293"/>
      <c r="AU200" s="313"/>
      <c r="AV200" s="313"/>
      <c r="AW200" s="313"/>
      <c r="AX200" s="293"/>
      <c r="AY200" s="293"/>
      <c r="AZ200" s="293"/>
      <c r="BA200" s="293"/>
      <c r="BB200" s="293"/>
      <c r="BC200" s="293"/>
      <c r="BD200" s="293"/>
      <c r="BE200" s="293"/>
      <c r="BF200" s="285"/>
      <c r="BG200" s="285"/>
      <c r="BH200" s="285"/>
      <c r="BI200" s="285"/>
      <c r="BJ200" s="285"/>
      <c r="BK200" s="285"/>
      <c r="BL200" s="315"/>
      <c r="BM200" s="315"/>
      <c r="BN200" s="315"/>
      <c r="BO200" s="315"/>
      <c r="BP200" s="315"/>
      <c r="BQ200" s="285"/>
      <c r="BR200" s="285"/>
      <c r="BS200" s="352"/>
      <c r="BT200" s="352"/>
      <c r="BU200" s="352"/>
      <c r="BV200" s="352"/>
      <c r="BW200" s="316"/>
      <c r="BX200" s="316"/>
      <c r="BY200" s="316"/>
      <c r="BZ200" s="316"/>
      <c r="CA200" s="316"/>
      <c r="CB200" s="316"/>
      <c r="CC200" s="316"/>
      <c r="CD200" s="316"/>
      <c r="CE200" s="316"/>
      <c r="CF200" s="316"/>
      <c r="CG200" s="316"/>
      <c r="CH200" s="316"/>
      <c r="CI200" s="316"/>
      <c r="CJ200" s="316"/>
      <c r="CK200" s="316"/>
      <c r="CL200" s="316"/>
      <c r="CM200" s="316"/>
      <c r="CN200" s="316"/>
      <c r="CO200" s="316"/>
      <c r="CP200" s="316"/>
      <c r="CQ200" s="316"/>
      <c r="CR200" s="316"/>
      <c r="CS200" s="316"/>
      <c r="CT200" s="316"/>
      <c r="CU200" s="316"/>
      <c r="CV200" s="316"/>
      <c r="CW200" s="316"/>
      <c r="CX200" s="316"/>
      <c r="CY200" s="316"/>
      <c r="CZ200" s="316"/>
      <c r="DA200" s="316"/>
      <c r="DB200" s="316"/>
      <c r="DC200" s="316"/>
      <c r="DD200" s="316"/>
      <c r="DE200" s="316"/>
      <c r="DF200" s="316"/>
      <c r="DG200" s="316"/>
      <c r="DH200" s="316"/>
      <c r="DI200" s="316"/>
      <c r="DJ200" s="316"/>
      <c r="DK200" s="316"/>
      <c r="DL200" s="316"/>
      <c r="DM200" s="316"/>
      <c r="DN200" s="316"/>
      <c r="DO200" s="316"/>
      <c r="DP200" s="316"/>
      <c r="DQ200" s="316"/>
      <c r="DR200" s="316"/>
      <c r="DS200" s="316"/>
      <c r="DT200" s="293"/>
      <c r="DU200" s="293"/>
      <c r="DV200" s="293"/>
      <c r="DW200" s="293"/>
      <c r="DX200" s="317"/>
      <c r="DY200" s="314"/>
      <c r="DZ200" s="314"/>
      <c r="EA200" s="314"/>
      <c r="EB200" s="314"/>
      <c r="EC200" s="314"/>
      <c r="ED200" s="314"/>
      <c r="EE200" s="314"/>
      <c r="EF200" s="314"/>
      <c r="EG200" s="313"/>
      <c r="EH200" s="313"/>
      <c r="EI200" s="313"/>
      <c r="EJ200" s="313"/>
      <c r="EK200" s="313"/>
      <c r="EL200" s="313"/>
      <c r="EM200" s="313"/>
      <c r="EN200" s="313"/>
      <c r="EO200" s="313"/>
      <c r="EP200" s="313"/>
      <c r="EU200" s="313"/>
      <c r="EV200" s="313"/>
      <c r="EW200" s="313"/>
      <c r="EX200" s="313"/>
      <c r="EY200" s="313"/>
      <c r="EZ200" s="313"/>
      <c r="FA200" s="313"/>
      <c r="FB200" s="313"/>
      <c r="FC200" s="313"/>
      <c r="FD200" s="313"/>
      <c r="FE200" s="313"/>
      <c r="FF200" s="313"/>
      <c r="FG200" s="313"/>
      <c r="FH200" s="313"/>
      <c r="FI200" s="313"/>
      <c r="FJ200" s="313"/>
      <c r="FK200" s="313"/>
      <c r="FL200" s="313"/>
    </row>
    <row r="201" spans="3:168" s="59" customFormat="1" ht="30" customHeight="1">
      <c r="C201" s="318" t="s">
        <v>888</v>
      </c>
      <c r="D201" s="293"/>
      <c r="E201" s="293"/>
      <c r="F201" s="293"/>
      <c r="G201" s="293"/>
      <c r="H201" s="293"/>
      <c r="I201" s="293"/>
      <c r="J201" s="293"/>
      <c r="K201" s="293"/>
      <c r="L201" s="293"/>
      <c r="M201" s="312"/>
      <c r="N201" s="293"/>
      <c r="O201" s="293"/>
      <c r="P201" s="293"/>
      <c r="Q201" s="293"/>
      <c r="R201" s="313"/>
      <c r="S201" s="293"/>
      <c r="T201" s="293"/>
      <c r="U201" s="314"/>
      <c r="V201" s="314"/>
      <c r="W201" s="314"/>
      <c r="X201" s="314"/>
      <c r="Y201" s="314"/>
      <c r="Z201" s="314"/>
      <c r="AA201" s="314"/>
      <c r="AB201" s="314"/>
      <c r="AC201" s="314"/>
      <c r="AD201" s="314"/>
      <c r="AE201" s="487"/>
      <c r="AF201" s="293"/>
      <c r="AG201" s="313"/>
      <c r="AH201" s="293"/>
      <c r="AI201" s="293"/>
      <c r="AJ201" s="293"/>
      <c r="AK201" s="293"/>
      <c r="AL201" s="293"/>
      <c r="AM201" s="293"/>
      <c r="AN201" s="293"/>
      <c r="AO201" s="293"/>
      <c r="AP201" s="293"/>
      <c r="AQ201" s="293"/>
      <c r="AR201" s="293"/>
      <c r="AS201" s="293"/>
      <c r="AT201" s="293"/>
      <c r="AU201" s="313"/>
      <c r="AV201" s="313"/>
      <c r="AW201" s="313"/>
      <c r="AX201" s="293"/>
      <c r="AY201" s="293"/>
      <c r="AZ201" s="293"/>
      <c r="BA201" s="293"/>
      <c r="BB201" s="293"/>
      <c r="BC201" s="293"/>
      <c r="BD201" s="293"/>
      <c r="BE201" s="293"/>
      <c r="BF201" s="285"/>
      <c r="BG201" s="285"/>
      <c r="BH201" s="285"/>
      <c r="BI201" s="285"/>
      <c r="BJ201" s="285"/>
      <c r="BK201" s="285"/>
      <c r="BL201" s="315"/>
      <c r="BM201" s="315"/>
      <c r="BN201" s="315"/>
      <c r="BO201" s="315"/>
      <c r="BP201" s="315"/>
      <c r="BQ201" s="285"/>
      <c r="BR201" s="285"/>
      <c r="BS201" s="352"/>
      <c r="BT201" s="352"/>
      <c r="BU201" s="352"/>
      <c r="BV201" s="352"/>
      <c r="BW201" s="316"/>
      <c r="BX201" s="316"/>
      <c r="BY201" s="316"/>
      <c r="BZ201" s="316"/>
      <c r="CA201" s="316"/>
      <c r="CB201" s="316"/>
      <c r="CC201" s="316"/>
      <c r="CD201" s="316"/>
      <c r="CE201" s="316"/>
      <c r="CF201" s="316"/>
      <c r="CG201" s="316"/>
      <c r="CH201" s="316"/>
      <c r="CI201" s="316"/>
      <c r="CJ201" s="316"/>
      <c r="CK201" s="316"/>
      <c r="CL201" s="316"/>
      <c r="CM201" s="316"/>
      <c r="CN201" s="316"/>
      <c r="CO201" s="316"/>
      <c r="CP201" s="316"/>
      <c r="CQ201" s="316"/>
      <c r="CR201" s="316"/>
      <c r="CS201" s="316"/>
      <c r="CT201" s="316"/>
      <c r="CU201" s="316"/>
      <c r="CV201" s="316"/>
      <c r="CW201" s="316"/>
      <c r="CX201" s="316"/>
      <c r="CY201" s="316"/>
      <c r="CZ201" s="316"/>
      <c r="DA201" s="316"/>
      <c r="DB201" s="316"/>
      <c r="DC201" s="316"/>
      <c r="DD201" s="316"/>
      <c r="DE201" s="316"/>
      <c r="DF201" s="316"/>
      <c r="DG201" s="316"/>
      <c r="DH201" s="316"/>
      <c r="DI201" s="316"/>
      <c r="DJ201" s="316"/>
      <c r="DK201" s="316"/>
      <c r="DL201" s="316"/>
      <c r="DM201" s="316"/>
      <c r="DN201" s="316"/>
      <c r="DO201" s="316"/>
      <c r="DP201" s="316"/>
      <c r="DQ201" s="316"/>
      <c r="DR201" s="316"/>
      <c r="DS201" s="316"/>
      <c r="DT201" s="293"/>
      <c r="DU201" s="293"/>
      <c r="DV201" s="293"/>
      <c r="DW201" s="293"/>
      <c r="DX201" s="317"/>
      <c r="DY201" s="314"/>
      <c r="DZ201" s="314"/>
      <c r="EA201" s="314"/>
      <c r="EB201" s="314"/>
      <c r="EC201" s="314"/>
      <c r="ED201" s="314"/>
      <c r="EE201" s="314"/>
      <c r="EF201" s="314"/>
      <c r="EG201" s="313"/>
      <c r="EH201" s="313"/>
      <c r="EI201" s="313"/>
      <c r="EJ201" s="313"/>
      <c r="EK201" s="313"/>
      <c r="EL201" s="313"/>
      <c r="EM201" s="313"/>
      <c r="EN201" s="313"/>
      <c r="EO201" s="313"/>
      <c r="EP201" s="313"/>
      <c r="EU201" s="313"/>
      <c r="EV201" s="313"/>
      <c r="EW201" s="313"/>
      <c r="EX201" s="313"/>
      <c r="EY201" s="313"/>
      <c r="EZ201" s="313"/>
      <c r="FA201" s="313"/>
      <c r="FB201" s="313"/>
      <c r="FC201" s="313"/>
      <c r="FD201" s="313"/>
      <c r="FE201" s="313"/>
      <c r="FF201" s="313"/>
      <c r="FG201" s="313"/>
      <c r="FH201" s="313"/>
      <c r="FI201" s="313"/>
      <c r="FJ201" s="313"/>
      <c r="FK201" s="313"/>
      <c r="FL201" s="313"/>
    </row>
    <row r="202" spans="3:168" s="59" customFormat="1" ht="30" customHeight="1">
      <c r="C202" s="318" t="s">
        <v>889</v>
      </c>
      <c r="D202" s="293"/>
      <c r="E202" s="293"/>
      <c r="F202" s="293"/>
      <c r="G202" s="293"/>
      <c r="H202" s="293"/>
      <c r="I202" s="293"/>
      <c r="J202" s="293"/>
      <c r="K202" s="293"/>
      <c r="L202" s="293"/>
      <c r="M202" s="312"/>
      <c r="N202" s="293"/>
      <c r="O202" s="293"/>
      <c r="P202" s="293"/>
      <c r="Q202" s="293"/>
      <c r="R202" s="313"/>
      <c r="S202" s="293"/>
      <c r="T202" s="293"/>
      <c r="U202" s="314"/>
      <c r="V202" s="314"/>
      <c r="W202" s="314"/>
      <c r="X202" s="314"/>
      <c r="Y202" s="314"/>
      <c r="Z202" s="314"/>
      <c r="AA202" s="314"/>
      <c r="AB202" s="314"/>
      <c r="AC202" s="314"/>
      <c r="AD202" s="314"/>
      <c r="AE202" s="487"/>
      <c r="AF202" s="293"/>
      <c r="AG202" s="313"/>
      <c r="AH202" s="293"/>
      <c r="AI202" s="293"/>
      <c r="AJ202" s="293"/>
      <c r="AK202" s="293"/>
      <c r="AL202" s="293"/>
      <c r="AM202" s="293"/>
      <c r="AN202" s="293"/>
      <c r="AO202" s="293"/>
      <c r="AP202" s="293"/>
      <c r="AQ202" s="293"/>
      <c r="AR202" s="293"/>
      <c r="AS202" s="293"/>
      <c r="AT202" s="293"/>
      <c r="AU202" s="313"/>
      <c r="AV202" s="313"/>
      <c r="AW202" s="313"/>
      <c r="AX202" s="293"/>
      <c r="AY202" s="293"/>
      <c r="AZ202" s="293"/>
      <c r="BA202" s="293"/>
      <c r="BB202" s="293"/>
      <c r="BC202" s="293"/>
      <c r="BD202" s="293"/>
      <c r="BE202" s="293"/>
      <c r="BF202" s="285"/>
      <c r="BG202" s="285"/>
      <c r="BH202" s="285"/>
      <c r="BI202" s="285"/>
      <c r="BJ202" s="285"/>
      <c r="BK202" s="285"/>
      <c r="BL202" s="315"/>
      <c r="BM202" s="315"/>
      <c r="BN202" s="315"/>
      <c r="BO202" s="315"/>
      <c r="BP202" s="315"/>
      <c r="BQ202" s="285"/>
      <c r="BR202" s="285"/>
      <c r="BS202" s="352"/>
      <c r="BT202" s="352"/>
      <c r="BU202" s="352"/>
      <c r="BV202" s="352"/>
      <c r="BW202" s="316"/>
      <c r="BX202" s="316"/>
      <c r="BY202" s="316"/>
      <c r="BZ202" s="316"/>
      <c r="CA202" s="316"/>
      <c r="CB202" s="316"/>
      <c r="CC202" s="316"/>
      <c r="CD202" s="316"/>
      <c r="CE202" s="316"/>
      <c r="CF202" s="316"/>
      <c r="CG202" s="316"/>
      <c r="CH202" s="316"/>
      <c r="CI202" s="316"/>
      <c r="CJ202" s="316"/>
      <c r="CK202" s="316"/>
      <c r="CL202" s="316"/>
      <c r="CM202" s="316"/>
      <c r="CN202" s="316"/>
      <c r="CO202" s="316"/>
      <c r="CP202" s="316"/>
      <c r="CQ202" s="316"/>
      <c r="CR202" s="316"/>
      <c r="CS202" s="316"/>
      <c r="CT202" s="316"/>
      <c r="CU202" s="316"/>
      <c r="CV202" s="316"/>
      <c r="CW202" s="316"/>
      <c r="CX202" s="316"/>
      <c r="CY202" s="316"/>
      <c r="CZ202" s="316"/>
      <c r="DA202" s="316"/>
      <c r="DB202" s="316"/>
      <c r="DC202" s="316"/>
      <c r="DD202" s="316"/>
      <c r="DE202" s="316"/>
      <c r="DF202" s="316"/>
      <c r="DG202" s="316"/>
      <c r="DH202" s="316"/>
      <c r="DI202" s="316"/>
      <c r="DJ202" s="316"/>
      <c r="DK202" s="316"/>
      <c r="DL202" s="316"/>
      <c r="DM202" s="316"/>
      <c r="DN202" s="316"/>
      <c r="DO202" s="316"/>
      <c r="DP202" s="316"/>
      <c r="DQ202" s="316"/>
      <c r="DR202" s="316"/>
      <c r="DS202" s="316"/>
      <c r="DT202" s="293"/>
      <c r="DU202" s="293"/>
      <c r="DV202" s="293"/>
      <c r="DW202" s="293"/>
      <c r="DX202" s="317"/>
      <c r="DY202" s="314"/>
      <c r="DZ202" s="314"/>
      <c r="EA202" s="314"/>
      <c r="EB202" s="314"/>
      <c r="EC202" s="314"/>
      <c r="ED202" s="314"/>
      <c r="EE202" s="314"/>
      <c r="EF202" s="314"/>
      <c r="EG202" s="313"/>
      <c r="EH202" s="313"/>
      <c r="EI202" s="313"/>
      <c r="EJ202" s="313"/>
      <c r="EK202" s="313"/>
      <c r="EL202" s="313"/>
      <c r="EM202" s="313"/>
      <c r="EN202" s="313"/>
      <c r="EO202" s="313"/>
      <c r="EP202" s="313"/>
      <c r="EU202" s="313"/>
      <c r="EV202" s="313"/>
      <c r="EW202" s="313"/>
      <c r="EX202" s="313"/>
      <c r="EY202" s="313"/>
      <c r="EZ202" s="313"/>
      <c r="FA202" s="313"/>
      <c r="FB202" s="313"/>
      <c r="FC202" s="313"/>
      <c r="FD202" s="313"/>
      <c r="FE202" s="313"/>
      <c r="FF202" s="313"/>
      <c r="FG202" s="313"/>
      <c r="FH202" s="313"/>
      <c r="FI202" s="313"/>
      <c r="FJ202" s="313"/>
      <c r="FK202" s="313"/>
      <c r="FL202" s="313"/>
    </row>
    <row r="203" spans="3:168" s="59" customFormat="1" ht="30" customHeight="1">
      <c r="C203" s="318" t="s">
        <v>890</v>
      </c>
      <c r="D203" s="293"/>
      <c r="E203" s="293"/>
      <c r="F203" s="293"/>
      <c r="G203" s="293"/>
      <c r="H203" s="293"/>
      <c r="I203" s="293"/>
      <c r="J203" s="293"/>
      <c r="K203" s="293"/>
      <c r="L203" s="293"/>
      <c r="M203" s="312"/>
      <c r="N203" s="293"/>
      <c r="O203" s="293"/>
      <c r="P203" s="293"/>
      <c r="Q203" s="293"/>
      <c r="R203" s="313"/>
      <c r="S203" s="293"/>
      <c r="T203" s="293"/>
      <c r="U203" s="314"/>
      <c r="V203" s="314"/>
      <c r="W203" s="314"/>
      <c r="X203" s="314"/>
      <c r="Y203" s="314"/>
      <c r="Z203" s="314"/>
      <c r="AA203" s="314"/>
      <c r="AB203" s="314"/>
      <c r="AC203" s="314"/>
      <c r="AD203" s="314"/>
      <c r="AE203" s="487"/>
      <c r="AF203" s="293"/>
      <c r="AG203" s="313"/>
      <c r="AH203" s="293"/>
      <c r="AI203" s="293"/>
      <c r="AJ203" s="293"/>
      <c r="AK203" s="293"/>
      <c r="AL203" s="293"/>
      <c r="AM203" s="293"/>
      <c r="AN203" s="293"/>
      <c r="AO203" s="293"/>
      <c r="AP203" s="293"/>
      <c r="AQ203" s="293"/>
      <c r="AR203" s="293"/>
      <c r="AS203" s="293"/>
      <c r="AT203" s="293"/>
      <c r="AU203" s="313"/>
      <c r="AV203" s="313"/>
      <c r="AW203" s="313"/>
      <c r="AX203" s="293"/>
      <c r="AY203" s="293"/>
      <c r="AZ203" s="293"/>
      <c r="BA203" s="293"/>
      <c r="BB203" s="293"/>
      <c r="BC203" s="293"/>
      <c r="BD203" s="293"/>
      <c r="BE203" s="293"/>
      <c r="BF203" s="285"/>
      <c r="BG203" s="285"/>
      <c r="BH203" s="285"/>
      <c r="BI203" s="285"/>
      <c r="BJ203" s="285"/>
      <c r="BK203" s="285"/>
      <c r="BL203" s="315"/>
      <c r="BM203" s="315"/>
      <c r="BN203" s="315"/>
      <c r="BO203" s="315"/>
      <c r="BP203" s="315"/>
      <c r="BQ203" s="285"/>
      <c r="BR203" s="285"/>
      <c r="BS203" s="352"/>
      <c r="BT203" s="352"/>
      <c r="BU203" s="352"/>
      <c r="BV203" s="352"/>
      <c r="BW203" s="316"/>
      <c r="BX203" s="316"/>
      <c r="BY203" s="316"/>
      <c r="BZ203" s="316"/>
      <c r="CA203" s="316"/>
      <c r="CB203" s="316"/>
      <c r="CC203" s="316"/>
      <c r="CD203" s="316"/>
      <c r="CE203" s="316"/>
      <c r="CF203" s="316"/>
      <c r="CG203" s="316"/>
      <c r="CH203" s="316"/>
      <c r="CI203" s="316"/>
      <c r="CJ203" s="316"/>
      <c r="CK203" s="316"/>
      <c r="CL203" s="316"/>
      <c r="CM203" s="316"/>
      <c r="CN203" s="316"/>
      <c r="CO203" s="316"/>
      <c r="CP203" s="316"/>
      <c r="CQ203" s="316"/>
      <c r="CR203" s="316"/>
      <c r="CS203" s="316"/>
      <c r="CT203" s="316"/>
      <c r="CU203" s="316"/>
      <c r="CV203" s="316"/>
      <c r="CW203" s="316"/>
      <c r="CX203" s="316"/>
      <c r="CY203" s="316"/>
      <c r="CZ203" s="316"/>
      <c r="DA203" s="316"/>
      <c r="DB203" s="316"/>
      <c r="DC203" s="316"/>
      <c r="DD203" s="316"/>
      <c r="DE203" s="316"/>
      <c r="DF203" s="316"/>
      <c r="DG203" s="316"/>
      <c r="DH203" s="316"/>
      <c r="DI203" s="316"/>
      <c r="DJ203" s="316"/>
      <c r="DK203" s="316"/>
      <c r="DL203" s="316"/>
      <c r="DM203" s="316"/>
      <c r="DN203" s="316"/>
      <c r="DO203" s="316"/>
      <c r="DP203" s="316"/>
      <c r="DQ203" s="316"/>
      <c r="DR203" s="316"/>
      <c r="DS203" s="316"/>
      <c r="DT203" s="293"/>
      <c r="DU203" s="293"/>
      <c r="DV203" s="293"/>
      <c r="DW203" s="293"/>
      <c r="DX203" s="317"/>
      <c r="DY203" s="314"/>
      <c r="DZ203" s="314"/>
      <c r="EA203" s="314"/>
      <c r="EB203" s="314"/>
      <c r="EC203" s="314"/>
      <c r="ED203" s="314"/>
      <c r="EE203" s="314"/>
      <c r="EF203" s="314"/>
      <c r="EG203" s="313"/>
      <c r="EH203" s="313"/>
      <c r="EI203" s="313"/>
      <c r="EJ203" s="313"/>
      <c r="EK203" s="313"/>
      <c r="EL203" s="313"/>
      <c r="EM203" s="313"/>
      <c r="EN203" s="313"/>
      <c r="EO203" s="313"/>
      <c r="EP203" s="313"/>
      <c r="EU203" s="313"/>
      <c r="EV203" s="313"/>
      <c r="EW203" s="313"/>
      <c r="EX203" s="313"/>
      <c r="EY203" s="313"/>
      <c r="EZ203" s="313"/>
      <c r="FA203" s="313"/>
      <c r="FB203" s="313"/>
      <c r="FC203" s="313"/>
      <c r="FD203" s="313"/>
      <c r="FE203" s="313"/>
      <c r="FF203" s="313"/>
      <c r="FG203" s="313"/>
      <c r="FH203" s="313"/>
      <c r="FI203" s="313"/>
      <c r="FJ203" s="313"/>
      <c r="FK203" s="313"/>
      <c r="FL203" s="313"/>
    </row>
    <row r="204" spans="3:168" s="59" customFormat="1" ht="30" customHeight="1">
      <c r="C204" s="318" t="s">
        <v>891</v>
      </c>
      <c r="D204" s="293"/>
      <c r="E204" s="293"/>
      <c r="F204" s="293"/>
      <c r="G204" s="293"/>
      <c r="H204" s="293"/>
      <c r="I204" s="293"/>
      <c r="J204" s="293"/>
      <c r="K204" s="293"/>
      <c r="L204" s="293"/>
      <c r="M204" s="312"/>
      <c r="N204" s="293"/>
      <c r="O204" s="293"/>
      <c r="P204" s="293"/>
      <c r="Q204" s="293"/>
      <c r="R204" s="313"/>
      <c r="S204" s="293"/>
      <c r="T204" s="293"/>
      <c r="U204" s="314"/>
      <c r="V204" s="314"/>
      <c r="W204" s="314"/>
      <c r="X204" s="314"/>
      <c r="Y204" s="314"/>
      <c r="Z204" s="314"/>
      <c r="AA204" s="314"/>
      <c r="AB204" s="314"/>
      <c r="AC204" s="314"/>
      <c r="AD204" s="314"/>
      <c r="AE204" s="487"/>
      <c r="AF204" s="293"/>
      <c r="AG204" s="313"/>
      <c r="AH204" s="293"/>
      <c r="AI204" s="293"/>
      <c r="AJ204" s="293"/>
      <c r="AK204" s="293"/>
      <c r="AL204" s="293"/>
      <c r="AM204" s="293"/>
      <c r="AN204" s="293"/>
      <c r="AO204" s="293"/>
      <c r="AP204" s="293"/>
      <c r="AQ204" s="293"/>
      <c r="AR204" s="293"/>
      <c r="AS204" s="293"/>
      <c r="AT204" s="293"/>
      <c r="AU204" s="313"/>
      <c r="AV204" s="313"/>
      <c r="AW204" s="313"/>
      <c r="AX204" s="293"/>
      <c r="AY204" s="293"/>
      <c r="AZ204" s="293"/>
      <c r="BA204" s="293"/>
      <c r="BB204" s="293"/>
      <c r="BC204" s="293"/>
      <c r="BD204" s="293"/>
      <c r="BE204" s="293"/>
      <c r="BF204" s="285"/>
      <c r="BG204" s="285"/>
      <c r="BH204" s="285"/>
      <c r="BI204" s="285"/>
      <c r="BJ204" s="285"/>
      <c r="BK204" s="285"/>
      <c r="BL204" s="315"/>
      <c r="BM204" s="315"/>
      <c r="BN204" s="315"/>
      <c r="BO204" s="315"/>
      <c r="BP204" s="315"/>
      <c r="BQ204" s="285"/>
      <c r="BR204" s="285"/>
      <c r="BS204" s="352"/>
      <c r="BT204" s="352"/>
      <c r="BU204" s="352"/>
      <c r="BV204" s="352"/>
      <c r="BW204" s="316"/>
      <c r="BX204" s="316"/>
      <c r="BY204" s="316"/>
      <c r="BZ204" s="316"/>
      <c r="CA204" s="316"/>
      <c r="CB204" s="316"/>
      <c r="CC204" s="316"/>
      <c r="CD204" s="316"/>
      <c r="CE204" s="316"/>
      <c r="CF204" s="316"/>
      <c r="CG204" s="316"/>
      <c r="CH204" s="316"/>
      <c r="CI204" s="316"/>
      <c r="CJ204" s="316"/>
      <c r="CK204" s="316"/>
      <c r="CL204" s="316"/>
      <c r="CM204" s="316"/>
      <c r="CN204" s="316"/>
      <c r="CO204" s="316"/>
      <c r="CP204" s="316"/>
      <c r="CQ204" s="316"/>
      <c r="CR204" s="316"/>
      <c r="CS204" s="316"/>
      <c r="CT204" s="316"/>
      <c r="CU204" s="316"/>
      <c r="CV204" s="316"/>
      <c r="CW204" s="316"/>
      <c r="CX204" s="316"/>
      <c r="CY204" s="316"/>
      <c r="CZ204" s="316"/>
      <c r="DA204" s="316"/>
      <c r="DB204" s="316"/>
      <c r="DC204" s="316"/>
      <c r="DD204" s="316"/>
      <c r="DE204" s="316"/>
      <c r="DF204" s="316"/>
      <c r="DG204" s="316"/>
      <c r="DH204" s="316"/>
      <c r="DI204" s="316"/>
      <c r="DJ204" s="316"/>
      <c r="DK204" s="316"/>
      <c r="DL204" s="316"/>
      <c r="DM204" s="316"/>
      <c r="DN204" s="316"/>
      <c r="DO204" s="316"/>
      <c r="DP204" s="316"/>
      <c r="DQ204" s="316"/>
      <c r="DR204" s="316"/>
      <c r="DS204" s="316"/>
      <c r="DT204" s="293"/>
      <c r="DU204" s="293"/>
      <c r="DV204" s="293"/>
      <c r="DW204" s="293"/>
      <c r="DX204" s="317"/>
      <c r="DY204" s="314"/>
      <c r="DZ204" s="314"/>
      <c r="EA204" s="314"/>
      <c r="EB204" s="314"/>
      <c r="EC204" s="314"/>
      <c r="ED204" s="314"/>
      <c r="EE204" s="314"/>
      <c r="EF204" s="314"/>
      <c r="EG204" s="313"/>
      <c r="EH204" s="313"/>
      <c r="EI204" s="313"/>
      <c r="EJ204" s="313"/>
      <c r="EK204" s="313"/>
      <c r="EL204" s="313"/>
      <c r="EM204" s="313"/>
      <c r="EN204" s="313"/>
      <c r="EO204" s="313"/>
      <c r="EP204" s="313"/>
      <c r="EU204" s="313"/>
      <c r="EV204" s="313"/>
      <c r="EW204" s="313"/>
      <c r="EX204" s="313"/>
      <c r="EY204" s="313"/>
      <c r="EZ204" s="313"/>
      <c r="FA204" s="313"/>
      <c r="FB204" s="313"/>
      <c r="FC204" s="313"/>
      <c r="FD204" s="313"/>
      <c r="FE204" s="313"/>
      <c r="FF204" s="313"/>
      <c r="FG204" s="313"/>
      <c r="FH204" s="313"/>
      <c r="FI204" s="313"/>
      <c r="FJ204" s="313"/>
      <c r="FK204" s="313"/>
      <c r="FL204" s="313"/>
    </row>
    <row r="205" spans="3:168" s="59" customFormat="1" ht="30" customHeight="1">
      <c r="C205" s="318" t="s">
        <v>892</v>
      </c>
      <c r="D205" s="293"/>
      <c r="E205" s="293"/>
      <c r="F205" s="293"/>
      <c r="G205" s="293"/>
      <c r="H205" s="293"/>
      <c r="I205" s="293"/>
      <c r="J205" s="293"/>
      <c r="K205" s="293"/>
      <c r="L205" s="293"/>
      <c r="M205" s="312"/>
      <c r="N205" s="293"/>
      <c r="O205" s="293"/>
      <c r="P205" s="293"/>
      <c r="Q205" s="293"/>
      <c r="R205" s="313"/>
      <c r="S205" s="293"/>
      <c r="T205" s="293"/>
      <c r="U205" s="314"/>
      <c r="V205" s="314"/>
      <c r="W205" s="314"/>
      <c r="X205" s="314"/>
      <c r="Y205" s="314"/>
      <c r="Z205" s="314"/>
      <c r="AA205" s="314"/>
      <c r="AB205" s="314"/>
      <c r="AC205" s="314"/>
      <c r="AD205" s="314"/>
      <c r="AE205" s="487"/>
      <c r="AF205" s="293"/>
      <c r="AG205" s="313"/>
      <c r="AH205" s="293"/>
      <c r="AI205" s="293"/>
      <c r="AJ205" s="293"/>
      <c r="AK205" s="293"/>
      <c r="AL205" s="293"/>
      <c r="AM205" s="293"/>
      <c r="AN205" s="293"/>
      <c r="AO205" s="293"/>
      <c r="AP205" s="293"/>
      <c r="AQ205" s="293"/>
      <c r="AR205" s="293"/>
      <c r="AS205" s="293"/>
      <c r="AT205" s="293"/>
      <c r="AU205" s="313"/>
      <c r="AV205" s="313"/>
      <c r="AW205" s="313"/>
      <c r="AX205" s="293"/>
      <c r="AY205" s="293"/>
      <c r="AZ205" s="293"/>
      <c r="BA205" s="293"/>
      <c r="BB205" s="293"/>
      <c r="BC205" s="293"/>
      <c r="BD205" s="293"/>
      <c r="BE205" s="293"/>
      <c r="BF205" s="285"/>
      <c r="BG205" s="285"/>
      <c r="BH205" s="285"/>
      <c r="BI205" s="285"/>
      <c r="BJ205" s="285"/>
      <c r="BK205" s="285"/>
      <c r="BL205" s="315"/>
      <c r="BM205" s="315"/>
      <c r="BN205" s="315"/>
      <c r="BO205" s="315"/>
      <c r="BP205" s="315"/>
      <c r="BQ205" s="285"/>
      <c r="BR205" s="285"/>
      <c r="BS205" s="352"/>
      <c r="BT205" s="352"/>
      <c r="BU205" s="352"/>
      <c r="BV205" s="352"/>
      <c r="BW205" s="316"/>
      <c r="BX205" s="316"/>
      <c r="BY205" s="316"/>
      <c r="BZ205" s="316"/>
      <c r="CA205" s="316"/>
      <c r="CB205" s="316"/>
      <c r="CC205" s="316"/>
      <c r="CD205" s="316"/>
      <c r="CE205" s="316"/>
      <c r="CF205" s="316"/>
      <c r="CG205" s="316"/>
      <c r="CH205" s="316"/>
      <c r="CI205" s="316"/>
      <c r="CJ205" s="316"/>
      <c r="CK205" s="316"/>
      <c r="CL205" s="316"/>
      <c r="CM205" s="316"/>
      <c r="CN205" s="316"/>
      <c r="CO205" s="316"/>
      <c r="CP205" s="316"/>
      <c r="CQ205" s="316"/>
      <c r="CR205" s="316"/>
      <c r="CS205" s="316"/>
      <c r="CT205" s="316"/>
      <c r="CU205" s="316"/>
      <c r="CV205" s="316"/>
      <c r="CW205" s="316"/>
      <c r="CX205" s="316"/>
      <c r="CY205" s="316"/>
      <c r="CZ205" s="316"/>
      <c r="DA205" s="316"/>
      <c r="DB205" s="316"/>
      <c r="DC205" s="316"/>
      <c r="DD205" s="316"/>
      <c r="DE205" s="316"/>
      <c r="DF205" s="316"/>
      <c r="DG205" s="316"/>
      <c r="DH205" s="316"/>
      <c r="DI205" s="316"/>
      <c r="DJ205" s="316"/>
      <c r="DK205" s="316"/>
      <c r="DL205" s="316"/>
      <c r="DM205" s="316"/>
      <c r="DN205" s="316"/>
      <c r="DO205" s="316"/>
      <c r="DP205" s="316"/>
      <c r="DQ205" s="316"/>
      <c r="DR205" s="316"/>
      <c r="DS205" s="316"/>
      <c r="DT205" s="293"/>
      <c r="DU205" s="293"/>
      <c r="DV205" s="293"/>
      <c r="DW205" s="293"/>
      <c r="DX205" s="317"/>
      <c r="DY205" s="314"/>
      <c r="DZ205" s="314"/>
      <c r="EA205" s="314"/>
      <c r="EB205" s="314"/>
      <c r="EC205" s="314"/>
      <c r="ED205" s="314"/>
      <c r="EE205" s="314"/>
      <c r="EF205" s="314"/>
      <c r="EG205" s="313"/>
      <c r="EH205" s="313"/>
      <c r="EI205" s="313"/>
      <c r="EJ205" s="313"/>
      <c r="EK205" s="313"/>
      <c r="EL205" s="313"/>
      <c r="EM205" s="313"/>
      <c r="EN205" s="313"/>
      <c r="EO205" s="313"/>
      <c r="EP205" s="313"/>
      <c r="EU205" s="313"/>
      <c r="EV205" s="313"/>
      <c r="EW205" s="313"/>
      <c r="EX205" s="313"/>
      <c r="EY205" s="313"/>
      <c r="EZ205" s="313"/>
      <c r="FA205" s="313"/>
      <c r="FB205" s="313"/>
      <c r="FC205" s="313"/>
      <c r="FD205" s="313"/>
      <c r="FE205" s="313"/>
      <c r="FF205" s="313"/>
      <c r="FG205" s="313"/>
      <c r="FH205" s="313"/>
      <c r="FI205" s="313"/>
      <c r="FJ205" s="313"/>
      <c r="FK205" s="313"/>
      <c r="FL205" s="313"/>
    </row>
    <row r="206" spans="3:168" s="59" customFormat="1" ht="30" customHeight="1">
      <c r="C206" s="318" t="s">
        <v>893</v>
      </c>
      <c r="D206" s="293"/>
      <c r="E206" s="293"/>
      <c r="F206" s="293"/>
      <c r="G206" s="293"/>
      <c r="H206" s="293"/>
      <c r="I206" s="293"/>
      <c r="J206" s="293"/>
      <c r="K206" s="293"/>
      <c r="L206" s="293"/>
      <c r="M206" s="312"/>
      <c r="N206" s="293"/>
      <c r="O206" s="293"/>
      <c r="P206" s="293"/>
      <c r="Q206" s="293"/>
      <c r="R206" s="313"/>
      <c r="S206" s="293"/>
      <c r="T206" s="293"/>
      <c r="U206" s="314"/>
      <c r="V206" s="314"/>
      <c r="W206" s="314"/>
      <c r="X206" s="314"/>
      <c r="Y206" s="314"/>
      <c r="Z206" s="314"/>
      <c r="AA206" s="314"/>
      <c r="AB206" s="314"/>
      <c r="AC206" s="314"/>
      <c r="AD206" s="314"/>
      <c r="AE206" s="487"/>
      <c r="AF206" s="293"/>
      <c r="AG206" s="313"/>
      <c r="AH206" s="293"/>
      <c r="AI206" s="293"/>
      <c r="AJ206" s="293"/>
      <c r="AK206" s="293"/>
      <c r="AL206" s="293"/>
      <c r="AM206" s="293"/>
      <c r="AN206" s="293"/>
      <c r="AO206" s="293"/>
      <c r="AP206" s="293"/>
      <c r="AQ206" s="293"/>
      <c r="AR206" s="293"/>
      <c r="AS206" s="293"/>
      <c r="AT206" s="293"/>
      <c r="AU206" s="313"/>
      <c r="AV206" s="313"/>
      <c r="AW206" s="313"/>
      <c r="AX206" s="293"/>
      <c r="AY206" s="293"/>
      <c r="AZ206" s="293"/>
      <c r="BA206" s="293"/>
      <c r="BB206" s="293"/>
      <c r="BC206" s="293"/>
      <c r="BD206" s="293"/>
      <c r="BE206" s="293"/>
      <c r="BF206" s="285"/>
      <c r="BG206" s="285"/>
      <c r="BH206" s="285"/>
      <c r="BI206" s="285"/>
      <c r="BJ206" s="285"/>
      <c r="BK206" s="285"/>
      <c r="BL206" s="315"/>
      <c r="BM206" s="315"/>
      <c r="BN206" s="315"/>
      <c r="BO206" s="315"/>
      <c r="BP206" s="315"/>
      <c r="BQ206" s="285"/>
      <c r="BR206" s="285"/>
      <c r="BS206" s="352"/>
      <c r="BT206" s="352"/>
      <c r="BU206" s="352"/>
      <c r="BV206" s="352"/>
      <c r="BW206" s="316"/>
      <c r="BX206" s="316"/>
      <c r="BY206" s="316"/>
      <c r="BZ206" s="316"/>
      <c r="CA206" s="316"/>
      <c r="CB206" s="316"/>
      <c r="CC206" s="316"/>
      <c r="CD206" s="316"/>
      <c r="CE206" s="316"/>
      <c r="CF206" s="316"/>
      <c r="CG206" s="316"/>
      <c r="CH206" s="316"/>
      <c r="CI206" s="316"/>
      <c r="CJ206" s="316"/>
      <c r="CK206" s="316"/>
      <c r="CL206" s="316"/>
      <c r="CM206" s="316"/>
      <c r="CN206" s="316"/>
      <c r="CO206" s="316"/>
      <c r="CP206" s="316"/>
      <c r="CQ206" s="316"/>
      <c r="CR206" s="316"/>
      <c r="CS206" s="316"/>
      <c r="CT206" s="316"/>
      <c r="CU206" s="316"/>
      <c r="CV206" s="316"/>
      <c r="CW206" s="316"/>
      <c r="CX206" s="316"/>
      <c r="CY206" s="316"/>
      <c r="CZ206" s="316"/>
      <c r="DA206" s="316"/>
      <c r="DB206" s="316"/>
      <c r="DC206" s="316"/>
      <c r="DD206" s="316"/>
      <c r="DE206" s="316"/>
      <c r="DF206" s="316"/>
      <c r="DG206" s="316"/>
      <c r="DH206" s="316"/>
      <c r="DI206" s="316"/>
      <c r="DJ206" s="316"/>
      <c r="DK206" s="316"/>
      <c r="DL206" s="316"/>
      <c r="DM206" s="316"/>
      <c r="DN206" s="316"/>
      <c r="DO206" s="316"/>
      <c r="DP206" s="316"/>
      <c r="DQ206" s="316"/>
      <c r="DR206" s="316"/>
      <c r="DS206" s="316"/>
      <c r="DT206" s="293"/>
      <c r="DU206" s="293"/>
      <c r="DV206" s="293"/>
      <c r="DW206" s="293"/>
      <c r="DX206" s="317"/>
      <c r="DY206" s="314"/>
      <c r="DZ206" s="314"/>
      <c r="EA206" s="314"/>
      <c r="EB206" s="314"/>
      <c r="EC206" s="314"/>
      <c r="ED206" s="314"/>
      <c r="EE206" s="314"/>
      <c r="EF206" s="314"/>
      <c r="EG206" s="313"/>
      <c r="EH206" s="313"/>
      <c r="EI206" s="313"/>
      <c r="EJ206" s="313"/>
      <c r="EK206" s="313"/>
      <c r="EL206" s="313"/>
      <c r="EM206" s="313"/>
      <c r="EN206" s="313"/>
      <c r="EO206" s="313"/>
      <c r="EP206" s="313"/>
      <c r="EU206" s="313"/>
      <c r="EV206" s="313"/>
      <c r="EW206" s="313"/>
      <c r="EX206" s="313"/>
      <c r="EY206" s="313"/>
      <c r="EZ206" s="313"/>
      <c r="FA206" s="313"/>
      <c r="FB206" s="313"/>
      <c r="FC206" s="313"/>
      <c r="FD206" s="313"/>
      <c r="FE206" s="313"/>
      <c r="FF206" s="313"/>
      <c r="FG206" s="313"/>
      <c r="FH206" s="313"/>
      <c r="FI206" s="313"/>
      <c r="FJ206" s="313"/>
      <c r="FK206" s="313"/>
      <c r="FL206" s="313"/>
    </row>
    <row r="207" spans="3:168" s="59" customFormat="1" ht="30" customHeight="1">
      <c r="C207" s="318" t="s">
        <v>894</v>
      </c>
      <c r="D207" s="293"/>
      <c r="E207" s="293"/>
      <c r="F207" s="293"/>
      <c r="G207" s="293"/>
      <c r="H207" s="293"/>
      <c r="I207" s="293"/>
      <c r="J207" s="293"/>
      <c r="K207" s="293"/>
      <c r="L207" s="293"/>
      <c r="M207" s="312"/>
      <c r="N207" s="293"/>
      <c r="O207" s="293"/>
      <c r="P207" s="293"/>
      <c r="Q207" s="293"/>
      <c r="R207" s="313"/>
      <c r="S207" s="293"/>
      <c r="T207" s="293"/>
      <c r="U207" s="314"/>
      <c r="V207" s="314"/>
      <c r="W207" s="314"/>
      <c r="X207" s="314"/>
      <c r="Y207" s="314"/>
      <c r="Z207" s="314"/>
      <c r="AA207" s="314"/>
      <c r="AB207" s="314"/>
      <c r="AC207" s="314"/>
      <c r="AD207" s="314"/>
      <c r="AE207" s="487"/>
      <c r="AF207" s="293"/>
      <c r="AG207" s="313"/>
      <c r="AH207" s="293"/>
      <c r="AI207" s="293"/>
      <c r="AJ207" s="293"/>
      <c r="AK207" s="293"/>
      <c r="AL207" s="293"/>
      <c r="AM207" s="293"/>
      <c r="AN207" s="293"/>
      <c r="AO207" s="293"/>
      <c r="AP207" s="293"/>
      <c r="AQ207" s="293"/>
      <c r="AR207" s="293"/>
      <c r="AS207" s="293"/>
      <c r="AT207" s="293"/>
      <c r="AU207" s="313"/>
      <c r="AV207" s="313"/>
      <c r="AW207" s="313"/>
      <c r="AX207" s="293"/>
      <c r="AY207" s="293"/>
      <c r="AZ207" s="293"/>
      <c r="BA207" s="293"/>
      <c r="BB207" s="293"/>
      <c r="BC207" s="293"/>
      <c r="BD207" s="293"/>
      <c r="BE207" s="293"/>
      <c r="BF207" s="285"/>
      <c r="BG207" s="285"/>
      <c r="BH207" s="285"/>
      <c r="BI207" s="285"/>
      <c r="BJ207" s="285"/>
      <c r="BK207" s="285"/>
      <c r="BL207" s="315"/>
      <c r="BM207" s="315"/>
      <c r="BN207" s="315"/>
      <c r="BO207" s="315"/>
      <c r="BP207" s="315"/>
      <c r="BQ207" s="285"/>
      <c r="BR207" s="285"/>
      <c r="BS207" s="352"/>
      <c r="BT207" s="352"/>
      <c r="BU207" s="352"/>
      <c r="BV207" s="352"/>
      <c r="BW207" s="316"/>
      <c r="BX207" s="316"/>
      <c r="BY207" s="316"/>
      <c r="BZ207" s="316"/>
      <c r="CA207" s="316"/>
      <c r="CB207" s="316"/>
      <c r="CC207" s="316"/>
      <c r="CD207" s="316"/>
      <c r="CE207" s="316"/>
      <c r="CF207" s="316"/>
      <c r="CG207" s="316"/>
      <c r="CH207" s="316"/>
      <c r="CI207" s="316"/>
      <c r="CJ207" s="316"/>
      <c r="CK207" s="316"/>
      <c r="CL207" s="316"/>
      <c r="CM207" s="316"/>
      <c r="CN207" s="316"/>
      <c r="CO207" s="316"/>
      <c r="CP207" s="316"/>
      <c r="CQ207" s="316"/>
      <c r="CR207" s="316"/>
      <c r="CS207" s="316"/>
      <c r="CT207" s="316"/>
      <c r="CU207" s="316"/>
      <c r="CV207" s="316"/>
      <c r="CW207" s="316"/>
      <c r="CX207" s="316"/>
      <c r="CY207" s="316"/>
      <c r="CZ207" s="316"/>
      <c r="DA207" s="316"/>
      <c r="DB207" s="316"/>
      <c r="DC207" s="316"/>
      <c r="DD207" s="316"/>
      <c r="DE207" s="316"/>
      <c r="DF207" s="316"/>
      <c r="DG207" s="316"/>
      <c r="DH207" s="316"/>
      <c r="DI207" s="316"/>
      <c r="DJ207" s="316"/>
      <c r="DK207" s="316"/>
      <c r="DL207" s="316"/>
      <c r="DM207" s="316"/>
      <c r="DN207" s="316"/>
      <c r="DO207" s="316"/>
      <c r="DP207" s="316"/>
      <c r="DQ207" s="316"/>
      <c r="DR207" s="316"/>
      <c r="DS207" s="316"/>
      <c r="DT207" s="293"/>
      <c r="DU207" s="293"/>
      <c r="DV207" s="293"/>
      <c r="DW207" s="293"/>
      <c r="DX207" s="317"/>
      <c r="DY207" s="314"/>
      <c r="DZ207" s="314"/>
      <c r="EA207" s="314"/>
      <c r="EB207" s="314"/>
      <c r="EC207" s="314"/>
      <c r="ED207" s="314"/>
      <c r="EE207" s="314"/>
      <c r="EF207" s="314"/>
      <c r="EG207" s="313"/>
      <c r="EH207" s="313"/>
      <c r="EI207" s="313"/>
      <c r="EJ207" s="313"/>
      <c r="EK207" s="313"/>
      <c r="EL207" s="313"/>
      <c r="EM207" s="313"/>
      <c r="EN207" s="313"/>
      <c r="EO207" s="313"/>
      <c r="EP207" s="313"/>
      <c r="EU207" s="313"/>
      <c r="EV207" s="313"/>
      <c r="EW207" s="313"/>
      <c r="EX207" s="313"/>
      <c r="EY207" s="313"/>
      <c r="EZ207" s="313"/>
      <c r="FA207" s="313"/>
      <c r="FB207" s="313"/>
      <c r="FC207" s="313"/>
      <c r="FD207" s="313"/>
      <c r="FE207" s="313"/>
      <c r="FF207" s="313"/>
      <c r="FG207" s="313"/>
      <c r="FH207" s="313"/>
      <c r="FI207" s="313"/>
      <c r="FJ207" s="313"/>
      <c r="FK207" s="313"/>
      <c r="FL207" s="313"/>
    </row>
    <row r="208" spans="3:168" s="59" customFormat="1" ht="30" customHeight="1">
      <c r="C208" s="376" t="s">
        <v>895</v>
      </c>
      <c r="D208" s="293"/>
      <c r="E208" s="293"/>
      <c r="F208" s="293"/>
      <c r="G208" s="293"/>
      <c r="H208" s="293"/>
      <c r="I208" s="293"/>
      <c r="J208" s="293"/>
      <c r="K208" s="293"/>
      <c r="L208" s="293"/>
      <c r="M208" s="312"/>
      <c r="N208" s="293"/>
      <c r="O208" s="293"/>
      <c r="P208" s="293"/>
      <c r="Q208" s="293"/>
      <c r="R208" s="313"/>
      <c r="S208" s="293"/>
      <c r="T208" s="293"/>
      <c r="U208" s="314"/>
      <c r="V208" s="314"/>
      <c r="W208" s="314"/>
      <c r="X208" s="314"/>
      <c r="Y208" s="314"/>
      <c r="Z208" s="314"/>
      <c r="AA208" s="314"/>
      <c r="AB208" s="314"/>
      <c r="AC208" s="314"/>
      <c r="AD208" s="314"/>
      <c r="AE208" s="489"/>
      <c r="AF208" s="293"/>
      <c r="AG208" s="313"/>
      <c r="AH208" s="293"/>
      <c r="AI208" s="293"/>
      <c r="AJ208" s="293"/>
      <c r="AK208" s="293"/>
      <c r="AL208" s="293"/>
      <c r="AM208" s="293"/>
      <c r="AN208" s="293"/>
      <c r="AO208" s="293"/>
      <c r="AP208" s="293"/>
      <c r="AQ208" s="293"/>
      <c r="AR208" s="293"/>
      <c r="AS208" s="293"/>
      <c r="AT208" s="293"/>
      <c r="AU208" s="313"/>
      <c r="AV208" s="313"/>
      <c r="AW208" s="313"/>
      <c r="AX208" s="293"/>
      <c r="AY208" s="293"/>
      <c r="AZ208" s="293"/>
      <c r="BA208" s="293"/>
      <c r="BB208" s="293"/>
      <c r="BC208" s="293"/>
      <c r="BD208" s="293"/>
      <c r="BE208" s="293"/>
      <c r="BF208" s="285"/>
      <c r="BG208" s="285"/>
      <c r="BH208" s="285"/>
      <c r="BI208" s="285"/>
      <c r="BJ208" s="285"/>
      <c r="BK208" s="285"/>
      <c r="BL208" s="315"/>
      <c r="BM208" s="315"/>
      <c r="BN208" s="315"/>
      <c r="BO208" s="315"/>
      <c r="BP208" s="315"/>
      <c r="BQ208" s="285"/>
      <c r="BR208" s="285"/>
      <c r="BS208" s="352"/>
      <c r="BT208" s="352"/>
      <c r="BU208" s="352"/>
      <c r="BV208" s="352"/>
      <c r="BW208" s="316"/>
      <c r="BX208" s="316"/>
      <c r="BY208" s="316"/>
      <c r="BZ208" s="316"/>
      <c r="CA208" s="316"/>
      <c r="CB208" s="316"/>
      <c r="CC208" s="316"/>
      <c r="CD208" s="316"/>
      <c r="CE208" s="316"/>
      <c r="CF208" s="316"/>
      <c r="CG208" s="316"/>
      <c r="CH208" s="316"/>
      <c r="CI208" s="316"/>
      <c r="CJ208" s="316"/>
      <c r="CK208" s="316"/>
      <c r="CL208" s="316"/>
      <c r="CM208" s="316"/>
      <c r="CN208" s="316"/>
      <c r="CO208" s="316"/>
      <c r="CP208" s="316"/>
      <c r="CQ208" s="316"/>
      <c r="CR208" s="316"/>
      <c r="CS208" s="316"/>
      <c r="CT208" s="316"/>
      <c r="CU208" s="316"/>
      <c r="CV208" s="316"/>
      <c r="CW208" s="316"/>
      <c r="CX208" s="316"/>
      <c r="CY208" s="316"/>
      <c r="CZ208" s="316"/>
      <c r="DA208" s="316"/>
      <c r="DB208" s="316"/>
      <c r="DC208" s="316"/>
      <c r="DD208" s="316"/>
      <c r="DE208" s="316"/>
      <c r="DF208" s="316"/>
      <c r="DG208" s="316"/>
      <c r="DH208" s="316"/>
      <c r="DI208" s="316"/>
      <c r="DJ208" s="316"/>
      <c r="DK208" s="316"/>
      <c r="DL208" s="316"/>
      <c r="DM208" s="316"/>
      <c r="DN208" s="316"/>
      <c r="DO208" s="316"/>
      <c r="DP208" s="316"/>
      <c r="DQ208" s="316"/>
      <c r="DR208" s="316"/>
      <c r="DS208" s="316"/>
      <c r="DT208" s="293"/>
      <c r="DU208" s="293"/>
      <c r="DV208" s="293"/>
      <c r="DW208" s="293"/>
      <c r="DX208" s="317"/>
      <c r="DY208" s="314"/>
      <c r="DZ208" s="314"/>
      <c r="EA208" s="314"/>
      <c r="EB208" s="314"/>
      <c r="EC208" s="314"/>
      <c r="ED208" s="314"/>
      <c r="EE208" s="314"/>
      <c r="EF208" s="314"/>
      <c r="EG208" s="313"/>
      <c r="EH208" s="313"/>
      <c r="EI208" s="313"/>
      <c r="EJ208" s="313"/>
      <c r="EK208" s="313"/>
      <c r="EL208" s="313"/>
      <c r="EM208" s="313"/>
      <c r="EN208" s="313"/>
      <c r="EO208" s="313"/>
      <c r="EP208" s="313"/>
      <c r="EU208" s="313"/>
      <c r="EV208" s="313"/>
      <c r="EW208" s="313"/>
      <c r="EX208" s="313"/>
      <c r="EY208" s="313"/>
      <c r="EZ208" s="313"/>
      <c r="FA208" s="313"/>
      <c r="FB208" s="313"/>
      <c r="FC208" s="313"/>
      <c r="FD208" s="313"/>
      <c r="FE208" s="313"/>
      <c r="FF208" s="313"/>
      <c r="FG208" s="313"/>
      <c r="FH208" s="313"/>
      <c r="FI208" s="313"/>
      <c r="FJ208" s="313"/>
      <c r="FK208" s="313"/>
      <c r="FL208" s="313"/>
    </row>
    <row r="209" spans="3:168" s="59" customFormat="1" ht="30" customHeight="1">
      <c r="C209" s="376" t="s">
        <v>896</v>
      </c>
      <c r="D209" s="293"/>
      <c r="E209" s="293"/>
      <c r="F209" s="293"/>
      <c r="G209" s="293"/>
      <c r="H209" s="293"/>
      <c r="I209" s="293"/>
      <c r="J209" s="293"/>
      <c r="K209" s="293"/>
      <c r="L209" s="293"/>
      <c r="M209" s="312"/>
      <c r="N209" s="293"/>
      <c r="O209" s="293"/>
      <c r="P209" s="293"/>
      <c r="Q209" s="293"/>
      <c r="R209" s="313"/>
      <c r="S209" s="293"/>
      <c r="T209" s="293"/>
      <c r="U209" s="314"/>
      <c r="V209" s="314"/>
      <c r="W209" s="314"/>
      <c r="X209" s="314"/>
      <c r="Y209" s="314"/>
      <c r="Z209" s="314"/>
      <c r="AA209" s="314"/>
      <c r="AB209" s="314"/>
      <c r="AC209" s="314"/>
      <c r="AD209" s="314"/>
      <c r="AE209" s="489"/>
      <c r="AF209" s="293"/>
      <c r="AG209" s="313"/>
      <c r="AH209" s="293"/>
      <c r="AI209" s="293"/>
      <c r="AJ209" s="293"/>
      <c r="AK209" s="293"/>
      <c r="AL209" s="293"/>
      <c r="AM209" s="293"/>
      <c r="AN209" s="293"/>
      <c r="AO209" s="293"/>
      <c r="AP209" s="293"/>
      <c r="AQ209" s="293"/>
      <c r="AR209" s="293"/>
      <c r="AS209" s="293"/>
      <c r="AT209" s="293"/>
      <c r="AU209" s="313"/>
      <c r="AV209" s="313"/>
      <c r="AW209" s="313"/>
      <c r="AX209" s="293"/>
      <c r="AY209" s="293"/>
      <c r="AZ209" s="293"/>
      <c r="BA209" s="293"/>
      <c r="BB209" s="293"/>
      <c r="BC209" s="293"/>
      <c r="BD209" s="293"/>
      <c r="BE209" s="293"/>
      <c r="BF209" s="285"/>
      <c r="BG209" s="285"/>
      <c r="BH209" s="285"/>
      <c r="BI209" s="285"/>
      <c r="BJ209" s="285"/>
      <c r="BK209" s="285"/>
      <c r="BL209" s="315"/>
      <c r="BM209" s="315"/>
      <c r="BN209" s="315"/>
      <c r="BO209" s="315"/>
      <c r="BP209" s="315"/>
      <c r="BQ209" s="285"/>
      <c r="BR209" s="285"/>
      <c r="BS209" s="352"/>
      <c r="BT209" s="352"/>
      <c r="BU209" s="352"/>
      <c r="BV209" s="352"/>
      <c r="BW209" s="316"/>
      <c r="BX209" s="316"/>
      <c r="BY209" s="316"/>
      <c r="BZ209" s="316"/>
      <c r="CA209" s="316"/>
      <c r="CB209" s="316"/>
      <c r="CC209" s="316"/>
      <c r="CD209" s="316"/>
      <c r="CE209" s="316"/>
      <c r="CF209" s="316"/>
      <c r="CG209" s="316"/>
      <c r="CH209" s="316"/>
      <c r="CI209" s="316"/>
      <c r="CJ209" s="316"/>
      <c r="CK209" s="316"/>
      <c r="CL209" s="316"/>
      <c r="CM209" s="316"/>
      <c r="CN209" s="316"/>
      <c r="CO209" s="316"/>
      <c r="CP209" s="316"/>
      <c r="CQ209" s="316"/>
      <c r="CR209" s="316"/>
      <c r="CS209" s="316"/>
      <c r="CT209" s="316"/>
      <c r="CU209" s="316"/>
      <c r="CV209" s="316"/>
      <c r="CW209" s="316"/>
      <c r="CX209" s="316"/>
      <c r="CY209" s="316"/>
      <c r="CZ209" s="316"/>
      <c r="DA209" s="316"/>
      <c r="DB209" s="316"/>
      <c r="DC209" s="316"/>
      <c r="DD209" s="316"/>
      <c r="DE209" s="316"/>
      <c r="DF209" s="316"/>
      <c r="DG209" s="316"/>
      <c r="DH209" s="316"/>
      <c r="DI209" s="316"/>
      <c r="DJ209" s="316"/>
      <c r="DK209" s="316"/>
      <c r="DL209" s="316"/>
      <c r="DM209" s="316"/>
      <c r="DN209" s="316"/>
      <c r="DO209" s="316"/>
      <c r="DP209" s="316"/>
      <c r="DQ209" s="316"/>
      <c r="DR209" s="316"/>
      <c r="DS209" s="316"/>
      <c r="DT209" s="293"/>
      <c r="DU209" s="293"/>
      <c r="DV209" s="293"/>
      <c r="DW209" s="293"/>
      <c r="DX209" s="317"/>
      <c r="DY209" s="314"/>
      <c r="DZ209" s="314"/>
      <c r="EA209" s="314"/>
      <c r="EB209" s="314"/>
      <c r="EC209" s="314"/>
      <c r="ED209" s="314"/>
      <c r="EE209" s="314"/>
      <c r="EF209" s="314"/>
      <c r="EG209" s="313"/>
      <c r="EH209" s="313"/>
      <c r="EI209" s="313"/>
      <c r="EJ209" s="313"/>
      <c r="EK209" s="313"/>
      <c r="EL209" s="313"/>
      <c r="EM209" s="313"/>
      <c r="EN209" s="313"/>
      <c r="EO209" s="313"/>
      <c r="EP209" s="313"/>
      <c r="EU209" s="313"/>
      <c r="EV209" s="313"/>
      <c r="EW209" s="313"/>
      <c r="EX209" s="313"/>
      <c r="EY209" s="313"/>
      <c r="EZ209" s="313"/>
      <c r="FA209" s="313"/>
      <c r="FB209" s="313"/>
      <c r="FC209" s="313"/>
      <c r="FD209" s="313"/>
      <c r="FE209" s="313"/>
      <c r="FF209" s="313"/>
      <c r="FG209" s="313"/>
      <c r="FH209" s="313"/>
      <c r="FI209" s="313"/>
      <c r="FJ209" s="313"/>
      <c r="FK209" s="313"/>
      <c r="FL209" s="313"/>
    </row>
    <row r="210" spans="3:168" s="59" customFormat="1" ht="30" customHeight="1">
      <c r="C210" s="376" t="s">
        <v>897</v>
      </c>
      <c r="D210" s="293"/>
      <c r="E210" s="293"/>
      <c r="F210" s="293"/>
      <c r="G210" s="293"/>
      <c r="H210" s="293"/>
      <c r="I210" s="293"/>
      <c r="J210" s="293"/>
      <c r="K210" s="293"/>
      <c r="L210" s="293"/>
      <c r="M210" s="312"/>
      <c r="N210" s="293"/>
      <c r="O210" s="293"/>
      <c r="P210" s="293"/>
      <c r="Q210" s="293"/>
      <c r="R210" s="313"/>
      <c r="S210" s="293"/>
      <c r="T210" s="293"/>
      <c r="U210" s="314"/>
      <c r="V210" s="314"/>
      <c r="W210" s="314"/>
      <c r="X210" s="314"/>
      <c r="Y210" s="314"/>
      <c r="Z210" s="314"/>
      <c r="AA210" s="314"/>
      <c r="AB210" s="314"/>
      <c r="AC210" s="314"/>
      <c r="AD210" s="314"/>
      <c r="AE210" s="489"/>
      <c r="AF210" s="293"/>
      <c r="AG210" s="313"/>
      <c r="AH210" s="293"/>
      <c r="AI210" s="293"/>
      <c r="AJ210" s="293"/>
      <c r="AK210" s="293"/>
      <c r="AL210" s="293"/>
      <c r="AM210" s="293"/>
      <c r="AN210" s="293"/>
      <c r="AO210" s="293"/>
      <c r="AP210" s="293"/>
      <c r="AQ210" s="293"/>
      <c r="AR210" s="293"/>
      <c r="AS210" s="293"/>
      <c r="AT210" s="293"/>
      <c r="AU210" s="313"/>
      <c r="AV210" s="313"/>
      <c r="AW210" s="313"/>
      <c r="AX210" s="293"/>
      <c r="AY210" s="293"/>
      <c r="AZ210" s="293"/>
      <c r="BA210" s="293"/>
      <c r="BB210" s="293"/>
      <c r="BC210" s="293"/>
      <c r="BD210" s="293"/>
      <c r="BE210" s="293"/>
      <c r="BF210" s="285"/>
      <c r="BG210" s="285"/>
      <c r="BH210" s="285"/>
      <c r="BI210" s="285"/>
      <c r="BJ210" s="285"/>
      <c r="BK210" s="285"/>
      <c r="BL210" s="315"/>
      <c r="BM210" s="315"/>
      <c r="BN210" s="315"/>
      <c r="BO210" s="315"/>
      <c r="BP210" s="315"/>
      <c r="BQ210" s="285"/>
      <c r="BR210" s="285"/>
      <c r="BS210" s="352"/>
      <c r="BT210" s="352"/>
      <c r="BU210" s="352"/>
      <c r="BV210" s="352"/>
      <c r="BW210" s="316"/>
      <c r="BX210" s="316"/>
      <c r="BY210" s="316"/>
      <c r="BZ210" s="316"/>
      <c r="CA210" s="316"/>
      <c r="CB210" s="316"/>
      <c r="CC210" s="316"/>
      <c r="CD210" s="316"/>
      <c r="CE210" s="316"/>
      <c r="CF210" s="316"/>
      <c r="CG210" s="316"/>
      <c r="CH210" s="316"/>
      <c r="CI210" s="316"/>
      <c r="CJ210" s="316"/>
      <c r="CK210" s="316"/>
      <c r="CL210" s="316"/>
      <c r="CM210" s="316"/>
      <c r="CN210" s="316"/>
      <c r="CO210" s="316"/>
      <c r="CP210" s="316"/>
      <c r="CQ210" s="316"/>
      <c r="CR210" s="316"/>
      <c r="CS210" s="316"/>
      <c r="CT210" s="316"/>
      <c r="CU210" s="316"/>
      <c r="CV210" s="316"/>
      <c r="CW210" s="316"/>
      <c r="CX210" s="316"/>
      <c r="CY210" s="316"/>
      <c r="CZ210" s="316"/>
      <c r="DA210" s="316"/>
      <c r="DB210" s="316"/>
      <c r="DC210" s="316"/>
      <c r="DD210" s="316"/>
      <c r="DE210" s="316"/>
      <c r="DF210" s="316"/>
      <c r="DG210" s="316"/>
      <c r="DH210" s="316"/>
      <c r="DI210" s="316"/>
      <c r="DJ210" s="316"/>
      <c r="DK210" s="316"/>
      <c r="DL210" s="316"/>
      <c r="DM210" s="316"/>
      <c r="DN210" s="316"/>
      <c r="DO210" s="316"/>
      <c r="DP210" s="316"/>
      <c r="DQ210" s="316"/>
      <c r="DR210" s="316"/>
      <c r="DS210" s="316"/>
      <c r="DT210" s="293"/>
      <c r="DU210" s="293"/>
      <c r="DV210" s="293"/>
      <c r="DW210" s="293"/>
      <c r="DX210" s="317"/>
      <c r="DY210" s="314"/>
      <c r="DZ210" s="314"/>
      <c r="EA210" s="314"/>
      <c r="EB210" s="314"/>
      <c r="EC210" s="314"/>
      <c r="ED210" s="314"/>
      <c r="EE210" s="314"/>
      <c r="EF210" s="314"/>
      <c r="EG210" s="313"/>
      <c r="EH210" s="313"/>
      <c r="EI210" s="313"/>
      <c r="EJ210" s="313"/>
      <c r="EK210" s="313"/>
      <c r="EL210" s="313"/>
      <c r="EM210" s="313"/>
      <c r="EN210" s="313"/>
      <c r="EO210" s="313"/>
      <c r="EP210" s="313"/>
      <c r="EU210" s="313"/>
      <c r="EV210" s="313"/>
      <c r="EW210" s="313"/>
      <c r="EX210" s="313"/>
      <c r="EY210" s="313"/>
      <c r="EZ210" s="313"/>
      <c r="FA210" s="313"/>
      <c r="FB210" s="313"/>
      <c r="FC210" s="313"/>
      <c r="FD210" s="313"/>
      <c r="FE210" s="313"/>
      <c r="FF210" s="313"/>
      <c r="FG210" s="313"/>
      <c r="FH210" s="313"/>
      <c r="FI210" s="313"/>
      <c r="FJ210" s="313"/>
      <c r="FK210" s="313"/>
      <c r="FL210" s="313"/>
    </row>
    <row r="211" spans="3:168" s="59" customFormat="1" ht="30" customHeight="1">
      <c r="C211" s="376" t="s">
        <v>898</v>
      </c>
      <c r="E211" s="293"/>
      <c r="F211" s="293"/>
      <c r="G211" s="293"/>
      <c r="H211" s="293"/>
      <c r="I211" s="293"/>
      <c r="J211" s="293"/>
      <c r="K211" s="293"/>
      <c r="L211" s="293"/>
      <c r="M211" s="312"/>
      <c r="N211" s="293"/>
      <c r="O211" s="293"/>
      <c r="P211" s="293"/>
      <c r="Q211" s="293"/>
      <c r="R211" s="313"/>
      <c r="S211" s="293"/>
      <c r="T211" s="293"/>
      <c r="U211" s="314"/>
      <c r="V211" s="314"/>
      <c r="W211" s="314"/>
      <c r="X211" s="314"/>
      <c r="Y211" s="314"/>
      <c r="Z211" s="314"/>
      <c r="AA211" s="314"/>
      <c r="AB211" s="314"/>
      <c r="AC211" s="314"/>
      <c r="AD211" s="314"/>
      <c r="AE211" s="489"/>
      <c r="AF211" s="293"/>
      <c r="AG211" s="313"/>
      <c r="AH211" s="293"/>
      <c r="AI211" s="293"/>
      <c r="AJ211" s="293"/>
      <c r="AK211" s="293"/>
      <c r="AL211" s="293"/>
      <c r="AM211" s="293"/>
      <c r="AN211" s="293"/>
      <c r="AO211" s="293"/>
      <c r="AP211" s="293"/>
      <c r="AQ211" s="293"/>
      <c r="AR211" s="293"/>
      <c r="AS211" s="293"/>
      <c r="AT211" s="293"/>
      <c r="AU211" s="313"/>
      <c r="AV211" s="313"/>
      <c r="AW211" s="313"/>
      <c r="AX211" s="293"/>
      <c r="AY211" s="293"/>
      <c r="AZ211" s="293"/>
      <c r="BA211" s="293"/>
      <c r="BB211" s="293"/>
      <c r="BC211" s="293"/>
      <c r="BD211" s="293"/>
      <c r="BE211" s="293"/>
      <c r="BF211" s="285"/>
      <c r="BG211" s="285"/>
      <c r="BH211" s="285"/>
      <c r="BI211" s="285"/>
      <c r="BJ211" s="285"/>
      <c r="BK211" s="285"/>
      <c r="BL211" s="315"/>
      <c r="BM211" s="315"/>
      <c r="BN211" s="315"/>
      <c r="BO211" s="315"/>
      <c r="BP211" s="315"/>
      <c r="BQ211" s="285"/>
      <c r="BR211" s="285"/>
      <c r="BS211" s="352"/>
      <c r="BT211" s="352"/>
      <c r="BU211" s="352"/>
      <c r="BV211" s="352"/>
      <c r="BW211" s="316"/>
      <c r="BX211" s="316"/>
      <c r="BY211" s="316"/>
      <c r="BZ211" s="316"/>
      <c r="CA211" s="316"/>
      <c r="CB211" s="316"/>
      <c r="CC211" s="316"/>
      <c r="CD211" s="316"/>
      <c r="CE211" s="316"/>
      <c r="CF211" s="316"/>
      <c r="CG211" s="316"/>
      <c r="CH211" s="316"/>
      <c r="CI211" s="316"/>
      <c r="CJ211" s="316"/>
      <c r="CK211" s="316"/>
      <c r="CL211" s="316"/>
      <c r="CM211" s="316"/>
      <c r="CN211" s="316"/>
      <c r="CO211" s="316"/>
      <c r="CP211" s="316"/>
      <c r="CQ211" s="316"/>
      <c r="CR211" s="316"/>
      <c r="CS211" s="316"/>
      <c r="CT211" s="316"/>
      <c r="CU211" s="316"/>
      <c r="CV211" s="316"/>
      <c r="CW211" s="316"/>
      <c r="CX211" s="316"/>
      <c r="CY211" s="316"/>
      <c r="CZ211" s="316"/>
      <c r="DA211" s="316"/>
      <c r="DB211" s="316"/>
      <c r="DC211" s="316"/>
      <c r="DD211" s="316"/>
      <c r="DE211" s="316"/>
      <c r="DF211" s="316"/>
      <c r="DG211" s="316"/>
      <c r="DH211" s="316"/>
      <c r="DI211" s="316"/>
      <c r="DJ211" s="316"/>
      <c r="DK211" s="316"/>
      <c r="DL211" s="316"/>
      <c r="DM211" s="316"/>
      <c r="DN211" s="316"/>
      <c r="DO211" s="316"/>
      <c r="DP211" s="316"/>
      <c r="DQ211" s="316"/>
      <c r="DR211" s="316"/>
      <c r="DS211" s="316"/>
      <c r="DT211" s="293"/>
      <c r="DU211" s="293"/>
      <c r="DV211" s="293"/>
      <c r="DW211" s="293"/>
      <c r="DX211" s="317"/>
      <c r="DY211" s="314"/>
      <c r="DZ211" s="314"/>
      <c r="EA211" s="314"/>
      <c r="EB211" s="314"/>
      <c r="EC211" s="314"/>
      <c r="ED211" s="314"/>
      <c r="EE211" s="314"/>
      <c r="EF211" s="314"/>
      <c r="EG211" s="313"/>
      <c r="EH211" s="313"/>
      <c r="EI211" s="313"/>
      <c r="EJ211" s="313"/>
      <c r="EK211" s="313"/>
      <c r="EL211" s="313"/>
      <c r="EM211" s="313"/>
      <c r="EN211" s="313"/>
      <c r="EO211" s="313"/>
      <c r="EP211" s="313"/>
      <c r="EU211" s="313"/>
      <c r="EV211" s="313"/>
      <c r="EW211" s="313"/>
      <c r="EX211" s="313"/>
      <c r="EY211" s="313"/>
      <c r="EZ211" s="313"/>
      <c r="FA211" s="313"/>
      <c r="FB211" s="313"/>
      <c r="FC211" s="313"/>
      <c r="FD211" s="313"/>
      <c r="FE211" s="313"/>
      <c r="FF211" s="313"/>
      <c r="FG211" s="313"/>
      <c r="FH211" s="313"/>
      <c r="FI211" s="313"/>
      <c r="FJ211" s="313"/>
      <c r="FK211" s="313"/>
      <c r="FL211" s="313"/>
    </row>
    <row r="212" spans="3:168" s="59" customFormat="1" ht="30" customHeight="1">
      <c r="C212" s="521" t="s">
        <v>1198</v>
      </c>
      <c r="D212" s="293"/>
      <c r="E212" s="293"/>
      <c r="F212" s="293"/>
      <c r="G212" s="293"/>
      <c r="H212" s="293"/>
      <c r="I212" s="293"/>
      <c r="J212" s="293"/>
      <c r="K212" s="293"/>
      <c r="L212" s="293"/>
      <c r="M212" s="312"/>
      <c r="N212" s="293"/>
      <c r="O212" s="293"/>
      <c r="P212" s="293"/>
      <c r="Q212" s="293"/>
      <c r="R212" s="313"/>
      <c r="S212" s="293"/>
      <c r="T212" s="293"/>
      <c r="U212" s="314"/>
      <c r="V212" s="314"/>
      <c r="W212" s="314"/>
      <c r="X212" s="314"/>
      <c r="Y212" s="314"/>
      <c r="Z212" s="314"/>
      <c r="AA212" s="314"/>
      <c r="AB212" s="314"/>
      <c r="AC212" s="314"/>
      <c r="AD212" s="314"/>
      <c r="AE212" s="487"/>
      <c r="AF212" s="293"/>
      <c r="AG212" s="313"/>
      <c r="AH212" s="293"/>
      <c r="AI212" s="293"/>
      <c r="AJ212" s="293"/>
      <c r="AK212" s="293"/>
      <c r="AL212" s="293"/>
      <c r="AM212" s="293"/>
      <c r="AN212" s="293"/>
      <c r="AO212" s="293"/>
      <c r="AP212" s="293"/>
      <c r="AQ212" s="293"/>
      <c r="AR212" s="293"/>
      <c r="AS212" s="293"/>
      <c r="AT212" s="293"/>
      <c r="AU212" s="313"/>
      <c r="AV212" s="313"/>
      <c r="AW212" s="313"/>
      <c r="AX212" s="293"/>
      <c r="AY212" s="293"/>
      <c r="AZ212" s="293"/>
      <c r="BA212" s="293"/>
      <c r="BB212" s="293"/>
      <c r="BC212" s="293"/>
      <c r="BD212" s="293"/>
      <c r="BE212" s="293"/>
      <c r="BF212" s="285"/>
      <c r="BG212" s="285"/>
      <c r="BH212" s="285"/>
      <c r="BI212" s="285"/>
      <c r="BJ212" s="285"/>
      <c r="BK212" s="285"/>
      <c r="BL212" s="315"/>
      <c r="BM212" s="315"/>
      <c r="BN212" s="315"/>
      <c r="BO212" s="315"/>
      <c r="BP212" s="315"/>
      <c r="BQ212" s="285"/>
      <c r="BR212" s="285"/>
      <c r="BS212" s="352"/>
      <c r="BT212" s="352"/>
      <c r="BU212" s="352"/>
      <c r="BV212" s="352"/>
      <c r="BW212" s="316"/>
      <c r="BX212" s="316"/>
      <c r="BY212" s="316"/>
      <c r="BZ212" s="316"/>
      <c r="CA212" s="316"/>
      <c r="CB212" s="316"/>
      <c r="CC212" s="316"/>
      <c r="CD212" s="316"/>
      <c r="CE212" s="316"/>
      <c r="CF212" s="316"/>
      <c r="CG212" s="316"/>
      <c r="CH212" s="316"/>
      <c r="CI212" s="316"/>
      <c r="CJ212" s="316"/>
      <c r="CK212" s="316"/>
      <c r="CL212" s="316"/>
      <c r="CM212" s="316"/>
      <c r="CN212" s="316"/>
      <c r="CO212" s="316"/>
      <c r="CP212" s="316"/>
      <c r="CQ212" s="316"/>
      <c r="CR212" s="316"/>
      <c r="CS212" s="316"/>
      <c r="CT212" s="316"/>
      <c r="CU212" s="316"/>
      <c r="CV212" s="316"/>
      <c r="CW212" s="316"/>
      <c r="CX212" s="316"/>
      <c r="CY212" s="316"/>
      <c r="CZ212" s="316"/>
      <c r="DA212" s="316"/>
      <c r="DB212" s="316"/>
      <c r="DC212" s="316"/>
      <c r="DD212" s="316"/>
      <c r="DE212" s="316"/>
      <c r="DF212" s="316"/>
      <c r="DG212" s="316"/>
      <c r="DH212" s="316"/>
      <c r="DI212" s="316"/>
      <c r="DJ212" s="316"/>
      <c r="DK212" s="316"/>
      <c r="DL212" s="316"/>
      <c r="DM212" s="316"/>
      <c r="DN212" s="316"/>
      <c r="DO212" s="316"/>
      <c r="DP212" s="316"/>
      <c r="DQ212" s="316"/>
      <c r="DR212" s="316"/>
      <c r="DS212" s="316"/>
      <c r="DT212" s="293"/>
      <c r="DU212" s="293"/>
      <c r="DV212" s="293"/>
      <c r="DW212" s="293"/>
      <c r="DX212" s="317"/>
      <c r="DY212" s="314"/>
      <c r="DZ212" s="314"/>
      <c r="EA212" s="314"/>
      <c r="EB212" s="314"/>
      <c r="EC212" s="314"/>
      <c r="ED212" s="314"/>
      <c r="EE212" s="314"/>
      <c r="EF212" s="314"/>
      <c r="EG212" s="313"/>
      <c r="EH212" s="313"/>
      <c r="EI212" s="313"/>
      <c r="EJ212" s="313"/>
      <c r="EK212" s="313"/>
      <c r="EL212" s="313"/>
      <c r="EM212" s="313"/>
      <c r="EN212" s="313"/>
      <c r="EO212" s="313"/>
      <c r="EP212" s="313"/>
      <c r="EU212" s="313"/>
      <c r="EV212" s="313"/>
      <c r="EW212" s="313"/>
      <c r="EX212" s="313"/>
      <c r="EY212" s="313"/>
      <c r="EZ212" s="313"/>
      <c r="FA212" s="313"/>
      <c r="FB212" s="313"/>
      <c r="FC212" s="313"/>
      <c r="FD212" s="313"/>
      <c r="FE212" s="313"/>
      <c r="FF212" s="313"/>
      <c r="FG212" s="313"/>
      <c r="FH212" s="313"/>
      <c r="FI212" s="313"/>
      <c r="FJ212" s="313"/>
      <c r="FK212" s="313"/>
      <c r="FL212" s="313"/>
    </row>
    <row r="213" spans="3:168" s="59" customFormat="1" ht="30" customHeight="1">
      <c r="C213" s="318" t="s">
        <v>899</v>
      </c>
      <c r="D213" s="293"/>
      <c r="E213" s="293"/>
      <c r="F213" s="293"/>
      <c r="G213" s="293"/>
      <c r="H213" s="293"/>
      <c r="I213" s="293"/>
      <c r="J213" s="293"/>
      <c r="K213" s="293"/>
      <c r="L213" s="293"/>
      <c r="M213" s="312"/>
      <c r="N213" s="293"/>
      <c r="O213" s="293"/>
      <c r="P213" s="293"/>
      <c r="Q213" s="293"/>
      <c r="R213" s="313"/>
      <c r="S213" s="293"/>
      <c r="T213" s="293"/>
      <c r="U213" s="314"/>
      <c r="V213" s="314"/>
      <c r="W213" s="314"/>
      <c r="X213" s="314"/>
      <c r="Y213" s="314"/>
      <c r="Z213" s="314"/>
      <c r="AA213" s="314"/>
      <c r="AB213" s="314"/>
      <c r="AC213" s="314"/>
      <c r="AD213" s="314"/>
      <c r="AE213" s="487"/>
      <c r="AF213" s="293"/>
      <c r="AG213" s="313"/>
      <c r="AH213" s="293"/>
      <c r="AI213" s="293"/>
      <c r="AJ213" s="293"/>
      <c r="AK213" s="293"/>
      <c r="AL213" s="293"/>
      <c r="AM213" s="293"/>
      <c r="AN213" s="293"/>
      <c r="AO213" s="293"/>
      <c r="AP213" s="293"/>
      <c r="AQ213" s="293"/>
      <c r="AR213" s="293"/>
      <c r="AS213" s="293"/>
      <c r="AT213" s="293"/>
      <c r="AU213" s="313"/>
      <c r="AV213" s="313"/>
      <c r="AW213" s="313"/>
      <c r="AX213" s="293"/>
      <c r="AY213" s="293"/>
      <c r="AZ213" s="293"/>
      <c r="BA213" s="293"/>
      <c r="BB213" s="293"/>
      <c r="BC213" s="293"/>
      <c r="BD213" s="293"/>
      <c r="BE213" s="293"/>
      <c r="BF213" s="285"/>
      <c r="BG213" s="285"/>
      <c r="BH213" s="285"/>
      <c r="BI213" s="285"/>
      <c r="BJ213" s="285"/>
      <c r="BK213" s="285"/>
      <c r="BL213" s="315"/>
      <c r="BM213" s="315"/>
      <c r="BN213" s="315"/>
      <c r="BO213" s="315"/>
      <c r="BP213" s="315"/>
      <c r="BQ213" s="285"/>
      <c r="BR213" s="285"/>
      <c r="BS213" s="352"/>
      <c r="BT213" s="352"/>
      <c r="BU213" s="352"/>
      <c r="BV213" s="352"/>
      <c r="BW213" s="316"/>
      <c r="BX213" s="316"/>
      <c r="BY213" s="316"/>
      <c r="BZ213" s="316"/>
      <c r="CA213" s="316"/>
      <c r="CB213" s="316"/>
      <c r="CC213" s="316"/>
      <c r="CD213" s="316"/>
      <c r="CE213" s="316"/>
      <c r="CF213" s="316"/>
      <c r="CG213" s="316"/>
      <c r="CH213" s="316"/>
      <c r="CI213" s="316"/>
      <c r="CJ213" s="316"/>
      <c r="CK213" s="316"/>
      <c r="CL213" s="316"/>
      <c r="CM213" s="316"/>
      <c r="CN213" s="316"/>
      <c r="CO213" s="316"/>
      <c r="CP213" s="316"/>
      <c r="CQ213" s="316"/>
      <c r="CR213" s="316"/>
      <c r="CS213" s="316"/>
      <c r="CT213" s="316"/>
      <c r="CU213" s="316"/>
      <c r="CV213" s="316"/>
      <c r="CW213" s="316"/>
      <c r="CX213" s="316"/>
      <c r="CY213" s="316"/>
      <c r="CZ213" s="316"/>
      <c r="DA213" s="316"/>
      <c r="DB213" s="316"/>
      <c r="DC213" s="316"/>
      <c r="DD213" s="316"/>
      <c r="DE213" s="316"/>
      <c r="DF213" s="316"/>
      <c r="DG213" s="316"/>
      <c r="DH213" s="316"/>
      <c r="DI213" s="316"/>
      <c r="DJ213" s="316"/>
      <c r="DK213" s="316"/>
      <c r="DL213" s="316"/>
      <c r="DM213" s="316"/>
      <c r="DN213" s="316"/>
      <c r="DO213" s="316"/>
      <c r="DP213" s="316"/>
      <c r="DQ213" s="316"/>
      <c r="DR213" s="316"/>
      <c r="DS213" s="316"/>
      <c r="DT213" s="293"/>
      <c r="DU213" s="293"/>
      <c r="DV213" s="293"/>
      <c r="DW213" s="293"/>
      <c r="DX213" s="317"/>
      <c r="DY213" s="314"/>
      <c r="DZ213" s="314"/>
      <c r="EA213" s="314"/>
      <c r="EB213" s="314"/>
      <c r="EC213" s="314"/>
      <c r="ED213" s="314"/>
      <c r="EE213" s="314"/>
      <c r="EF213" s="314"/>
      <c r="EG213" s="313"/>
      <c r="EH213" s="313"/>
      <c r="EI213" s="313"/>
      <c r="EJ213" s="313"/>
      <c r="EK213" s="313"/>
      <c r="EL213" s="313"/>
      <c r="EM213" s="313"/>
      <c r="EN213" s="313"/>
      <c r="EO213" s="313"/>
      <c r="EP213" s="313"/>
      <c r="EU213" s="313"/>
      <c r="EV213" s="313"/>
      <c r="EW213" s="313"/>
      <c r="EX213" s="313"/>
      <c r="EY213" s="313"/>
      <c r="EZ213" s="313"/>
      <c r="FA213" s="313"/>
      <c r="FB213" s="313"/>
      <c r="FC213" s="313"/>
      <c r="FD213" s="313"/>
      <c r="FE213" s="313"/>
      <c r="FF213" s="313"/>
      <c r="FG213" s="313"/>
      <c r="FH213" s="313"/>
      <c r="FI213" s="313"/>
      <c r="FJ213" s="313"/>
      <c r="FK213" s="313"/>
      <c r="FL213" s="313"/>
    </row>
    <row r="214" spans="3:168" s="59" customFormat="1" ht="30" customHeight="1">
      <c r="C214" s="318" t="s">
        <v>900</v>
      </c>
      <c r="D214" s="293"/>
      <c r="E214" s="293"/>
      <c r="F214" s="293"/>
      <c r="G214" s="293"/>
      <c r="H214" s="293"/>
      <c r="I214" s="293"/>
      <c r="J214" s="293"/>
      <c r="K214" s="293"/>
      <c r="L214" s="293"/>
      <c r="M214" s="312"/>
      <c r="N214" s="293"/>
      <c r="O214" s="293"/>
      <c r="P214" s="293"/>
      <c r="Q214" s="293"/>
      <c r="R214" s="313"/>
      <c r="S214" s="293"/>
      <c r="T214" s="293"/>
      <c r="U214" s="314"/>
      <c r="V214" s="314"/>
      <c r="W214" s="314"/>
      <c r="X214" s="314"/>
      <c r="Y214" s="314"/>
      <c r="Z214" s="314"/>
      <c r="AA214" s="314"/>
      <c r="AB214" s="314"/>
      <c r="AC214" s="314"/>
      <c r="AD214" s="314"/>
      <c r="AE214" s="489"/>
      <c r="AF214" s="293"/>
      <c r="AG214" s="313"/>
      <c r="AH214" s="293"/>
      <c r="AI214" s="293"/>
      <c r="AJ214" s="293"/>
      <c r="AK214" s="293"/>
      <c r="AL214" s="293"/>
      <c r="AM214" s="293"/>
      <c r="AN214" s="293"/>
      <c r="AO214" s="293"/>
      <c r="AP214" s="293"/>
      <c r="AQ214" s="293"/>
      <c r="AR214" s="293"/>
      <c r="AS214" s="293"/>
      <c r="AT214" s="293"/>
      <c r="AU214" s="313"/>
      <c r="AV214" s="313"/>
      <c r="AW214" s="313"/>
      <c r="AX214" s="293"/>
      <c r="AY214" s="293"/>
      <c r="AZ214" s="293"/>
      <c r="BA214" s="293"/>
      <c r="BB214" s="293"/>
      <c r="BC214" s="293"/>
      <c r="BD214" s="293"/>
      <c r="BE214" s="293"/>
      <c r="BF214" s="285"/>
      <c r="BG214" s="285"/>
      <c r="BH214" s="285"/>
      <c r="BI214" s="285"/>
      <c r="BJ214" s="285"/>
      <c r="BK214" s="285"/>
      <c r="BL214" s="315"/>
      <c r="BM214" s="315"/>
      <c r="BN214" s="315"/>
      <c r="BO214" s="315"/>
      <c r="BP214" s="315"/>
      <c r="BQ214" s="285"/>
      <c r="BR214" s="285"/>
      <c r="BS214" s="352"/>
      <c r="BT214" s="352"/>
      <c r="BU214" s="352"/>
      <c r="BV214" s="352"/>
      <c r="BW214" s="316"/>
      <c r="BX214" s="316"/>
      <c r="BY214" s="316"/>
      <c r="BZ214" s="316"/>
      <c r="CA214" s="316"/>
      <c r="CB214" s="316"/>
      <c r="CC214" s="316"/>
      <c r="CD214" s="316"/>
      <c r="CE214" s="316"/>
      <c r="CF214" s="316"/>
      <c r="CG214" s="316"/>
      <c r="CH214" s="316"/>
      <c r="CI214" s="316"/>
      <c r="CJ214" s="316"/>
      <c r="CK214" s="316"/>
      <c r="CL214" s="316"/>
      <c r="CM214" s="316"/>
      <c r="CN214" s="316"/>
      <c r="CO214" s="316"/>
      <c r="CP214" s="316"/>
      <c r="CQ214" s="316"/>
      <c r="CR214" s="316"/>
      <c r="CS214" s="316"/>
      <c r="CT214" s="316"/>
      <c r="CU214" s="316"/>
      <c r="CV214" s="316"/>
      <c r="CW214" s="316"/>
      <c r="CX214" s="316"/>
      <c r="CY214" s="316"/>
      <c r="CZ214" s="316"/>
      <c r="DA214" s="316"/>
      <c r="DB214" s="316"/>
      <c r="DC214" s="316"/>
      <c r="DD214" s="316"/>
      <c r="DE214" s="316"/>
      <c r="DF214" s="316"/>
      <c r="DG214" s="316"/>
      <c r="DH214" s="316"/>
      <c r="DI214" s="316"/>
      <c r="DJ214" s="316"/>
      <c r="DK214" s="316"/>
      <c r="DL214" s="316"/>
      <c r="DM214" s="316"/>
      <c r="DN214" s="316"/>
      <c r="DO214" s="316"/>
      <c r="DP214" s="316"/>
      <c r="DQ214" s="316"/>
      <c r="DR214" s="316"/>
      <c r="DS214" s="316"/>
      <c r="DT214" s="293"/>
      <c r="DU214" s="293"/>
      <c r="DV214" s="293"/>
      <c r="DW214" s="293"/>
      <c r="DX214" s="317"/>
      <c r="DY214" s="314"/>
      <c r="DZ214" s="314"/>
      <c r="EA214" s="314"/>
      <c r="EB214" s="314"/>
      <c r="EC214" s="314"/>
      <c r="ED214" s="314"/>
      <c r="EE214" s="314"/>
      <c r="EF214" s="314"/>
      <c r="EG214" s="313"/>
      <c r="EH214" s="313"/>
      <c r="EI214" s="313"/>
      <c r="EJ214" s="313"/>
      <c r="EK214" s="313"/>
      <c r="EL214" s="313"/>
      <c r="EM214" s="313"/>
      <c r="EN214" s="313"/>
      <c r="EO214" s="313"/>
      <c r="EP214" s="313"/>
      <c r="EU214" s="313"/>
      <c r="EV214" s="313"/>
      <c r="EW214" s="313"/>
      <c r="EX214" s="313"/>
      <c r="EY214" s="313"/>
      <c r="EZ214" s="313"/>
      <c r="FA214" s="313"/>
      <c r="FB214" s="313"/>
      <c r="FC214" s="313"/>
      <c r="FD214" s="313"/>
      <c r="FE214" s="313"/>
      <c r="FF214" s="313"/>
      <c r="FG214" s="313"/>
      <c r="FH214" s="313"/>
      <c r="FI214" s="313"/>
      <c r="FJ214" s="313"/>
      <c r="FK214" s="313"/>
      <c r="FL214" s="313"/>
    </row>
    <row r="215" spans="3:168" s="59" customFormat="1" ht="30" customHeight="1">
      <c r="C215" s="376" t="s">
        <v>901</v>
      </c>
      <c r="D215" s="293"/>
      <c r="E215" s="293"/>
      <c r="F215" s="293"/>
      <c r="G215" s="293"/>
      <c r="H215" s="293"/>
      <c r="I215" s="293"/>
      <c r="J215" s="293"/>
      <c r="K215" s="293"/>
      <c r="L215" s="293"/>
      <c r="M215" s="312"/>
      <c r="N215" s="293"/>
      <c r="O215" s="293"/>
      <c r="P215" s="293"/>
      <c r="Q215" s="293"/>
      <c r="R215" s="313"/>
      <c r="S215" s="293"/>
      <c r="T215" s="293"/>
      <c r="U215" s="314"/>
      <c r="V215" s="314"/>
      <c r="W215" s="314"/>
      <c r="X215" s="314"/>
      <c r="Y215" s="314"/>
      <c r="Z215" s="314"/>
      <c r="AA215" s="314"/>
      <c r="AB215" s="314"/>
      <c r="AC215" s="314"/>
      <c r="AD215" s="314"/>
      <c r="AE215" s="487"/>
      <c r="AF215" s="293"/>
      <c r="AG215" s="313"/>
      <c r="AH215" s="293"/>
      <c r="AI215" s="293"/>
      <c r="AJ215" s="293"/>
      <c r="AK215" s="293"/>
      <c r="AL215" s="293"/>
      <c r="AM215" s="293"/>
      <c r="AN215" s="293"/>
      <c r="AO215" s="293"/>
      <c r="AP215" s="293"/>
      <c r="AQ215" s="293"/>
      <c r="AR215" s="293"/>
      <c r="AS215" s="293"/>
      <c r="AT215" s="293"/>
      <c r="AU215" s="313"/>
      <c r="AV215" s="313"/>
      <c r="AW215" s="313"/>
      <c r="AX215" s="293"/>
      <c r="AY215" s="293"/>
      <c r="AZ215" s="293"/>
      <c r="BA215" s="293"/>
      <c r="BB215" s="293"/>
      <c r="BC215" s="293"/>
      <c r="BD215" s="293"/>
      <c r="BE215" s="293"/>
      <c r="BF215" s="285"/>
      <c r="BG215" s="285"/>
      <c r="BH215" s="285"/>
      <c r="BI215" s="285"/>
      <c r="BJ215" s="285"/>
      <c r="BK215" s="285"/>
      <c r="BL215" s="315"/>
      <c r="BM215" s="315"/>
      <c r="BN215" s="315"/>
      <c r="BO215" s="315"/>
      <c r="BP215" s="315"/>
      <c r="BQ215" s="285"/>
      <c r="BR215" s="285"/>
      <c r="BS215" s="352"/>
      <c r="BT215" s="352"/>
      <c r="BU215" s="352"/>
      <c r="BV215" s="352"/>
      <c r="BW215" s="316"/>
      <c r="BX215" s="316"/>
      <c r="BY215" s="316"/>
      <c r="BZ215" s="316"/>
      <c r="CA215" s="316"/>
      <c r="CB215" s="316"/>
      <c r="CC215" s="316"/>
      <c r="CD215" s="316"/>
      <c r="CE215" s="316"/>
      <c r="CF215" s="316"/>
      <c r="CG215" s="316"/>
      <c r="CH215" s="316"/>
      <c r="CI215" s="316"/>
      <c r="CJ215" s="316"/>
      <c r="CK215" s="316"/>
      <c r="CL215" s="316"/>
      <c r="CM215" s="316"/>
      <c r="CN215" s="316"/>
      <c r="CO215" s="316"/>
      <c r="CP215" s="316"/>
      <c r="CQ215" s="316"/>
      <c r="CR215" s="316"/>
      <c r="CS215" s="316"/>
      <c r="CT215" s="316"/>
      <c r="CU215" s="316"/>
      <c r="CV215" s="316"/>
      <c r="CW215" s="316"/>
      <c r="CX215" s="316"/>
      <c r="CY215" s="316"/>
      <c r="CZ215" s="316"/>
      <c r="DA215" s="316"/>
      <c r="DB215" s="316"/>
      <c r="DC215" s="316"/>
      <c r="DD215" s="316"/>
      <c r="DE215" s="316"/>
      <c r="DF215" s="316"/>
      <c r="DG215" s="316"/>
      <c r="DH215" s="316"/>
      <c r="DI215" s="316"/>
      <c r="DJ215" s="316"/>
      <c r="DK215" s="316"/>
      <c r="DL215" s="316"/>
      <c r="DM215" s="316"/>
      <c r="DN215" s="316"/>
      <c r="DO215" s="316"/>
      <c r="DP215" s="316"/>
      <c r="DQ215" s="316"/>
      <c r="DR215" s="316"/>
      <c r="DS215" s="316"/>
      <c r="DT215" s="293"/>
      <c r="DU215" s="293"/>
      <c r="DV215" s="293"/>
      <c r="DW215" s="293"/>
      <c r="DX215" s="317"/>
      <c r="DY215" s="314"/>
      <c r="DZ215" s="314"/>
      <c r="EA215" s="314"/>
      <c r="EB215" s="314"/>
      <c r="EC215" s="314"/>
      <c r="ED215" s="314"/>
      <c r="EE215" s="314"/>
      <c r="EF215" s="314"/>
      <c r="EG215" s="313"/>
      <c r="EH215" s="313"/>
      <c r="EI215" s="313"/>
      <c r="EJ215" s="313"/>
      <c r="EK215" s="313"/>
      <c r="EL215" s="313"/>
      <c r="EM215" s="313"/>
      <c r="EN215" s="313"/>
      <c r="EO215" s="313"/>
      <c r="EP215" s="313"/>
      <c r="EU215" s="313"/>
      <c r="EV215" s="313"/>
      <c r="EW215" s="313"/>
      <c r="EX215" s="313"/>
      <c r="EY215" s="313"/>
      <c r="EZ215" s="313"/>
      <c r="FA215" s="313"/>
      <c r="FB215" s="313"/>
      <c r="FC215" s="313"/>
      <c r="FD215" s="313"/>
      <c r="FE215" s="313"/>
      <c r="FF215" s="313"/>
      <c r="FG215" s="313"/>
      <c r="FH215" s="313"/>
      <c r="FI215" s="313"/>
      <c r="FJ215" s="313"/>
      <c r="FK215" s="313"/>
      <c r="FL215" s="313"/>
    </row>
    <row r="216" spans="3:168" s="59" customFormat="1" ht="30" customHeight="1">
      <c r="C216" s="318" t="s">
        <v>902</v>
      </c>
      <c r="D216" s="293"/>
      <c r="E216" s="293"/>
      <c r="F216" s="293"/>
      <c r="G216" s="293"/>
      <c r="H216" s="293"/>
      <c r="I216" s="293"/>
      <c r="J216" s="293"/>
      <c r="K216" s="293"/>
      <c r="L216" s="293"/>
      <c r="M216" s="312"/>
      <c r="N216" s="293"/>
      <c r="O216" s="293"/>
      <c r="P216" s="293"/>
      <c r="Q216" s="293"/>
      <c r="R216" s="313"/>
      <c r="S216" s="293"/>
      <c r="T216" s="293"/>
      <c r="U216" s="314"/>
      <c r="V216" s="314"/>
      <c r="W216" s="314"/>
      <c r="X216" s="314"/>
      <c r="Y216" s="314"/>
      <c r="Z216" s="314"/>
      <c r="AA216" s="314"/>
      <c r="AB216" s="314"/>
      <c r="AC216" s="314"/>
      <c r="AD216" s="314"/>
      <c r="AE216" s="487"/>
      <c r="AF216" s="293"/>
      <c r="AG216" s="313"/>
      <c r="AH216" s="293"/>
      <c r="AI216" s="293"/>
      <c r="AJ216" s="293"/>
      <c r="AK216" s="293"/>
      <c r="AL216" s="293"/>
      <c r="AM216" s="293"/>
      <c r="AN216" s="293"/>
      <c r="AO216" s="293"/>
      <c r="AP216" s="293"/>
      <c r="AQ216" s="293"/>
      <c r="AR216" s="293"/>
      <c r="AS216" s="293"/>
      <c r="AT216" s="293"/>
      <c r="AU216" s="313"/>
      <c r="AV216" s="313"/>
      <c r="AW216" s="313"/>
      <c r="AX216" s="293"/>
      <c r="AY216" s="293"/>
      <c r="AZ216" s="293"/>
      <c r="BA216" s="293"/>
      <c r="BB216" s="293"/>
      <c r="BC216" s="293"/>
      <c r="BD216" s="293"/>
      <c r="BE216" s="293"/>
      <c r="BF216" s="285"/>
      <c r="BG216" s="285"/>
      <c r="BH216" s="285"/>
      <c r="BI216" s="285"/>
      <c r="BJ216" s="285"/>
      <c r="BK216" s="285"/>
      <c r="BL216" s="315"/>
      <c r="BM216" s="315"/>
      <c r="BN216" s="315"/>
      <c r="BO216" s="315"/>
      <c r="BP216" s="315"/>
      <c r="BQ216" s="285"/>
      <c r="BR216" s="285"/>
      <c r="BS216" s="352"/>
      <c r="BT216" s="352"/>
      <c r="BU216" s="352"/>
      <c r="BV216" s="352"/>
      <c r="BW216" s="316"/>
      <c r="BX216" s="316"/>
      <c r="BY216" s="316"/>
      <c r="BZ216" s="316"/>
      <c r="CA216" s="316"/>
      <c r="CB216" s="316"/>
      <c r="CC216" s="316"/>
      <c r="CD216" s="316"/>
      <c r="CE216" s="316"/>
      <c r="CF216" s="316"/>
      <c r="CG216" s="316"/>
      <c r="CH216" s="316"/>
      <c r="CI216" s="316"/>
      <c r="CJ216" s="316"/>
      <c r="CK216" s="316"/>
      <c r="CL216" s="316"/>
      <c r="CM216" s="316"/>
      <c r="CN216" s="316"/>
      <c r="CO216" s="316"/>
      <c r="CP216" s="316"/>
      <c r="CQ216" s="316"/>
      <c r="CR216" s="316"/>
      <c r="CS216" s="316"/>
      <c r="CT216" s="316"/>
      <c r="CU216" s="316"/>
      <c r="CV216" s="316"/>
      <c r="CW216" s="316"/>
      <c r="CX216" s="316"/>
      <c r="CY216" s="316"/>
      <c r="CZ216" s="316"/>
      <c r="DA216" s="316"/>
      <c r="DB216" s="316"/>
      <c r="DC216" s="316"/>
      <c r="DD216" s="316"/>
      <c r="DE216" s="316"/>
      <c r="DF216" s="316"/>
      <c r="DG216" s="316"/>
      <c r="DH216" s="316"/>
      <c r="DI216" s="316"/>
      <c r="DJ216" s="316"/>
      <c r="DK216" s="316"/>
      <c r="DL216" s="316"/>
      <c r="DM216" s="316"/>
      <c r="DN216" s="316"/>
      <c r="DO216" s="316"/>
      <c r="DP216" s="316"/>
      <c r="DQ216" s="316"/>
      <c r="DR216" s="316"/>
      <c r="DS216" s="316"/>
      <c r="DT216" s="293"/>
      <c r="DU216" s="293"/>
      <c r="DV216" s="293"/>
      <c r="DW216" s="293"/>
      <c r="DX216" s="317"/>
      <c r="DY216" s="314"/>
      <c r="DZ216" s="314"/>
      <c r="EA216" s="314"/>
      <c r="EB216" s="314"/>
      <c r="EC216" s="314"/>
      <c r="ED216" s="314"/>
      <c r="EE216" s="314"/>
      <c r="EF216" s="314"/>
      <c r="EG216" s="313"/>
      <c r="EH216" s="313"/>
      <c r="EI216" s="313"/>
      <c r="EJ216" s="313"/>
      <c r="EK216" s="313"/>
      <c r="EL216" s="313"/>
      <c r="EM216" s="313"/>
      <c r="EN216" s="313"/>
      <c r="EO216" s="313"/>
      <c r="EP216" s="313"/>
      <c r="EU216" s="313"/>
      <c r="EV216" s="313"/>
      <c r="EW216" s="313"/>
      <c r="EX216" s="313"/>
      <c r="EY216" s="313"/>
      <c r="EZ216" s="313"/>
      <c r="FA216" s="313"/>
      <c r="FB216" s="313"/>
      <c r="FC216" s="313"/>
      <c r="FD216" s="313"/>
      <c r="FE216" s="313"/>
      <c r="FF216" s="313"/>
      <c r="FG216" s="313"/>
      <c r="FH216" s="313"/>
      <c r="FI216" s="313"/>
      <c r="FJ216" s="313"/>
      <c r="FK216" s="313"/>
      <c r="FL216" s="313"/>
    </row>
    <row r="217" spans="3:168" s="59" customFormat="1" ht="30" customHeight="1">
      <c r="C217" s="318" t="s">
        <v>903</v>
      </c>
      <c r="D217" s="293"/>
      <c r="E217" s="293"/>
      <c r="F217" s="293"/>
      <c r="G217" s="293"/>
      <c r="H217" s="293"/>
      <c r="I217" s="293"/>
      <c r="J217" s="293"/>
      <c r="K217" s="293"/>
      <c r="L217" s="293"/>
      <c r="M217" s="312"/>
      <c r="N217" s="293"/>
      <c r="O217" s="293"/>
      <c r="P217" s="293"/>
      <c r="Q217" s="293"/>
      <c r="R217" s="313"/>
      <c r="S217" s="293"/>
      <c r="T217" s="293"/>
      <c r="U217" s="314"/>
      <c r="V217" s="314"/>
      <c r="W217" s="314"/>
      <c r="X217" s="314"/>
      <c r="Y217" s="314"/>
      <c r="Z217" s="314"/>
      <c r="AA217" s="314"/>
      <c r="AB217" s="314"/>
      <c r="AC217" s="314"/>
      <c r="AD217" s="314"/>
      <c r="AF217" s="293"/>
      <c r="AG217" s="313"/>
      <c r="AH217" s="293"/>
      <c r="AI217" s="293"/>
      <c r="AJ217" s="293"/>
      <c r="AK217" s="293"/>
      <c r="AL217" s="293"/>
      <c r="AM217" s="293"/>
      <c r="AN217" s="293"/>
      <c r="AO217" s="293"/>
      <c r="AP217" s="293"/>
      <c r="AQ217" s="293"/>
      <c r="AR217" s="293"/>
      <c r="AS217" s="293"/>
      <c r="AT217" s="293"/>
      <c r="AU217" s="313"/>
      <c r="AV217" s="313"/>
      <c r="AW217" s="313"/>
      <c r="AX217" s="293"/>
      <c r="AY217" s="293"/>
      <c r="AZ217" s="293"/>
      <c r="BA217" s="293"/>
      <c r="BB217" s="293"/>
      <c r="BC217" s="293"/>
      <c r="BD217" s="293"/>
      <c r="BE217" s="293"/>
      <c r="BF217" s="285"/>
      <c r="BG217" s="285"/>
      <c r="BH217" s="285"/>
      <c r="BI217" s="285"/>
      <c r="BJ217" s="285"/>
      <c r="BK217" s="285"/>
      <c r="BL217" s="315"/>
      <c r="BM217" s="315"/>
      <c r="BN217" s="315"/>
      <c r="BO217" s="315"/>
      <c r="BP217" s="315"/>
      <c r="BQ217" s="285"/>
      <c r="BR217" s="285"/>
      <c r="BS217" s="352"/>
      <c r="BT217" s="352"/>
      <c r="BU217" s="352"/>
      <c r="BV217" s="352"/>
      <c r="BW217" s="316"/>
      <c r="BX217" s="316"/>
      <c r="BY217" s="316"/>
      <c r="BZ217" s="316"/>
      <c r="CA217" s="316"/>
      <c r="CB217" s="316"/>
      <c r="CC217" s="316"/>
      <c r="CD217" s="316"/>
      <c r="CE217" s="316"/>
      <c r="CF217" s="316"/>
      <c r="CG217" s="316"/>
      <c r="CH217" s="316"/>
      <c r="CI217" s="316"/>
      <c r="CJ217" s="316"/>
      <c r="CK217" s="316"/>
      <c r="CL217" s="316"/>
      <c r="CM217" s="316"/>
      <c r="CN217" s="316"/>
      <c r="CO217" s="316"/>
      <c r="CP217" s="316"/>
      <c r="CQ217" s="316"/>
      <c r="CR217" s="316"/>
      <c r="CS217" s="316"/>
      <c r="CT217" s="316"/>
      <c r="CU217" s="316"/>
      <c r="CV217" s="316"/>
      <c r="CW217" s="316"/>
      <c r="CX217" s="316"/>
      <c r="CY217" s="316"/>
      <c r="CZ217" s="316"/>
      <c r="DA217" s="316"/>
      <c r="DB217" s="316"/>
      <c r="DC217" s="316"/>
      <c r="DD217" s="316"/>
      <c r="DE217" s="316"/>
      <c r="DF217" s="316"/>
      <c r="DG217" s="316"/>
      <c r="DH217" s="316"/>
      <c r="DI217" s="316"/>
      <c r="DJ217" s="316"/>
      <c r="DK217" s="316"/>
      <c r="DL217" s="316"/>
      <c r="DM217" s="316"/>
      <c r="DN217" s="316"/>
      <c r="DO217" s="316"/>
      <c r="DP217" s="316"/>
      <c r="DQ217" s="316"/>
      <c r="DR217" s="316"/>
      <c r="DS217" s="316"/>
      <c r="DT217" s="293"/>
      <c r="DU217" s="293"/>
      <c r="DV217" s="293"/>
      <c r="DW217" s="293"/>
      <c r="DX217" s="317"/>
      <c r="DY217" s="314"/>
      <c r="DZ217" s="314"/>
      <c r="EA217" s="314"/>
      <c r="EB217" s="314"/>
      <c r="EC217" s="314"/>
      <c r="ED217" s="314"/>
      <c r="EE217" s="314"/>
      <c r="EF217" s="314"/>
      <c r="EG217" s="313"/>
      <c r="EH217" s="313"/>
      <c r="EI217" s="313"/>
      <c r="EJ217" s="313"/>
      <c r="EK217" s="313"/>
      <c r="EL217" s="313"/>
      <c r="EM217" s="313"/>
      <c r="EN217" s="313"/>
      <c r="EO217" s="313"/>
      <c r="EP217" s="313"/>
      <c r="EU217" s="313"/>
      <c r="EV217" s="313"/>
      <c r="EW217" s="313"/>
      <c r="EX217" s="313"/>
      <c r="EY217" s="313"/>
      <c r="EZ217" s="313"/>
      <c r="FA217" s="313"/>
      <c r="FB217" s="313"/>
      <c r="FC217" s="313"/>
      <c r="FD217" s="313"/>
      <c r="FE217" s="313"/>
      <c r="FF217" s="313"/>
      <c r="FG217" s="313"/>
      <c r="FH217" s="313"/>
      <c r="FI217" s="313"/>
      <c r="FJ217" s="313"/>
      <c r="FK217" s="313"/>
      <c r="FL217" s="313"/>
    </row>
    <row r="218" spans="3:168" s="59" customFormat="1" ht="30" customHeight="1">
      <c r="D218" s="293"/>
      <c r="E218" s="293"/>
      <c r="F218" s="293"/>
      <c r="G218" s="293"/>
      <c r="H218" s="293"/>
      <c r="I218" s="293"/>
      <c r="J218" s="293"/>
      <c r="K218" s="293"/>
      <c r="L218" s="293"/>
      <c r="M218" s="312"/>
      <c r="N218" s="293"/>
      <c r="O218" s="293"/>
      <c r="P218" s="293"/>
      <c r="Q218" s="293"/>
      <c r="R218" s="313"/>
      <c r="S218" s="293"/>
      <c r="T218" s="293"/>
      <c r="U218" s="314"/>
      <c r="V218" s="314"/>
      <c r="W218" s="314"/>
      <c r="X218" s="314"/>
      <c r="Y218" s="314"/>
      <c r="Z218" s="314"/>
      <c r="AA218" s="314"/>
      <c r="AB218" s="314"/>
      <c r="AC218" s="314"/>
      <c r="AD218" s="314"/>
      <c r="AF218" s="293"/>
      <c r="AG218" s="313"/>
      <c r="AH218" s="293"/>
      <c r="AI218" s="293"/>
      <c r="AJ218" s="293"/>
      <c r="AK218" s="293"/>
      <c r="AL218" s="293"/>
      <c r="AM218" s="293"/>
      <c r="AN218" s="293"/>
      <c r="AO218" s="293"/>
      <c r="AP218" s="293"/>
      <c r="AQ218" s="293"/>
      <c r="AR218" s="293"/>
      <c r="AS218" s="293"/>
      <c r="AT218" s="293"/>
      <c r="AU218" s="313"/>
      <c r="AV218" s="313"/>
      <c r="AW218" s="313"/>
      <c r="AX218" s="293"/>
      <c r="AY218" s="293"/>
      <c r="AZ218" s="293"/>
      <c r="BA218" s="293"/>
      <c r="BB218" s="293"/>
      <c r="BC218" s="293"/>
      <c r="BD218" s="293"/>
      <c r="BE218" s="293"/>
      <c r="BF218" s="285"/>
      <c r="BG218" s="285"/>
      <c r="BH218" s="285"/>
      <c r="BI218" s="285"/>
      <c r="BJ218" s="285"/>
      <c r="BK218" s="285"/>
      <c r="BL218" s="315"/>
      <c r="BM218" s="315"/>
      <c r="BN218" s="315"/>
      <c r="BO218" s="315"/>
      <c r="BP218" s="315"/>
      <c r="BQ218" s="285"/>
      <c r="BR218" s="285"/>
      <c r="BS218" s="352"/>
      <c r="BT218" s="352"/>
      <c r="BU218" s="352"/>
      <c r="BV218" s="352"/>
      <c r="BW218" s="316"/>
      <c r="BX218" s="316"/>
      <c r="BY218" s="316"/>
      <c r="BZ218" s="316"/>
      <c r="CA218" s="316"/>
      <c r="CB218" s="316"/>
      <c r="CC218" s="316"/>
      <c r="CD218" s="316"/>
      <c r="CE218" s="316"/>
      <c r="CF218" s="316"/>
      <c r="CG218" s="316"/>
      <c r="CH218" s="316"/>
      <c r="CI218" s="316"/>
      <c r="CJ218" s="316"/>
      <c r="CK218" s="316"/>
      <c r="CL218" s="316"/>
      <c r="CM218" s="316"/>
      <c r="CN218" s="316"/>
      <c r="CO218" s="316"/>
      <c r="CP218" s="316"/>
      <c r="CQ218" s="316"/>
      <c r="CR218" s="316"/>
      <c r="CS218" s="316"/>
      <c r="CT218" s="316"/>
      <c r="CU218" s="316"/>
      <c r="CV218" s="316"/>
      <c r="CW218" s="316"/>
      <c r="CX218" s="316"/>
      <c r="CY218" s="316"/>
      <c r="CZ218" s="316"/>
      <c r="DA218" s="316"/>
      <c r="DB218" s="316"/>
      <c r="DC218" s="316"/>
      <c r="DD218" s="316"/>
      <c r="DE218" s="316"/>
      <c r="DF218" s="316"/>
      <c r="DG218" s="316"/>
      <c r="DH218" s="316"/>
      <c r="DI218" s="316"/>
      <c r="DJ218" s="316"/>
      <c r="DK218" s="316"/>
      <c r="DL218" s="316"/>
      <c r="DM218" s="316"/>
      <c r="DN218" s="316"/>
      <c r="DO218" s="316"/>
      <c r="DP218" s="316"/>
      <c r="DQ218" s="316"/>
      <c r="DR218" s="316"/>
      <c r="DS218" s="316"/>
      <c r="DT218" s="293"/>
      <c r="DU218" s="293"/>
      <c r="DV218" s="293"/>
      <c r="DW218" s="293"/>
      <c r="DX218" s="317"/>
      <c r="DY218" s="314"/>
      <c r="DZ218" s="314"/>
      <c r="EA218" s="314"/>
      <c r="EB218" s="314"/>
      <c r="EC218" s="314"/>
      <c r="ED218" s="314"/>
      <c r="EE218" s="314"/>
      <c r="EF218" s="314"/>
      <c r="EG218" s="313"/>
      <c r="EH218" s="313"/>
      <c r="EI218" s="313"/>
      <c r="EJ218" s="313"/>
      <c r="EK218" s="313"/>
      <c r="EL218" s="313"/>
      <c r="EM218" s="313"/>
      <c r="EN218" s="313"/>
      <c r="EO218" s="313"/>
      <c r="EP218" s="313"/>
      <c r="EU218" s="313"/>
      <c r="EV218" s="313"/>
      <c r="EW218" s="313"/>
      <c r="EX218" s="313"/>
      <c r="EY218" s="313"/>
      <c r="EZ218" s="313"/>
      <c r="FA218" s="313"/>
      <c r="FB218" s="313"/>
      <c r="FC218" s="313"/>
      <c r="FD218" s="313"/>
      <c r="FE218" s="313"/>
      <c r="FF218" s="313"/>
      <c r="FG218" s="313"/>
      <c r="FH218" s="313"/>
      <c r="FI218" s="313"/>
      <c r="FJ218" s="313"/>
      <c r="FK218" s="313"/>
      <c r="FL218" s="313"/>
    </row>
    <row r="219" spans="3:168" ht="30" customHeight="1">
      <c r="C219" s="59"/>
    </row>
  </sheetData>
  <sheetProtection password="CCC5" sheet="1" objects="1" scenarios="1" selectLockedCells="1"/>
  <dataConsolidate/>
  <customSheetViews>
    <customSheetView guid="{2E803300-2E27-461A-90ED-497A1CF7E874}" scale="70" hiddenRows="1" hiddenColumns="1">
      <selection activeCell="D3" sqref="D3:BL3"/>
      <pageMargins left="0.7" right="0.7" top="0.75" bottom="0.75" header="0.3" footer="0.3"/>
      <pageSetup paperSize="9" orientation="portrait" r:id="rId1"/>
    </customSheetView>
  </customSheetViews>
  <mergeCells count="219">
    <mergeCell ref="C1:C2"/>
    <mergeCell ref="FI6:FI7"/>
    <mergeCell ref="FJ6:FJ7"/>
    <mergeCell ref="FK6:FK7"/>
    <mergeCell ref="FL6:FL7"/>
    <mergeCell ref="EU5:FL5"/>
    <mergeCell ref="FM5:FO5"/>
    <mergeCell ref="AE5:AE7"/>
    <mergeCell ref="AO5:AO7"/>
    <mergeCell ref="DY6:DY7"/>
    <mergeCell ref="DZ6:DZ7"/>
    <mergeCell ref="EA6:EA7"/>
    <mergeCell ref="EB6:EB7"/>
    <mergeCell ref="EC6:EC7"/>
    <mergeCell ref="ED6:ED7"/>
    <mergeCell ref="EE6:EE7"/>
    <mergeCell ref="EF6:EF7"/>
    <mergeCell ref="EG6:EG7"/>
    <mergeCell ref="EH6:EH7"/>
    <mergeCell ref="EI6:EI7"/>
    <mergeCell ref="EZ6:EZ7"/>
    <mergeCell ref="FA6:FA7"/>
    <mergeCell ref="FB6:FB7"/>
    <mergeCell ref="FC6:FC7"/>
    <mergeCell ref="FD6:FD7"/>
    <mergeCell ref="FE6:FE7"/>
    <mergeCell ref="FF6:FF7"/>
    <mergeCell ref="FG6:FG7"/>
    <mergeCell ref="FH6:FH7"/>
    <mergeCell ref="CX6:CX7"/>
    <mergeCell ref="CY6:CY7"/>
    <mergeCell ref="CZ6:CZ7"/>
    <mergeCell ref="DA6:DA7"/>
    <mergeCell ref="DB6:DB7"/>
    <mergeCell ref="ES6:ES7"/>
    <mergeCell ref="ET6:ET7"/>
    <mergeCell ref="EU6:EU7"/>
    <mergeCell ref="EV6:EV7"/>
    <mergeCell ref="EW6:EW7"/>
    <mergeCell ref="EX6:EX7"/>
    <mergeCell ref="EY6:EY7"/>
    <mergeCell ref="AD6:AD7"/>
    <mergeCell ref="BW6:BW7"/>
    <mergeCell ref="BX6:BX7"/>
    <mergeCell ref="BY6:BY7"/>
    <mergeCell ref="BZ6:BZ7"/>
    <mergeCell ref="CA6:CA7"/>
    <mergeCell ref="CB6:CB7"/>
    <mergeCell ref="CC6:CC7"/>
    <mergeCell ref="CD6:CD7"/>
    <mergeCell ref="AN5:AN7"/>
    <mergeCell ref="AQ5:AQ7"/>
    <mergeCell ref="AR5:AR7"/>
    <mergeCell ref="AW6:AW7"/>
    <mergeCell ref="AX6:AX7"/>
    <mergeCell ref="AY6:AY7"/>
    <mergeCell ref="AZ6:AZ7"/>
    <mergeCell ref="U6:U7"/>
    <mergeCell ref="V6:V7"/>
    <mergeCell ref="W6:W7"/>
    <mergeCell ref="X6:X7"/>
    <mergeCell ref="Y6:Y7"/>
    <mergeCell ref="Z6:Z7"/>
    <mergeCell ref="AA6:AA7"/>
    <mergeCell ref="AB6:AB7"/>
    <mergeCell ref="AC6:AC7"/>
    <mergeCell ref="FM6:FM7"/>
    <mergeCell ref="FN6:FN7"/>
    <mergeCell ref="FO6:FO7"/>
    <mergeCell ref="FP6:FP7"/>
    <mergeCell ref="FQ6:FQ7"/>
    <mergeCell ref="FR6:FR7"/>
    <mergeCell ref="FS6:FS7"/>
    <mergeCell ref="FT6:FT7"/>
    <mergeCell ref="FU6:FU7"/>
    <mergeCell ref="D58:T58"/>
    <mergeCell ref="D59:T59"/>
    <mergeCell ref="U5:AD5"/>
    <mergeCell ref="BW4:CL5"/>
    <mergeCell ref="D2:AD2"/>
    <mergeCell ref="BQ4:BV4"/>
    <mergeCell ref="DK5:DL5"/>
    <mergeCell ref="DT5:DT7"/>
    <mergeCell ref="DU5:DU7"/>
    <mergeCell ref="D4:T4"/>
    <mergeCell ref="U4:AD4"/>
    <mergeCell ref="DS1:EI2"/>
    <mergeCell ref="D3:AD3"/>
    <mergeCell ref="D1:AD1"/>
    <mergeCell ref="AF1:DR2"/>
    <mergeCell ref="D5:D7"/>
    <mergeCell ref="DS4:DW4"/>
    <mergeCell ref="AM5:AM7"/>
    <mergeCell ref="DS5:DS7"/>
    <mergeCell ref="DO5:DO7"/>
    <mergeCell ref="CT5:CT7"/>
    <mergeCell ref="CU5:CW5"/>
    <mergeCell ref="CX5:DB5"/>
    <mergeCell ref="DC5:DH5"/>
    <mergeCell ref="DX4:EI4"/>
    <mergeCell ref="EG5:EI5"/>
    <mergeCell ref="ED5:EF5"/>
    <mergeCell ref="DX5:DX7"/>
    <mergeCell ref="DP4:DR4"/>
    <mergeCell ref="CU6:CU7"/>
    <mergeCell ref="CV6:CV7"/>
    <mergeCell ref="CW6:CW7"/>
    <mergeCell ref="CE6:CE7"/>
    <mergeCell ref="CF6:CF7"/>
    <mergeCell ref="CG6:CG7"/>
    <mergeCell ref="CH6:CH7"/>
    <mergeCell ref="CI6:CI7"/>
    <mergeCell ref="CJ6:CJ7"/>
    <mergeCell ref="CK6:CK7"/>
    <mergeCell ref="CL6:CL7"/>
    <mergeCell ref="CM6:CM7"/>
    <mergeCell ref="CM4:DO4"/>
    <mergeCell ref="CN6:CN7"/>
    <mergeCell ref="CO6:CO7"/>
    <mergeCell ref="CP6:CP7"/>
    <mergeCell ref="CQ6:CQ7"/>
    <mergeCell ref="CR6:CR7"/>
    <mergeCell ref="CS6:CS7"/>
    <mergeCell ref="EJ5:ET5"/>
    <mergeCell ref="DV5:DV7"/>
    <mergeCell ref="EB5:EC5"/>
    <mergeCell ref="DY5:EA5"/>
    <mergeCell ref="BA6:BA7"/>
    <mergeCell ref="BF6:BF7"/>
    <mergeCell ref="BG6:BG7"/>
    <mergeCell ref="BH6:BH7"/>
    <mergeCell ref="BI6:BI7"/>
    <mergeCell ref="BJ6:BJ7"/>
    <mergeCell ref="BK6:BK7"/>
    <mergeCell ref="BL6:BL7"/>
    <mergeCell ref="BM6:BM7"/>
    <mergeCell ref="DI5:DJ5"/>
    <mergeCell ref="CQ5:CR5"/>
    <mergeCell ref="EJ6:EJ7"/>
    <mergeCell ref="EK6:EK7"/>
    <mergeCell ref="EL6:EL7"/>
    <mergeCell ref="EM6:EM7"/>
    <mergeCell ref="EN6:EN7"/>
    <mergeCell ref="EO6:EO7"/>
    <mergeCell ref="EP6:EP7"/>
    <mergeCell ref="EQ6:EQ7"/>
    <mergeCell ref="ER6:ER7"/>
    <mergeCell ref="F5:F7"/>
    <mergeCell ref="G5:G7"/>
    <mergeCell ref="H5:H7"/>
    <mergeCell ref="I5:I7"/>
    <mergeCell ref="AF5:AG5"/>
    <mergeCell ref="AH5:AH7"/>
    <mergeCell ref="AI5:AI7"/>
    <mergeCell ref="DW5:DW7"/>
    <mergeCell ref="AJ5:AJ7"/>
    <mergeCell ref="AK5:AK7"/>
    <mergeCell ref="O5:O7"/>
    <mergeCell ref="J5:J7"/>
    <mergeCell ref="K5:K7"/>
    <mergeCell ref="P5:T5"/>
    <mergeCell ref="P6:T6"/>
    <mergeCell ref="AF6:AF7"/>
    <mergeCell ref="AG6:AG7"/>
    <mergeCell ref="BN6:BN7"/>
    <mergeCell ref="BO6:BO7"/>
    <mergeCell ref="BP6:BP7"/>
    <mergeCell ref="BQ5:BR6"/>
    <mergeCell ref="BS5:BV6"/>
    <mergeCell ref="AU6:AU7"/>
    <mergeCell ref="AV6:AV7"/>
    <mergeCell ref="A5:A7"/>
    <mergeCell ref="L5:L7"/>
    <mergeCell ref="M5:M7"/>
    <mergeCell ref="N5:N7"/>
    <mergeCell ref="CM5:CP5"/>
    <mergeCell ref="DM5:DM7"/>
    <mergeCell ref="DR5:DR7"/>
    <mergeCell ref="AL5:AL7"/>
    <mergeCell ref="DP5:DP7"/>
    <mergeCell ref="DQ5:DQ7"/>
    <mergeCell ref="DN5:DN7"/>
    <mergeCell ref="B5:B7"/>
    <mergeCell ref="BE5:BE7"/>
    <mergeCell ref="AP5:AP7"/>
    <mergeCell ref="C5:C7"/>
    <mergeCell ref="AS5:AS7"/>
    <mergeCell ref="AT5:AT7"/>
    <mergeCell ref="AU5:BA5"/>
    <mergeCell ref="BB5:BB7"/>
    <mergeCell ref="BC5:BC7"/>
    <mergeCell ref="BD5:BD7"/>
    <mergeCell ref="BF5:BK5"/>
    <mergeCell ref="BL5:BP5"/>
    <mergeCell ref="E5:E7"/>
    <mergeCell ref="FP4:GC4"/>
    <mergeCell ref="GD5:GR5"/>
    <mergeCell ref="GD6:GE7"/>
    <mergeCell ref="GF6:GF7"/>
    <mergeCell ref="GG6:GH7"/>
    <mergeCell ref="GI6:GI7"/>
    <mergeCell ref="GJ6:GK7"/>
    <mergeCell ref="GL6:GL7"/>
    <mergeCell ref="GM6:GM7"/>
    <mergeCell ref="GN6:GN7"/>
    <mergeCell ref="GO6:GP7"/>
    <mergeCell ref="GQ6:GR7"/>
    <mergeCell ref="FV6:FV7"/>
    <mergeCell ref="FW6:FW7"/>
    <mergeCell ref="FX6:FX7"/>
    <mergeCell ref="FY6:FY7"/>
    <mergeCell ref="FZ6:FZ7"/>
    <mergeCell ref="GA6:GA7"/>
    <mergeCell ref="GB6:GB7"/>
    <mergeCell ref="GC6:GC7"/>
    <mergeCell ref="FP5:FT5"/>
    <mergeCell ref="FU5:FY5"/>
    <mergeCell ref="FZ5:GC5"/>
    <mergeCell ref="GD4:GR4"/>
  </mergeCells>
  <phoneticPr fontId="3" type="noConversion"/>
  <conditionalFormatting sqref="G8">
    <cfRule type="duplicateValues" dxfId="310" priority="3"/>
  </conditionalFormatting>
  <conditionalFormatting sqref="AQ8">
    <cfRule type="duplicateValues" dxfId="309" priority="2"/>
  </conditionalFormatting>
  <conditionalFormatting sqref="AE8:AE57">
    <cfRule type="duplicateValues" dxfId="308" priority="1"/>
  </conditionalFormatting>
  <dataValidations xWindow="1098" yWindow="622" count="35">
    <dataValidation type="list" imeMode="on" allowBlank="1" showInputMessage="1" showErrorMessage="1" errorTitle="二擇一" error="請選擇下拉式選單二擇一" promptTitle="提醒！下拉點選" prompt="第一次申請助獎學金之學生稱之為【新生】，在貴校已領取過敝基金會助獎學金之學生稱之為【舊生】。" sqref="F8:F57">
      <formula1>"新生,舊生"</formula1>
    </dataValidation>
    <dataValidation type="list" allowBlank="1" showInputMessage="1" showErrorMessage="1" sqref="DT8:DT57">
      <formula1>"複審通過,複審不通過"</formula1>
    </dataValidation>
    <dataValidation allowBlank="1" showInputMessage="1" showErrorMessage="1" promptTitle="提醒!" prompt="例如:_x000a_※當基金會開放107學年度上學期助獎學金申請，請提交106學年度上學期之成績單。_x000a_※當基金會開放107學年度下學期助獎學金申請，請提交106學年度下學期之成績單。_x000a_以此類推~~~_x000a_1.請自行輸入最高分數科目。範例：英文_x000a_2.如最高分、最低分，同時有一科以上時，請依實填列各科目名稱。範例：英文、數學。" sqref="BM8:BP8 BL9:BP57"/>
    <dataValidation type="list" allowBlank="1" showInputMessage="1" showErrorMessage="1" promptTitle="提醒!" prompt="請下拉點選。" sqref="AH8:AH57">
      <formula1>"M,F"</formula1>
    </dataValidation>
    <dataValidation type="list" allowBlank="1" showInputMessage="1" showErrorMessage="1" promptTitle="提醒!" prompt="請下拉點選。" sqref="AF8:AF57">
      <formula1>"1：租屋,2：自有房屋,3：借住親友家"</formula1>
    </dataValidation>
    <dataValidation type="list" imeMode="on" allowBlank="1" showInputMessage="1" showErrorMessage="1" errorTitle="提醒！" error="請填入該生領取此筆助獎學金之年級。" promptTitle="提醒！" prompt="請下拉點選該生領取此筆助獎學金之年級。" sqref="I8:I57">
      <formula1>"1,2,3,4,5,6,7,8,9"</formula1>
    </dataValidation>
    <dataValidation type="list" imeMode="on" allowBlank="1" showInputMessage="1" showErrorMessage="1" errorTitle="提醒！" error="請填入該生領取此筆助獎學金之年級。" promptTitle="注意！" prompt="請下拉點選申請學生【領取此筆助獎學金】之級別。" sqref="E8:E57">
      <formula1>"國小部,國中部, 高中部, 高職部, 專一至專三, 專四至專五, 大學部[二專],大學部"</formula1>
    </dataValidation>
    <dataValidation type="custom" imeMode="on" operator="equal" allowBlank="1" showInputMessage="1" showErrorMessage="1" errorTitle="請訂正" error="請填入1個英文字母加9個數字" promptTitle="提醒！" prompt="請填入該生身分證字號(1個大寫英文字母加9個數字)" sqref="L8:L57">
      <formula1>AND(LEN(L8)=10,CODE(L8)&gt;=65,CODE(L8)&lt;=90,ISNUMBER(--RIGHT(L8,9)))</formula1>
    </dataValidation>
    <dataValidation allowBlank="1" showInputMessage="1" showErrorMessage="1" promptTitle="注意！" prompt="勿動！只要填寫【家庭成員】後，即可自動帶出此欄位。_x000a_" sqref="DX8:DX10 DX12:DX13 DY8:EC57"/>
    <dataValidation allowBlank="1" showInputMessage="1" showErrorMessage="1" promptTitle="提醒！" prompt="請填入該生領取此筆助獎學金之班級或班別。" sqref="J8:J57"/>
    <dataValidation type="list" allowBlank="1" showInputMessage="1" showErrorMessage="1" promptTitle="提醒！" prompt="※請填列「助學金申請截止日往前推算一年內」取得之技術士證照。_x000a_" sqref="BU8:BU57">
      <formula1>"甲級,乙級,丙級"</formula1>
    </dataValidation>
    <dataValidation allowBlank="1" showInputMessage="1" showErrorMessage="1" promptTitle="提醒！" prompt="※請填列「助學金申請截止日往前推算一年內」取得之技術士證照。_x000a_" sqref="BV8:BV57 BS8:BT57"/>
    <dataValidation allowBlank="1" showErrorMessage="1" sqref="AI8:AL13 AI18:AL23 AI28:AL33 AI38:AL43 AI48:AL53"/>
    <dataValidation type="textLength" imeMode="on" allowBlank="1" showInputMessage="1" showErrorMessage="1" errorTitle="請修正！" error="請直接輸入數字，不要輸入其他任何符號或空格。" promptTitle="提醒！" prompt="請直接輸入數字，不要輸入其他任何符號或空格。" sqref="T8:T57">
      <formula1>7</formula1>
      <formula2>14</formula2>
    </dataValidation>
    <dataValidation allowBlank="1" showInputMessage="1" showErrorMessage="1" promptTitle="提醒！" prompt="非每學期開放申請。請配合敝基金會公文行之。_x000a_※依照所得稅法，列入個人其他所得，開立扣繳憑單。" sqref="Y6"/>
    <dataValidation allowBlank="1" showInputMessage="1" showErrorMessage="1" errorTitle="請修正！" error="請填入【分行名稱】。" promptTitle="提醒！" prompt="請填入【分行名稱】。例如：竹北郵局。_x000a__x000a_※舊生(已領取過助獎學金之學生)請延續使用第一次提交之銀行帳戶資料，除非有特殊情況經基金會同意，則另議。_x000a_" sqref="Q8:Q57"/>
    <dataValidation allowBlank="1" showInputMessage="1" showErrorMessage="1" promptTitle="提醒！" prompt="※自簽名合格者清冊起至匯款助獎學金前，請勿更改姓名及帳戶資料，否則將取消該筆助獎學金。" sqref="R8:R57"/>
    <dataValidation type="textLength" allowBlank="1" showInputMessage="1" showErrorMessage="1" errorTitle="請修正！" error="請填入金融機構代號+分行代號共【7碼】數字。" promptTitle="提醒！" prompt="請填入金融機構代號+分行代號共【7碼】數字。例如：郵局代號為【700】+分行代號【0021】，請於此欄填入【7000021】。" sqref="S8:S57">
      <formula1>7</formula1>
      <formula2>7</formula2>
    </dataValidation>
    <dataValidation type="list" allowBlank="1" showInputMessage="1" showErrorMessage="1" promptTitle="提醒！" prompt="請下拉點選" sqref="CM8:CT57 DO8:DO57 CX8:DM57">
      <formula1>"已提交,未提交,已補件"</formula1>
    </dataValidation>
    <dataValidation type="list" allowBlank="1" showInputMessage="1" showErrorMessage="1" sqref="CL8:CL59 CJ8:CK57 BW8:CH57">
      <formula1>"已提交,未提交,無須提交,已補件"</formula1>
    </dataValidation>
    <dataValidation type="list" imeMode="on" allowBlank="1" showInputMessage="1" showErrorMessage="1" errorTitle="修正" error="請選擇7大身分別。_x000a_" promptTitle="提醒！" prompt="請依下拉式選項選擇該生申請之身分別。_x000a_※提供之身分別證明文件如為影本，請加註【與正本相符】+【學生親簽】+【承辦人親簽+職章】。_x000a_※勾選身份別為【弱勢家庭子女】或【弱勢家庭身障學生或身障人士子女】者，請提交全戶上一個年度的所得稅清單及財產清單。_x000a_例如：欲申請107學年度第二學期助獎學金，請提交全戶106年度所得稅清單及財產清單。" sqref="N8:N57">
      <formula1>"低收入戶子女,特殊境遇家庭之子女,中低收入戶子女,中低收入身障學生或身障人士子女,弱勢家庭兒少,弱勢家庭子女,弱勢家庭身障學生或身障人士子女"</formula1>
    </dataValidation>
    <dataValidation allowBlank="1" showInputMessage="1" showErrorMessage="1" promptTitle="提醒！" prompt="民國年加1911即轉換為西元年。例如：中華民國95年+1911=西元2006年，民國95年3月15日，請輸入2006/3/15_x000a_" sqref="M8:M57"/>
    <dataValidation type="list" allowBlank="1" showInputMessage="1" showErrorMessage="1" sqref="CI8:CI57">
      <formula1>"已提交-附件七,已提交-附件八,已提交-附件九,無須提交,已補件"</formula1>
    </dataValidation>
    <dataValidation type="list" allowBlank="1" showInputMessage="1" showErrorMessage="1" sqref="DV8:DW57">
      <formula1>"優,佳,普通"</formula1>
    </dataValidation>
    <dataValidation allowBlank="1" showInputMessage="1" showErrorMessage="1" promptTitle="提醒！" prompt="戶籍地址中如有里、鄰、巷、弄等皆需填入，謝謝！" sqref="O8:O57"/>
    <dataValidation allowBlank="1" showInputMessage="1" showErrorMessage="1" errorTitle="請修正！" error="請填入【金融機構名稱】。" promptTitle="提醒！" prompt="請填入【金融機構名稱】。例如：郵政存簿。_x000a__x000a_※舊生(已領取過助獎學金之學生)請延續使用第一次提交之銀行帳戶資料，除非有特殊情況經基金會同意，則另議。_x000a_" sqref="P8:P57"/>
    <dataValidation type="list" allowBlank="1" showInputMessage="1" showErrorMessage="1" sqref="BQ8:BQ57">
      <formula1>$A$67:$A$102</formula1>
    </dataValidation>
    <dataValidation type="list" allowBlank="1" showInputMessage="1" showErrorMessage="1" sqref="AT8:AT57">
      <formula1>$AT$3:$AT$4</formula1>
    </dataValidation>
    <dataValidation type="list" allowBlank="1" showInputMessage="1" showErrorMessage="1" sqref="GF8:GF57">
      <formula1>$GF$2:$GF$3</formula1>
    </dataValidation>
    <dataValidation type="list" allowBlank="1" showInputMessage="1" showErrorMessage="1" sqref="GJ8:GJ57">
      <formula1>$GJ$2:$GJ$3</formula1>
    </dataValidation>
    <dataValidation type="list" allowBlank="1" showInputMessage="1" showErrorMessage="1" sqref="GN8:GN57">
      <formula1>$GN$2:$GN$3</formula1>
    </dataValidation>
    <dataValidation allowBlank="1" showInputMessage="1" showErrorMessage="1" promptTitle="提醒！" prompt="例如：_x000a_※當基金會開放107學年度上學期助獎學金申請，請提交106學年度上學期之獎懲紀錄表。_x000a_※當基金會開放107學年度下學期助獎學金申請，請提交106學年度下學期之獎懲紀錄表。_x000a_以此類推~~~_x000a_" sqref="BF9:BK57 BG8:BL8"/>
    <dataValidation type="list" allowBlank="1" showInputMessage="1" showErrorMessage="1" sqref="AE8:AE57">
      <formula1>$AE$66:$AE$78</formula1>
    </dataValidation>
    <dataValidation type="list" allowBlank="1" showInputMessage="1" showErrorMessage="1" sqref="B8">
      <formula1>$D$66:$D$84</formula1>
    </dataValidation>
    <dataValidation type="list" allowBlank="1" showInputMessage="1" showErrorMessage="1" sqref="C8:C57">
      <formula1>$C$66:$C$217</formula1>
    </dataValidation>
  </dataValidation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0">
    <tabColor rgb="FFFF00FF"/>
  </sheetPr>
  <dimension ref="A1:AE57"/>
  <sheetViews>
    <sheetView view="pageBreakPreview" zoomScale="60" zoomScaleNormal="70" workbookViewId="0">
      <pane xSplit="2" ySplit="3" topLeftCell="C4" activePane="bottomRight" state="frozen"/>
      <selection pane="topRight" activeCell="C1" sqref="C1"/>
      <selection pane="bottomLeft" activeCell="A4" sqref="A4"/>
      <selection pane="bottomRight" activeCell="R5" sqref="R5"/>
    </sheetView>
  </sheetViews>
  <sheetFormatPr defaultColWidth="8.88671875" defaultRowHeight="15"/>
  <cols>
    <col min="1" max="1" width="17.88671875" style="7" customWidth="1"/>
    <col min="2" max="2" width="22.109375" style="8" customWidth="1"/>
    <col min="3" max="3" width="13.5546875" style="7" customWidth="1"/>
    <col min="4" max="4" width="14.44140625" style="7" customWidth="1"/>
    <col min="5" max="5" width="10.88671875" style="7" customWidth="1"/>
    <col min="6" max="6" width="11" style="7" customWidth="1"/>
    <col min="7" max="7" width="10.6640625" style="7" customWidth="1"/>
    <col min="8" max="8" width="10.77734375" style="7" customWidth="1"/>
    <col min="9" max="9" width="12.21875" style="7" customWidth="1"/>
    <col min="10" max="10" width="27" style="344" customWidth="1"/>
    <col min="11" max="11" width="18.6640625" style="13" customWidth="1"/>
    <col min="12" max="12" width="19" style="10" customWidth="1"/>
    <col min="13" max="13" width="18" style="7" customWidth="1"/>
    <col min="14" max="18" width="16.44140625" style="11" customWidth="1"/>
    <col min="19" max="20" width="19.44140625" style="7" customWidth="1"/>
    <col min="21" max="21" width="16.21875" style="7" customWidth="1"/>
    <col min="22" max="22" width="20.5546875" style="7" customWidth="1"/>
    <col min="23" max="23" width="15.109375" style="7" customWidth="1"/>
    <col min="24" max="24" width="16.77734375" style="7" customWidth="1"/>
    <col min="25" max="25" width="20.21875" style="12" customWidth="1"/>
    <col min="26" max="31" width="17.88671875" style="356" customWidth="1"/>
    <col min="32" max="16384" width="8.88671875" style="2"/>
  </cols>
  <sheetData>
    <row r="1" spans="1:31" ht="54.6" customHeight="1">
      <c r="A1" s="856" t="s">
        <v>0</v>
      </c>
      <c r="B1" s="857"/>
      <c r="C1" s="857"/>
      <c r="D1" s="857"/>
      <c r="E1" s="857"/>
      <c r="F1" s="857"/>
      <c r="G1" s="857"/>
      <c r="H1" s="857"/>
      <c r="I1" s="857"/>
      <c r="J1" s="857"/>
      <c r="K1" s="857"/>
      <c r="L1" s="857"/>
      <c r="M1" s="857"/>
      <c r="N1" s="858" t="s">
        <v>1186</v>
      </c>
      <c r="O1" s="858"/>
      <c r="P1" s="858"/>
      <c r="Q1" s="858"/>
      <c r="R1" s="859"/>
      <c r="S1" s="860" t="s">
        <v>173</v>
      </c>
      <c r="T1" s="861"/>
      <c r="U1" s="861"/>
      <c r="V1" s="861"/>
      <c r="W1" s="861"/>
      <c r="X1" s="861"/>
      <c r="Y1" s="861"/>
      <c r="Z1" s="861"/>
      <c r="AA1" s="861"/>
      <c r="AB1" s="861"/>
      <c r="AC1" s="861"/>
      <c r="AD1" s="861"/>
      <c r="AE1" s="861"/>
    </row>
    <row r="2" spans="1:31" s="3" customFormat="1" ht="193.8" customHeight="1">
      <c r="A2" s="862" t="s">
        <v>169</v>
      </c>
      <c r="B2" s="862"/>
      <c r="C2" s="862"/>
      <c r="D2" s="862"/>
      <c r="E2" s="862"/>
      <c r="F2" s="862"/>
      <c r="G2" s="862"/>
      <c r="H2" s="862"/>
      <c r="I2" s="862"/>
      <c r="J2" s="862"/>
      <c r="K2" s="862"/>
      <c r="L2" s="862"/>
      <c r="M2" s="862"/>
      <c r="N2" s="863" t="s">
        <v>1197</v>
      </c>
      <c r="O2" s="864"/>
      <c r="P2" s="864"/>
      <c r="Q2" s="865" t="s">
        <v>174</v>
      </c>
      <c r="R2" s="865"/>
      <c r="S2" s="866" t="s">
        <v>170</v>
      </c>
      <c r="T2" s="867"/>
      <c r="U2" s="867"/>
      <c r="V2" s="867"/>
      <c r="W2" s="867"/>
      <c r="X2" s="868"/>
      <c r="Y2" s="47" t="s">
        <v>171</v>
      </c>
      <c r="Z2" s="869" t="s">
        <v>977</v>
      </c>
      <c r="AA2" s="870"/>
      <c r="AB2" s="870"/>
      <c r="AC2" s="871" t="s">
        <v>978</v>
      </c>
      <c r="AD2" s="871"/>
      <c r="AE2" s="871"/>
    </row>
    <row r="3" spans="1:31" s="4" customFormat="1" ht="129" customHeight="1">
      <c r="A3" s="221" t="s">
        <v>972</v>
      </c>
      <c r="B3" s="220" t="s">
        <v>505</v>
      </c>
      <c r="C3" s="219" t="s">
        <v>506</v>
      </c>
      <c r="D3" s="221" t="s">
        <v>507</v>
      </c>
      <c r="E3" s="221" t="s">
        <v>508</v>
      </c>
      <c r="F3" s="221" t="s">
        <v>509</v>
      </c>
      <c r="G3" s="221" t="s">
        <v>510</v>
      </c>
      <c r="H3" s="221" t="s">
        <v>511</v>
      </c>
      <c r="I3" s="221" t="s">
        <v>512</v>
      </c>
      <c r="J3" s="221" t="s">
        <v>513</v>
      </c>
      <c r="K3" s="221" t="s">
        <v>733</v>
      </c>
      <c r="L3" s="350" t="s">
        <v>514</v>
      </c>
      <c r="M3" s="221" t="s">
        <v>515</v>
      </c>
      <c r="N3" s="304" t="s">
        <v>734</v>
      </c>
      <c r="O3" s="212" t="s">
        <v>735</v>
      </c>
      <c r="P3" s="212" t="s">
        <v>736</v>
      </c>
      <c r="Q3" s="212" t="s">
        <v>737</v>
      </c>
      <c r="R3" s="212" t="s">
        <v>738</v>
      </c>
      <c r="S3" s="305" t="s">
        <v>1093</v>
      </c>
      <c r="T3" s="305" t="s">
        <v>1094</v>
      </c>
      <c r="U3" s="305" t="s">
        <v>1095</v>
      </c>
      <c r="V3" s="306" t="s">
        <v>1096</v>
      </c>
      <c r="W3" s="305" t="s">
        <v>1097</v>
      </c>
      <c r="X3" s="307" t="s">
        <v>117</v>
      </c>
      <c r="Y3" s="308" t="s">
        <v>1098</v>
      </c>
      <c r="Z3" s="309" t="s">
        <v>744</v>
      </c>
      <c r="AA3" s="309" t="s">
        <v>745</v>
      </c>
      <c r="AB3" s="310" t="s">
        <v>1099</v>
      </c>
      <c r="AC3" s="311" t="s">
        <v>1100</v>
      </c>
      <c r="AD3" s="311" t="s">
        <v>1101</v>
      </c>
      <c r="AE3" s="311" t="s">
        <v>1102</v>
      </c>
    </row>
    <row r="4" spans="1:31" s="418" customFormat="1" ht="49.95" customHeight="1">
      <c r="A4" s="469">
        <v>1</v>
      </c>
      <c r="B4" s="470">
        <f>'步驟1. 先填【111-1申請總表】會自動帶公式至步驟2.欄位'!G8</f>
        <v>0</v>
      </c>
      <c r="C4" s="420"/>
      <c r="D4" s="381">
        <v>1</v>
      </c>
      <c r="E4" s="381">
        <v>1</v>
      </c>
      <c r="F4" s="381">
        <v>0</v>
      </c>
      <c r="G4" s="420">
        <v>0</v>
      </c>
      <c r="H4" s="420">
        <v>0</v>
      </c>
      <c r="I4" s="381">
        <v>1</v>
      </c>
      <c r="J4" s="347">
        <f>'步驟1. 先填【111-1申請總表】會自動帶公式至步驟2.欄位'!C8</f>
        <v>0</v>
      </c>
      <c r="K4" s="381" t="s">
        <v>600</v>
      </c>
      <c r="L4" s="421"/>
      <c r="M4" s="296"/>
      <c r="N4" s="471"/>
      <c r="O4" s="421"/>
      <c r="P4" s="421"/>
      <c r="Q4" s="421"/>
      <c r="R4" s="421"/>
      <c r="S4" s="295" t="str">
        <f t="shared" ref="S4:S22" si="0">IF(OR(F4*H4),"0","1")</f>
        <v>1</v>
      </c>
      <c r="T4" s="295" t="str">
        <f t="shared" ref="T4:T22" si="1">IF(OR(G4*H4),"0","1")</f>
        <v>1</v>
      </c>
      <c r="U4" s="295" t="str">
        <f>IF(OR((A4&lt;=0),(A4&gt;28),(A4&gt;3)*(A4&lt;=7)*(D4=2)*(E4=0)*(F4=0)*(H4=0),(A4&gt;3)*(A4&lt;=7)*(D4&lt;1)*(E4=0)*(F4=0)*(H4=0),(A4&gt;3)*(A4&lt;=7)*(D4&gt;5)*(E4=0)*(F4=0)*(H4=0),(A4=8)*(E4=0)*(F4=0)*(H4=0),(A4=9)*(E4=0)*(F4=0)*(H4=0),(A4=1)*F4,(A4=1)*G4,(A4=1)*H4,(A4=2)*(F4=0)*(H4=0),(A4=3)*(F4=0)*(H4=0),(A4=10)*(D4=1)*(F4=0)*(H4=0),(A4=10)*(D4=3)*(F4=0)*(H4=0),(A4=10)*(D4=4)*(F4=0)*(H4=0),F4*H4,G4*H4,AND((A4&gt;=11)*(F4=0),AND((A4&gt;=11)*(H4=0)))),"0","1")</f>
        <v>1</v>
      </c>
      <c r="V4" s="295" t="str">
        <f>IF(AND((OR('步驟1. 先填【111-1申請總表】會自動帶公式至步驟2.欄位'!$N$8="弱勢家庭子女",'步驟1. 先填【111-1申請總表】會自動帶公式至步驟2.欄位'!$N$8="弱勢家庭身障學生或身障人士子女")),U4*(G4=0)),"1","0")</f>
        <v>0</v>
      </c>
      <c r="W4" s="295" t="str">
        <f t="shared" ref="W4:W22" si="2">IF(U4*V4,"Y","N")</f>
        <v>N</v>
      </c>
      <c r="X4" s="876">
        <f>COUNTIF(U4:U22,"1")</f>
        <v>1</v>
      </c>
      <c r="Y4" s="879">
        <f>'步驟1. 先填【111-1申請總表】會自動帶公式至步驟2.欄位'!N8</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9.95" customHeight="1">
      <c r="A5" s="357"/>
      <c r="B5" s="298"/>
      <c r="C5" s="354"/>
      <c r="D5" s="354"/>
      <c r="E5" s="354"/>
      <c r="F5" s="354"/>
      <c r="G5" s="420">
        <v>0</v>
      </c>
      <c r="H5" s="420">
        <v>0</v>
      </c>
      <c r="I5" s="420"/>
      <c r="J5" s="348"/>
      <c r="K5" s="354"/>
      <c r="L5" s="422"/>
      <c r="M5" s="296"/>
      <c r="N5" s="471"/>
      <c r="O5" s="421"/>
      <c r="P5" s="421"/>
      <c r="Q5" s="421"/>
      <c r="R5" s="421"/>
      <c r="S5" s="295" t="str">
        <f t="shared" si="0"/>
        <v>1</v>
      </c>
      <c r="T5" s="295" t="str">
        <f t="shared" si="1"/>
        <v>1</v>
      </c>
      <c r="U5" s="295" t="str">
        <f t="shared" ref="U5:U22" si="3">IF(OR((A5&lt;=0),(A5&gt;28),(A5&gt;3)*(A5&lt;=7)*(D5=2)*(E5=0)*(F5=0)*(H5=0),(A5&gt;3)*(A5&lt;=7)*(D5&lt;1)*(E5=0)*(F5=0)*(H5=0),(A5&gt;3)*(A5&lt;=7)*(D5&gt;5)*(E5=0)*(F5=0)*(H5=0),(A5=8)*(E5=0)*(F5=0)*(H5=0),(A5=9)*(E5=0)*(F5=0)*(H5=0),(A5=1)*F5,(A5=1)*G5,(A5=1)*H5,(A5=2)*(F5=0)*(H5=0),(A5=3)*(F5=0)*(H5=0),(A5=10)*(D5=1)*(F5=0)*(H5=0),(A5=10)*(D5=3)*(F5=0)*(H5=0),(A5=10)*(D5=4)*(F5=0)*(H5=0),F5*H5,G5*H5,AND((A5&gt;=11)*(F5=0),AND((A5&gt;=11)*(H5=0)))),"0","1")</f>
        <v>0</v>
      </c>
      <c r="V5" s="295" t="str">
        <f>IF(AND((OR('步驟1. 先填【111-1申請總表】會自動帶公式至步驟2.欄位'!$N$8="弱勢家庭子女",'步驟1. 先填【111-1申請總表】會自動帶公式至步驟2.欄位'!$N$8="弱勢家庭身障學生或身障人士子女")),U5*(G5=0)),"1","0")</f>
        <v>0</v>
      </c>
      <c r="W5" s="295" t="str">
        <f t="shared" si="2"/>
        <v>N</v>
      </c>
      <c r="X5" s="877"/>
      <c r="Y5" s="880"/>
      <c r="Z5" s="882"/>
      <c r="AA5" s="882"/>
      <c r="AB5" s="882"/>
      <c r="AC5" s="872"/>
      <c r="AD5" s="872"/>
      <c r="AE5" s="872"/>
    </row>
    <row r="6" spans="1:31" s="418" customFormat="1" ht="49.95" customHeight="1">
      <c r="A6" s="357"/>
      <c r="B6" s="298"/>
      <c r="C6" s="354"/>
      <c r="D6" s="354"/>
      <c r="E6" s="354"/>
      <c r="F6" s="354"/>
      <c r="G6" s="420">
        <v>0</v>
      </c>
      <c r="H6" s="420">
        <v>0</v>
      </c>
      <c r="I6" s="420"/>
      <c r="J6" s="346"/>
      <c r="K6" s="354"/>
      <c r="L6" s="421"/>
      <c r="M6" s="296"/>
      <c r="N6" s="471"/>
      <c r="O6" s="421"/>
      <c r="P6" s="421"/>
      <c r="Q6" s="421"/>
      <c r="R6" s="421"/>
      <c r="S6" s="295" t="str">
        <f t="shared" si="0"/>
        <v>1</v>
      </c>
      <c r="T6" s="295" t="str">
        <f t="shared" si="1"/>
        <v>1</v>
      </c>
      <c r="U6" s="295" t="str">
        <f t="shared" si="3"/>
        <v>0</v>
      </c>
      <c r="V6" s="295" t="str">
        <f>IF(AND((OR('步驟1. 先填【111-1申請總表】會自動帶公式至步驟2.欄位'!$N$8="弱勢家庭子女",'步驟1. 先填【111-1申請總表】會自動帶公式至步驟2.欄位'!$N$8="弱勢家庭身障學生或身障人士子女")),U6*(G6=0)),"1","0")</f>
        <v>0</v>
      </c>
      <c r="W6" s="295" t="str">
        <f t="shared" si="2"/>
        <v>N</v>
      </c>
      <c r="X6" s="877"/>
      <c r="Y6" s="880"/>
      <c r="Z6" s="882"/>
      <c r="AA6" s="882"/>
      <c r="AB6" s="882"/>
      <c r="AC6" s="872"/>
      <c r="AD6" s="872"/>
      <c r="AE6" s="872"/>
    </row>
    <row r="7" spans="1:31" s="418" customFormat="1" ht="49.95" customHeight="1">
      <c r="A7" s="357"/>
      <c r="B7" s="299"/>
      <c r="C7" s="354"/>
      <c r="D7" s="354"/>
      <c r="E7" s="354"/>
      <c r="F7" s="354"/>
      <c r="G7" s="420">
        <v>0</v>
      </c>
      <c r="H7" s="420">
        <v>0</v>
      </c>
      <c r="I7" s="420"/>
      <c r="J7" s="348"/>
      <c r="K7" s="354"/>
      <c r="L7" s="421"/>
      <c r="M7" s="296"/>
      <c r="N7" s="471"/>
      <c r="O7" s="421"/>
      <c r="P7" s="421"/>
      <c r="Q7" s="421"/>
      <c r="R7" s="421"/>
      <c r="S7" s="295" t="str">
        <f t="shared" si="0"/>
        <v>1</v>
      </c>
      <c r="T7" s="295" t="str">
        <f t="shared" si="1"/>
        <v>1</v>
      </c>
      <c r="U7" s="295" t="str">
        <f t="shared" si="3"/>
        <v>0</v>
      </c>
      <c r="V7" s="295" t="str">
        <f>IF(AND((OR('步驟1. 先填【111-1申請總表】會自動帶公式至步驟2.欄位'!$N$8="弱勢家庭子女",'步驟1. 先填【111-1申請總表】會自動帶公式至步驟2.欄位'!$N$8="弱勢家庭身障學生或身障人士子女")),U7*(G7=0)),"1","0")</f>
        <v>0</v>
      </c>
      <c r="W7" s="295" t="str">
        <f t="shared" si="2"/>
        <v>N</v>
      </c>
      <c r="X7" s="877"/>
      <c r="Y7" s="880"/>
      <c r="Z7" s="882"/>
      <c r="AA7" s="882"/>
      <c r="AB7" s="882"/>
      <c r="AC7" s="872"/>
      <c r="AD7" s="872"/>
      <c r="AE7" s="872"/>
    </row>
    <row r="8" spans="1:31" s="418" customFormat="1" ht="49.95" customHeight="1">
      <c r="A8" s="357"/>
      <c r="B8" s="298"/>
      <c r="C8" s="354"/>
      <c r="D8" s="354"/>
      <c r="E8" s="354"/>
      <c r="F8" s="354"/>
      <c r="G8" s="420">
        <v>0</v>
      </c>
      <c r="H8" s="420">
        <v>0</v>
      </c>
      <c r="I8" s="420"/>
      <c r="J8" s="348"/>
      <c r="K8" s="354"/>
      <c r="L8" s="421"/>
      <c r="M8" s="296"/>
      <c r="N8" s="471"/>
      <c r="O8" s="421"/>
      <c r="P8" s="421"/>
      <c r="Q8" s="421"/>
      <c r="R8" s="421"/>
      <c r="S8" s="295" t="str">
        <f t="shared" si="0"/>
        <v>1</v>
      </c>
      <c r="T8" s="295" t="str">
        <f t="shared" si="1"/>
        <v>1</v>
      </c>
      <c r="U8" s="295" t="str">
        <f t="shared" si="3"/>
        <v>0</v>
      </c>
      <c r="V8" s="295" t="str">
        <f>IF(AND((OR('步驟1. 先填【111-1申請總表】會自動帶公式至步驟2.欄位'!$N$8="弱勢家庭子女",'步驟1. 先填【111-1申請總表】會自動帶公式至步驟2.欄位'!$N$8="弱勢家庭身障學生或身障人士子女")),U8*(G8=0)),"1","0")</f>
        <v>0</v>
      </c>
      <c r="W8" s="295" t="str">
        <f t="shared" si="2"/>
        <v>N</v>
      </c>
      <c r="X8" s="877"/>
      <c r="Y8" s="880"/>
      <c r="Z8" s="882"/>
      <c r="AA8" s="882"/>
      <c r="AB8" s="882"/>
      <c r="AC8" s="872"/>
      <c r="AD8" s="872"/>
      <c r="AE8" s="872"/>
    </row>
    <row r="9" spans="1:31" s="418" customFormat="1" ht="49.95" customHeight="1">
      <c r="A9" s="357"/>
      <c r="B9" s="297"/>
      <c r="C9" s="354"/>
      <c r="D9" s="354"/>
      <c r="E9" s="354"/>
      <c r="F9" s="354"/>
      <c r="G9" s="420">
        <v>0</v>
      </c>
      <c r="H9" s="420">
        <v>0</v>
      </c>
      <c r="I9" s="420"/>
      <c r="J9" s="348"/>
      <c r="K9" s="354"/>
      <c r="L9" s="421"/>
      <c r="M9" s="296"/>
      <c r="N9" s="471"/>
      <c r="O9" s="421"/>
      <c r="P9" s="421"/>
      <c r="Q9" s="421"/>
      <c r="R9" s="421"/>
      <c r="S9" s="295" t="str">
        <f t="shared" si="0"/>
        <v>1</v>
      </c>
      <c r="T9" s="295" t="str">
        <f t="shared" si="1"/>
        <v>1</v>
      </c>
      <c r="U9" s="295" t="str">
        <f t="shared" si="3"/>
        <v>0</v>
      </c>
      <c r="V9" s="295" t="str">
        <f>IF(AND((OR('步驟1. 先填【111-1申請總表】會自動帶公式至步驟2.欄位'!$N$8="弱勢家庭子女",'步驟1. 先填【111-1申請總表】會自動帶公式至步驟2.欄位'!$N$8="弱勢家庭身障學生或身障人士子女")),U9*(G9=0)),"1","0")</f>
        <v>0</v>
      </c>
      <c r="W9" s="295" t="str">
        <f t="shared" si="2"/>
        <v>N</v>
      </c>
      <c r="X9" s="877"/>
      <c r="Y9" s="880"/>
      <c r="Z9" s="882"/>
      <c r="AA9" s="882"/>
      <c r="AB9" s="882"/>
      <c r="AC9" s="872"/>
      <c r="AD9" s="872"/>
      <c r="AE9" s="872"/>
    </row>
    <row r="10" spans="1:31" s="418" customFormat="1" ht="49.95" customHeight="1">
      <c r="A10" s="357"/>
      <c r="B10" s="297"/>
      <c r="C10" s="354"/>
      <c r="D10" s="354"/>
      <c r="E10" s="354"/>
      <c r="F10" s="354"/>
      <c r="G10" s="420">
        <v>0</v>
      </c>
      <c r="H10" s="420">
        <v>0</v>
      </c>
      <c r="I10" s="420"/>
      <c r="J10" s="348"/>
      <c r="K10" s="354"/>
      <c r="L10" s="421"/>
      <c r="M10" s="296"/>
      <c r="N10" s="471"/>
      <c r="O10" s="421"/>
      <c r="P10" s="421"/>
      <c r="Q10" s="421"/>
      <c r="R10" s="421"/>
      <c r="S10" s="295" t="str">
        <f t="shared" si="0"/>
        <v>1</v>
      </c>
      <c r="T10" s="295" t="str">
        <f t="shared" si="1"/>
        <v>1</v>
      </c>
      <c r="U10" s="295" t="str">
        <f t="shared" si="3"/>
        <v>0</v>
      </c>
      <c r="V10" s="295" t="str">
        <f>IF(AND((OR('步驟1. 先填【111-1申請總表】會自動帶公式至步驟2.欄位'!$N$8="弱勢家庭子女",'步驟1. 先填【111-1申請總表】會自動帶公式至步驟2.欄位'!$N$8="弱勢家庭身障學生或身障人士子女")),U10*(G10=0)),"1","0")</f>
        <v>0</v>
      </c>
      <c r="W10" s="295" t="str">
        <f t="shared" si="2"/>
        <v>N</v>
      </c>
      <c r="X10" s="877"/>
      <c r="Y10" s="880"/>
      <c r="Z10" s="882"/>
      <c r="AA10" s="882"/>
      <c r="AB10" s="882"/>
      <c r="AC10" s="872"/>
      <c r="AD10" s="872"/>
      <c r="AE10" s="872"/>
    </row>
    <row r="11" spans="1:31" s="418" customFormat="1" ht="49.95" customHeight="1">
      <c r="A11" s="357"/>
      <c r="B11" s="297"/>
      <c r="C11" s="354"/>
      <c r="D11" s="354"/>
      <c r="E11" s="354"/>
      <c r="F11" s="354"/>
      <c r="G11" s="420">
        <v>0</v>
      </c>
      <c r="H11" s="420">
        <v>0</v>
      </c>
      <c r="I11" s="420"/>
      <c r="J11" s="348"/>
      <c r="K11" s="354"/>
      <c r="L11" s="421"/>
      <c r="M11" s="296"/>
      <c r="N11" s="471"/>
      <c r="O11" s="421"/>
      <c r="P11" s="421"/>
      <c r="Q11" s="421"/>
      <c r="R11" s="421"/>
      <c r="S11" s="295" t="str">
        <f t="shared" si="0"/>
        <v>1</v>
      </c>
      <c r="T11" s="295" t="str">
        <f t="shared" si="1"/>
        <v>1</v>
      </c>
      <c r="U11" s="295" t="str">
        <f t="shared" si="3"/>
        <v>0</v>
      </c>
      <c r="V11" s="295" t="str">
        <f>IF(AND((OR('步驟1. 先填【111-1申請總表】會自動帶公式至步驟2.欄位'!$N$8="弱勢家庭子女",'步驟1. 先填【111-1申請總表】會自動帶公式至步驟2.欄位'!$N$8="弱勢家庭身障學生或身障人士子女")),U11*(G11=0)),"1","0")</f>
        <v>0</v>
      </c>
      <c r="W11" s="295" t="str">
        <f t="shared" si="2"/>
        <v>N</v>
      </c>
      <c r="X11" s="877"/>
      <c r="Y11" s="880"/>
      <c r="Z11" s="882"/>
      <c r="AA11" s="882"/>
      <c r="AB11" s="882"/>
      <c r="AC11" s="872"/>
      <c r="AD11" s="872"/>
      <c r="AE11" s="872"/>
    </row>
    <row r="12" spans="1:31" s="418" customFormat="1" ht="49.95" customHeight="1">
      <c r="A12" s="357"/>
      <c r="B12" s="297"/>
      <c r="C12" s="354"/>
      <c r="D12" s="354"/>
      <c r="E12" s="354"/>
      <c r="F12" s="354"/>
      <c r="G12" s="420">
        <v>0</v>
      </c>
      <c r="H12" s="420">
        <v>0</v>
      </c>
      <c r="I12" s="420"/>
      <c r="J12" s="348"/>
      <c r="K12" s="354"/>
      <c r="L12" s="421"/>
      <c r="M12" s="296"/>
      <c r="N12" s="471"/>
      <c r="O12" s="421"/>
      <c r="P12" s="421"/>
      <c r="Q12" s="421"/>
      <c r="R12" s="421"/>
      <c r="S12" s="295" t="str">
        <f t="shared" si="0"/>
        <v>1</v>
      </c>
      <c r="T12" s="295" t="str">
        <f t="shared" si="1"/>
        <v>1</v>
      </c>
      <c r="U12" s="295" t="str">
        <f t="shared" si="3"/>
        <v>0</v>
      </c>
      <c r="V12" s="295" t="str">
        <f>IF(AND((OR('步驟1. 先填【111-1申請總表】會自動帶公式至步驟2.欄位'!$N$8="弱勢家庭子女",'步驟1. 先填【111-1申請總表】會自動帶公式至步驟2.欄位'!$N$8="弱勢家庭身障學生或身障人士子女")),U12*(G12=0)),"1","0")</f>
        <v>0</v>
      </c>
      <c r="W12" s="295" t="str">
        <f t="shared" si="2"/>
        <v>N</v>
      </c>
      <c r="X12" s="877"/>
      <c r="Y12" s="880"/>
      <c r="Z12" s="882"/>
      <c r="AA12" s="882"/>
      <c r="AB12" s="882"/>
      <c r="AC12" s="872"/>
      <c r="AD12" s="872"/>
      <c r="AE12" s="872"/>
    </row>
    <row r="13" spans="1:31" s="418" customFormat="1" ht="49.95" customHeight="1">
      <c r="A13" s="357"/>
      <c r="B13" s="297"/>
      <c r="C13" s="354"/>
      <c r="D13" s="354"/>
      <c r="E13" s="354"/>
      <c r="F13" s="354"/>
      <c r="G13" s="420">
        <v>0</v>
      </c>
      <c r="H13" s="420">
        <v>0</v>
      </c>
      <c r="I13" s="420"/>
      <c r="J13" s="348"/>
      <c r="K13" s="354"/>
      <c r="L13" s="421"/>
      <c r="M13" s="296"/>
      <c r="N13" s="471"/>
      <c r="O13" s="421"/>
      <c r="P13" s="421"/>
      <c r="Q13" s="421"/>
      <c r="R13" s="421"/>
      <c r="S13" s="295" t="str">
        <f t="shared" si="0"/>
        <v>1</v>
      </c>
      <c r="T13" s="295" t="str">
        <f t="shared" si="1"/>
        <v>1</v>
      </c>
      <c r="U13" s="295" t="str">
        <f t="shared" si="3"/>
        <v>0</v>
      </c>
      <c r="V13" s="295" t="str">
        <f>IF(AND((OR('步驟1. 先填【111-1申請總表】會自動帶公式至步驟2.欄位'!$N$8="弱勢家庭子女",'步驟1. 先填【111-1申請總表】會自動帶公式至步驟2.欄位'!$N$8="弱勢家庭身障學生或身障人士子女")),U13*(G13=0)),"1","0")</f>
        <v>0</v>
      </c>
      <c r="W13" s="295" t="str">
        <f t="shared" si="2"/>
        <v>N</v>
      </c>
      <c r="X13" s="877"/>
      <c r="Y13" s="880"/>
      <c r="Z13" s="882"/>
      <c r="AA13" s="882"/>
      <c r="AB13" s="882"/>
      <c r="AC13" s="872"/>
      <c r="AD13" s="872"/>
      <c r="AE13" s="872"/>
    </row>
    <row r="14" spans="1:31" s="418" customFormat="1" ht="49.95" customHeight="1">
      <c r="A14" s="357"/>
      <c r="B14" s="297"/>
      <c r="C14" s="354"/>
      <c r="D14" s="354"/>
      <c r="E14" s="354"/>
      <c r="F14" s="354"/>
      <c r="G14" s="354">
        <v>0</v>
      </c>
      <c r="H14" s="354">
        <v>0</v>
      </c>
      <c r="I14" s="420"/>
      <c r="J14" s="348"/>
      <c r="K14" s="354"/>
      <c r="L14" s="421"/>
      <c r="M14" s="296"/>
      <c r="N14" s="471"/>
      <c r="O14" s="421"/>
      <c r="P14" s="421"/>
      <c r="Q14" s="421"/>
      <c r="R14" s="421"/>
      <c r="S14" s="295" t="str">
        <f t="shared" si="0"/>
        <v>1</v>
      </c>
      <c r="T14" s="295" t="str">
        <f t="shared" si="1"/>
        <v>1</v>
      </c>
      <c r="U14" s="295" t="str">
        <f t="shared" si="3"/>
        <v>0</v>
      </c>
      <c r="V14" s="295" t="str">
        <f>IF(AND((OR('步驟1. 先填【111-1申請總表】會自動帶公式至步驟2.欄位'!$N$8="弱勢家庭子女",'步驟1. 先填【111-1申請總表】會自動帶公式至步驟2.欄位'!$N$8="弱勢家庭身障學生或身障人士子女")),U14*(G14=0)),"1","0")</f>
        <v>0</v>
      </c>
      <c r="W14" s="295" t="str">
        <f t="shared" si="2"/>
        <v>N</v>
      </c>
      <c r="X14" s="877"/>
      <c r="Y14" s="880"/>
      <c r="Z14" s="882"/>
      <c r="AA14" s="882"/>
      <c r="AB14" s="882"/>
      <c r="AC14" s="872"/>
      <c r="AD14" s="872"/>
      <c r="AE14" s="872"/>
    </row>
    <row r="15" spans="1:31" s="418" customFormat="1" ht="49.95" customHeight="1">
      <c r="A15" s="357"/>
      <c r="B15" s="297"/>
      <c r="C15" s="354"/>
      <c r="D15" s="354"/>
      <c r="E15" s="354"/>
      <c r="F15" s="354"/>
      <c r="G15" s="354">
        <v>0</v>
      </c>
      <c r="H15" s="354">
        <v>0</v>
      </c>
      <c r="I15" s="420"/>
      <c r="J15" s="348"/>
      <c r="K15" s="354"/>
      <c r="L15" s="421"/>
      <c r="M15" s="296"/>
      <c r="N15" s="471"/>
      <c r="O15" s="421"/>
      <c r="P15" s="421"/>
      <c r="Q15" s="421"/>
      <c r="R15" s="421"/>
      <c r="S15" s="295" t="str">
        <f t="shared" si="0"/>
        <v>1</v>
      </c>
      <c r="T15" s="295" t="str">
        <f t="shared" si="1"/>
        <v>1</v>
      </c>
      <c r="U15" s="295" t="str">
        <f t="shared" si="3"/>
        <v>0</v>
      </c>
      <c r="V15" s="295" t="str">
        <f>IF(AND((OR('步驟1. 先填【111-1申請總表】會自動帶公式至步驟2.欄位'!$N$8="弱勢家庭子女",'步驟1. 先填【111-1申請總表】會自動帶公式至步驟2.欄位'!$N$8="弱勢家庭身障學生或身障人士子女")),U15*(G15=0)),"1","0")</f>
        <v>0</v>
      </c>
      <c r="W15" s="295" t="str">
        <f t="shared" si="2"/>
        <v>N</v>
      </c>
      <c r="X15" s="877"/>
      <c r="Y15" s="880"/>
      <c r="Z15" s="882"/>
      <c r="AA15" s="882"/>
      <c r="AB15" s="882"/>
      <c r="AC15" s="872"/>
      <c r="AD15" s="872"/>
      <c r="AE15" s="872"/>
    </row>
    <row r="16" spans="1:31" s="418" customFormat="1" ht="49.95" customHeight="1">
      <c r="A16" s="357"/>
      <c r="B16" s="297"/>
      <c r="C16" s="354"/>
      <c r="D16" s="354"/>
      <c r="E16" s="354"/>
      <c r="F16" s="354"/>
      <c r="G16" s="354">
        <v>0</v>
      </c>
      <c r="H16" s="354">
        <v>0</v>
      </c>
      <c r="I16" s="420"/>
      <c r="J16" s="348"/>
      <c r="K16" s="354"/>
      <c r="L16" s="421"/>
      <c r="M16" s="296"/>
      <c r="N16" s="471"/>
      <c r="O16" s="421"/>
      <c r="P16" s="421"/>
      <c r="Q16" s="421"/>
      <c r="R16" s="421"/>
      <c r="S16" s="295" t="str">
        <f t="shared" si="0"/>
        <v>1</v>
      </c>
      <c r="T16" s="295" t="str">
        <f t="shared" si="1"/>
        <v>1</v>
      </c>
      <c r="U16" s="295" t="str">
        <f t="shared" si="3"/>
        <v>0</v>
      </c>
      <c r="V16" s="295" t="str">
        <f>IF(AND((OR('步驟1. 先填【111-1申請總表】會自動帶公式至步驟2.欄位'!$N$8="弱勢家庭子女",'步驟1. 先填【111-1申請總表】會自動帶公式至步驟2.欄位'!$N$8="弱勢家庭身障學生或身障人士子女")),U16*(G16=0)),"1","0")</f>
        <v>0</v>
      </c>
      <c r="W16" s="295" t="str">
        <f t="shared" si="2"/>
        <v>N</v>
      </c>
      <c r="X16" s="877"/>
      <c r="Y16" s="880"/>
      <c r="Z16" s="882"/>
      <c r="AA16" s="882"/>
      <c r="AB16" s="882"/>
      <c r="AC16" s="872"/>
      <c r="AD16" s="872"/>
      <c r="AE16" s="872"/>
    </row>
    <row r="17" spans="1:31" s="418" customFormat="1" ht="49.95" customHeight="1">
      <c r="A17" s="357"/>
      <c r="B17" s="297"/>
      <c r="C17" s="354"/>
      <c r="D17" s="354"/>
      <c r="E17" s="354"/>
      <c r="F17" s="354"/>
      <c r="G17" s="354">
        <v>0</v>
      </c>
      <c r="H17" s="354">
        <v>0</v>
      </c>
      <c r="I17" s="420"/>
      <c r="J17" s="348"/>
      <c r="K17" s="354"/>
      <c r="L17" s="421"/>
      <c r="M17" s="296"/>
      <c r="N17" s="471"/>
      <c r="O17" s="421"/>
      <c r="P17" s="421"/>
      <c r="Q17" s="421"/>
      <c r="R17" s="421"/>
      <c r="S17" s="295" t="str">
        <f t="shared" si="0"/>
        <v>1</v>
      </c>
      <c r="T17" s="295" t="str">
        <f t="shared" si="1"/>
        <v>1</v>
      </c>
      <c r="U17" s="295" t="str">
        <f t="shared" si="3"/>
        <v>0</v>
      </c>
      <c r="V17" s="295" t="str">
        <f>IF(AND((OR('步驟1. 先填【111-1申請總表】會自動帶公式至步驟2.欄位'!$N$8="弱勢家庭子女",'步驟1. 先填【111-1申請總表】會自動帶公式至步驟2.欄位'!$N$8="弱勢家庭身障學生或身障人士子女")),U17*(G17=0)),"1","0")</f>
        <v>0</v>
      </c>
      <c r="W17" s="295" t="str">
        <f t="shared" si="2"/>
        <v>N</v>
      </c>
      <c r="X17" s="877"/>
      <c r="Y17" s="880"/>
      <c r="Z17" s="882"/>
      <c r="AA17" s="882"/>
      <c r="AB17" s="882"/>
      <c r="AC17" s="872"/>
      <c r="AD17" s="872"/>
      <c r="AE17" s="872"/>
    </row>
    <row r="18" spans="1:31" s="418" customFormat="1" ht="49.95" customHeight="1">
      <c r="A18" s="357"/>
      <c r="B18" s="297"/>
      <c r="C18" s="354"/>
      <c r="D18" s="354"/>
      <c r="E18" s="354"/>
      <c r="F18" s="354"/>
      <c r="G18" s="354">
        <v>0</v>
      </c>
      <c r="H18" s="354">
        <v>0</v>
      </c>
      <c r="I18" s="420"/>
      <c r="J18" s="348"/>
      <c r="K18" s="354"/>
      <c r="L18" s="421"/>
      <c r="M18" s="296"/>
      <c r="N18" s="471"/>
      <c r="O18" s="421"/>
      <c r="P18" s="421"/>
      <c r="Q18" s="421"/>
      <c r="R18" s="421"/>
      <c r="S18" s="295" t="str">
        <f t="shared" si="0"/>
        <v>1</v>
      </c>
      <c r="T18" s="295" t="str">
        <f t="shared" si="1"/>
        <v>1</v>
      </c>
      <c r="U18" s="295" t="str">
        <f t="shared" si="3"/>
        <v>0</v>
      </c>
      <c r="V18" s="295" t="str">
        <f>IF(AND((OR('步驟1. 先填【111-1申請總表】會自動帶公式至步驟2.欄位'!$N$8="弱勢家庭子女",'步驟1. 先填【111-1申請總表】會自動帶公式至步驟2.欄位'!$N$8="弱勢家庭身障學生或身障人士子女")),U18*(G18=0)),"1","0")</f>
        <v>0</v>
      </c>
      <c r="W18" s="295" t="str">
        <f t="shared" si="2"/>
        <v>N</v>
      </c>
      <c r="X18" s="877"/>
      <c r="Y18" s="880"/>
      <c r="Z18" s="882"/>
      <c r="AA18" s="882"/>
      <c r="AB18" s="882"/>
      <c r="AC18" s="872"/>
      <c r="AD18" s="872"/>
      <c r="AE18" s="872"/>
    </row>
    <row r="19" spans="1:31" s="418" customFormat="1" ht="49.95" customHeight="1">
      <c r="A19" s="357"/>
      <c r="B19" s="297"/>
      <c r="C19" s="354"/>
      <c r="D19" s="354"/>
      <c r="E19" s="354"/>
      <c r="F19" s="354"/>
      <c r="G19" s="354">
        <v>0</v>
      </c>
      <c r="H19" s="354">
        <v>0</v>
      </c>
      <c r="I19" s="420"/>
      <c r="J19" s="348"/>
      <c r="K19" s="354"/>
      <c r="L19" s="421"/>
      <c r="M19" s="296"/>
      <c r="N19" s="471"/>
      <c r="O19" s="421"/>
      <c r="P19" s="421"/>
      <c r="Q19" s="421"/>
      <c r="R19" s="421"/>
      <c r="S19" s="295" t="str">
        <f t="shared" si="0"/>
        <v>1</v>
      </c>
      <c r="T19" s="295" t="str">
        <f t="shared" si="1"/>
        <v>1</v>
      </c>
      <c r="U19" s="295" t="str">
        <f t="shared" si="3"/>
        <v>0</v>
      </c>
      <c r="V19" s="295" t="str">
        <f>IF(AND((OR('步驟1. 先填【111-1申請總表】會自動帶公式至步驟2.欄位'!$N$8="弱勢家庭子女",'步驟1. 先填【111-1申請總表】會自動帶公式至步驟2.欄位'!$N$8="弱勢家庭身障學生或身障人士子女")),U19*(G19=0)),"1","0")</f>
        <v>0</v>
      </c>
      <c r="W19" s="295" t="str">
        <f t="shared" si="2"/>
        <v>N</v>
      </c>
      <c r="X19" s="877"/>
      <c r="Y19" s="880"/>
      <c r="Z19" s="882"/>
      <c r="AA19" s="882"/>
      <c r="AB19" s="882"/>
      <c r="AC19" s="872"/>
      <c r="AD19" s="872"/>
      <c r="AE19" s="872"/>
    </row>
    <row r="20" spans="1:31" s="418" customFormat="1" ht="49.95" customHeight="1">
      <c r="A20" s="357"/>
      <c r="B20" s="297"/>
      <c r="C20" s="354"/>
      <c r="D20" s="354"/>
      <c r="E20" s="354"/>
      <c r="F20" s="354"/>
      <c r="G20" s="354">
        <v>0</v>
      </c>
      <c r="H20" s="354">
        <v>0</v>
      </c>
      <c r="I20" s="420"/>
      <c r="J20" s="348"/>
      <c r="K20" s="354"/>
      <c r="L20" s="421"/>
      <c r="M20" s="296"/>
      <c r="N20" s="471"/>
      <c r="O20" s="421"/>
      <c r="P20" s="421"/>
      <c r="Q20" s="421"/>
      <c r="R20" s="421"/>
      <c r="S20" s="295" t="str">
        <f t="shared" si="0"/>
        <v>1</v>
      </c>
      <c r="T20" s="295" t="str">
        <f t="shared" si="1"/>
        <v>1</v>
      </c>
      <c r="U20" s="295" t="str">
        <f t="shared" si="3"/>
        <v>0</v>
      </c>
      <c r="V20" s="295" t="str">
        <f>IF(AND((OR('步驟1. 先填【111-1申請總表】會自動帶公式至步驟2.欄位'!$N$8="弱勢家庭子女",'步驟1. 先填【111-1申請總表】會自動帶公式至步驟2.欄位'!$N$8="弱勢家庭身障學生或身障人士子女")),U20*(G20=0)),"1","0")</f>
        <v>0</v>
      </c>
      <c r="W20" s="295" t="str">
        <f t="shared" si="2"/>
        <v>N</v>
      </c>
      <c r="X20" s="877"/>
      <c r="Y20" s="880"/>
      <c r="Z20" s="882"/>
      <c r="AA20" s="882"/>
      <c r="AB20" s="882"/>
      <c r="AC20" s="872"/>
      <c r="AD20" s="872"/>
      <c r="AE20" s="872"/>
    </row>
    <row r="21" spans="1:31" s="418" customFormat="1" ht="49.95" customHeight="1">
      <c r="A21" s="357"/>
      <c r="B21" s="297"/>
      <c r="C21" s="354"/>
      <c r="D21" s="354"/>
      <c r="E21" s="354"/>
      <c r="F21" s="354"/>
      <c r="G21" s="354">
        <v>0</v>
      </c>
      <c r="H21" s="354">
        <v>0</v>
      </c>
      <c r="I21" s="420"/>
      <c r="J21" s="348"/>
      <c r="K21" s="354"/>
      <c r="L21" s="421"/>
      <c r="M21" s="296"/>
      <c r="N21" s="471"/>
      <c r="O21" s="421"/>
      <c r="P21" s="421"/>
      <c r="Q21" s="421"/>
      <c r="R21" s="421"/>
      <c r="S21" s="295" t="str">
        <f t="shared" si="0"/>
        <v>1</v>
      </c>
      <c r="T21" s="295" t="str">
        <f t="shared" si="1"/>
        <v>1</v>
      </c>
      <c r="U21" s="295" t="str">
        <f t="shared" si="3"/>
        <v>0</v>
      </c>
      <c r="V21" s="295" t="str">
        <f>IF(AND((OR('步驟1. 先填【111-1申請總表】會自動帶公式至步驟2.欄位'!$N$8="弱勢家庭子女",'步驟1. 先填【111-1申請總表】會自動帶公式至步驟2.欄位'!$N$8="弱勢家庭身障學生或身障人士子女")),U21*(G21=0)),"1","0")</f>
        <v>0</v>
      </c>
      <c r="W21" s="295" t="str">
        <f t="shared" si="2"/>
        <v>N</v>
      </c>
      <c r="X21" s="877"/>
      <c r="Y21" s="880"/>
      <c r="Z21" s="882"/>
      <c r="AA21" s="882"/>
      <c r="AB21" s="882"/>
      <c r="AC21" s="872"/>
      <c r="AD21" s="872"/>
      <c r="AE21" s="872"/>
    </row>
    <row r="22" spans="1:31" s="418" customFormat="1" ht="49.95" customHeight="1">
      <c r="A22" s="357"/>
      <c r="B22" s="297"/>
      <c r="C22" s="354"/>
      <c r="D22" s="354"/>
      <c r="E22" s="354"/>
      <c r="F22" s="354"/>
      <c r="G22" s="354">
        <v>0</v>
      </c>
      <c r="H22" s="354">
        <v>0</v>
      </c>
      <c r="I22" s="420"/>
      <c r="J22" s="348"/>
      <c r="K22" s="354"/>
      <c r="L22" s="421"/>
      <c r="M22" s="296"/>
      <c r="N22" s="471"/>
      <c r="O22" s="421"/>
      <c r="P22" s="421"/>
      <c r="Q22" s="421"/>
      <c r="R22" s="421"/>
      <c r="S22" s="295" t="str">
        <f t="shared" si="0"/>
        <v>1</v>
      </c>
      <c r="T22" s="295" t="str">
        <f t="shared" si="1"/>
        <v>1</v>
      </c>
      <c r="U22" s="295" t="str">
        <f t="shared" si="3"/>
        <v>0</v>
      </c>
      <c r="V22" s="295" t="str">
        <f>IF(AND((OR('步驟1. 先填【111-1申請總表】會自動帶公式至步驟2.欄位'!$N$8="弱勢家庭子女",'步驟1. 先填【111-1申請總表】會自動帶公式至步驟2.欄位'!$N$8="弱勢家庭身障學生或身障人士子女")),U22*(G22=0)),"1","0")</f>
        <v>0</v>
      </c>
      <c r="W22" s="295" t="str">
        <f t="shared" si="2"/>
        <v>N</v>
      </c>
      <c r="X22" s="878"/>
      <c r="Y22" s="881"/>
      <c r="Z22" s="882"/>
      <c r="AA22" s="882"/>
      <c r="AB22" s="882"/>
      <c r="AC22" s="872"/>
      <c r="AD22" s="872"/>
      <c r="AE22" s="872"/>
    </row>
    <row r="23" spans="1:31" s="419" customFormat="1" ht="45" customHeight="1">
      <c r="A23" s="873" t="s">
        <v>732</v>
      </c>
      <c r="B23" s="874"/>
      <c r="C23" s="874"/>
      <c r="D23" s="874"/>
      <c r="E23" s="874"/>
      <c r="F23" s="874"/>
      <c r="G23" s="874"/>
      <c r="H23" s="874"/>
      <c r="I23" s="874"/>
      <c r="J23" s="874"/>
      <c r="K23" s="874"/>
      <c r="L23" s="874"/>
      <c r="M23" s="875"/>
      <c r="N23" s="300">
        <f>SUM(N4:N22)</f>
        <v>0</v>
      </c>
      <c r="O23" s="300">
        <f t="shared" ref="O23:R23" si="4">SUM(O4:O22)</f>
        <v>0</v>
      </c>
      <c r="P23" s="300">
        <f t="shared" si="4"/>
        <v>0</v>
      </c>
      <c r="Q23" s="300">
        <f t="shared" si="4"/>
        <v>0</v>
      </c>
      <c r="R23" s="300">
        <f t="shared" si="4"/>
        <v>0</v>
      </c>
      <c r="S23" s="301"/>
      <c r="T23" s="301"/>
      <c r="U23" s="301"/>
      <c r="V23" s="301"/>
      <c r="W23" s="302"/>
      <c r="X23" s="303">
        <f>X4</f>
        <v>1</v>
      </c>
      <c r="Y23" s="48">
        <f>Y4</f>
        <v>0</v>
      </c>
      <c r="Z23" s="882"/>
      <c r="AA23" s="882"/>
      <c r="AB23" s="882"/>
      <c r="AC23" s="872"/>
      <c r="AD23" s="872"/>
      <c r="AE23" s="872"/>
    </row>
    <row r="25" spans="1:31" s="227" customFormat="1" ht="19.8">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356"/>
      <c r="AA25" s="356"/>
      <c r="AB25" s="356"/>
      <c r="AC25" s="356"/>
      <c r="AD25" s="356"/>
      <c r="AE25" s="356"/>
    </row>
    <row r="26" spans="1:31" s="227" customFormat="1" ht="19.8">
      <c r="A26" s="223">
        <v>1</v>
      </c>
      <c r="B26" s="224" t="s">
        <v>569</v>
      </c>
      <c r="C26" s="7"/>
      <c r="D26" s="7"/>
      <c r="E26" s="7"/>
      <c r="F26" s="7"/>
      <c r="G26" s="7"/>
      <c r="H26" s="7"/>
      <c r="I26" s="7"/>
      <c r="J26" s="344"/>
      <c r="K26" s="224" t="s">
        <v>599</v>
      </c>
      <c r="L26" s="353"/>
      <c r="M26" s="7"/>
      <c r="N26" s="11"/>
      <c r="O26" s="11"/>
      <c r="P26" s="11"/>
      <c r="Q26" s="11"/>
      <c r="R26" s="11"/>
      <c r="S26" s="7"/>
      <c r="T26" s="7"/>
      <c r="U26" s="7"/>
      <c r="V26" s="7"/>
      <c r="W26" s="7"/>
      <c r="X26" s="7"/>
      <c r="Y26" s="226"/>
      <c r="Z26" s="356"/>
      <c r="AA26" s="356"/>
      <c r="AB26" s="356"/>
      <c r="AC26" s="356"/>
      <c r="AD26" s="356"/>
      <c r="AE26" s="356"/>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356"/>
      <c r="AA27" s="356"/>
      <c r="AB27" s="356"/>
      <c r="AC27" s="356"/>
      <c r="AD27" s="356"/>
      <c r="AE27" s="356"/>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356"/>
      <c r="AA28" s="356"/>
      <c r="AB28" s="356"/>
      <c r="AC28" s="356"/>
      <c r="AD28" s="356"/>
      <c r="AE28" s="356"/>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356"/>
      <c r="AA29" s="356"/>
      <c r="AB29" s="356"/>
      <c r="AC29" s="356"/>
      <c r="AD29" s="356"/>
      <c r="AE29" s="356"/>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356"/>
      <c r="AA30" s="356"/>
      <c r="AB30" s="356"/>
      <c r="AC30" s="356"/>
      <c r="AD30" s="356"/>
      <c r="AE30" s="356"/>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356"/>
      <c r="AA31" s="356"/>
      <c r="AB31" s="356"/>
      <c r="AC31" s="356"/>
      <c r="AD31" s="356"/>
      <c r="AE31" s="356"/>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356"/>
      <c r="AA32" s="356"/>
      <c r="AB32" s="356"/>
      <c r="AC32" s="356"/>
      <c r="AD32" s="356"/>
      <c r="AE32" s="356"/>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356"/>
      <c r="AA33" s="356"/>
      <c r="AB33" s="356"/>
      <c r="AC33" s="356"/>
      <c r="AD33" s="356"/>
      <c r="AE33" s="356"/>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356"/>
      <c r="AA34" s="356"/>
      <c r="AB34" s="356"/>
      <c r="AC34" s="356"/>
      <c r="AD34" s="356"/>
      <c r="AE34" s="356"/>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356"/>
      <c r="AA35" s="356"/>
      <c r="AB35" s="356"/>
      <c r="AC35" s="356"/>
      <c r="AD35" s="356"/>
      <c r="AE35" s="356"/>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356"/>
      <c r="AA36" s="356"/>
      <c r="AB36" s="356"/>
      <c r="AC36" s="356"/>
      <c r="AD36" s="356"/>
      <c r="AE36" s="356"/>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356"/>
      <c r="AA37" s="356"/>
      <c r="AB37" s="356"/>
      <c r="AC37" s="356"/>
      <c r="AD37" s="356"/>
      <c r="AE37" s="356"/>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356"/>
      <c r="AA38" s="356"/>
      <c r="AB38" s="356"/>
      <c r="AC38" s="356"/>
      <c r="AD38" s="356"/>
      <c r="AE38" s="356"/>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356"/>
      <c r="AA39" s="356"/>
      <c r="AB39" s="356"/>
      <c r="AC39" s="356"/>
      <c r="AD39" s="356"/>
      <c r="AE39" s="356"/>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356"/>
      <c r="AA40" s="356"/>
      <c r="AB40" s="356"/>
      <c r="AC40" s="356"/>
      <c r="AD40" s="356"/>
      <c r="AE40" s="356"/>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356"/>
      <c r="AA41" s="356"/>
      <c r="AB41" s="356"/>
      <c r="AC41" s="356"/>
      <c r="AD41" s="356"/>
      <c r="AE41" s="356"/>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356"/>
      <c r="AA42" s="356"/>
      <c r="AB42" s="356"/>
      <c r="AC42" s="356"/>
      <c r="AD42" s="356"/>
      <c r="AE42" s="356"/>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356"/>
      <c r="AA43" s="356"/>
      <c r="AB43" s="356"/>
      <c r="AC43" s="356"/>
      <c r="AD43" s="356"/>
      <c r="AE43" s="356"/>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356"/>
      <c r="AA44" s="356"/>
      <c r="AB44" s="356"/>
      <c r="AC44" s="356"/>
      <c r="AD44" s="356"/>
      <c r="AE44" s="356"/>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356"/>
      <c r="AA45" s="356"/>
      <c r="AB45" s="356"/>
      <c r="AC45" s="356"/>
      <c r="AD45" s="356"/>
      <c r="AE45" s="356"/>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356"/>
      <c r="AA46" s="356"/>
      <c r="AB46" s="356"/>
      <c r="AC46" s="356"/>
      <c r="AD46" s="356"/>
      <c r="AE46" s="356"/>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356"/>
      <c r="AA47" s="356"/>
      <c r="AB47" s="356"/>
      <c r="AC47" s="356"/>
      <c r="AD47" s="356"/>
      <c r="AE47" s="356"/>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356"/>
      <c r="AA48" s="356"/>
      <c r="AB48" s="356"/>
      <c r="AC48" s="356"/>
      <c r="AD48" s="356"/>
      <c r="AE48" s="356"/>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356"/>
      <c r="AA49" s="356"/>
      <c r="AB49" s="356"/>
      <c r="AC49" s="356"/>
      <c r="AD49" s="356"/>
      <c r="AE49" s="356"/>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356"/>
      <c r="AA50" s="356"/>
      <c r="AB50" s="356"/>
      <c r="AC50" s="356"/>
      <c r="AD50" s="356"/>
      <c r="AE50" s="356"/>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356"/>
      <c r="AA51" s="356"/>
      <c r="AB51" s="356"/>
      <c r="AC51" s="356"/>
      <c r="AD51" s="356"/>
      <c r="AE51" s="356"/>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356"/>
      <c r="AA52" s="356"/>
      <c r="AB52" s="356"/>
      <c r="AC52" s="356"/>
      <c r="AD52" s="356"/>
      <c r="AE52" s="356"/>
    </row>
    <row r="53" spans="1:31" s="227" customFormat="1" ht="19.8">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356"/>
      <c r="AA53" s="356"/>
      <c r="AB53" s="356"/>
      <c r="AC53" s="356"/>
      <c r="AD53" s="356"/>
      <c r="AE53" s="356"/>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s="227" customFormat="1">
      <c r="A55" s="7"/>
      <c r="B55" s="8"/>
      <c r="C55" s="7"/>
      <c r="D55" s="7"/>
      <c r="E55" s="7"/>
      <c r="F55" s="7"/>
      <c r="G55" s="7"/>
      <c r="H55" s="7"/>
      <c r="I55" s="7"/>
      <c r="J55" s="344"/>
      <c r="K55" s="13"/>
      <c r="L55" s="10"/>
      <c r="M55" s="7"/>
      <c r="N55" s="11"/>
      <c r="O55" s="11"/>
      <c r="P55" s="11"/>
      <c r="Q55" s="11"/>
      <c r="R55" s="11"/>
      <c r="S55" s="7"/>
      <c r="T55" s="7"/>
      <c r="U55" s="7"/>
      <c r="V55" s="7"/>
      <c r="W55" s="7"/>
      <c r="X55" s="7"/>
      <c r="Y55" s="226"/>
      <c r="Z55" s="356"/>
      <c r="AA55" s="356"/>
      <c r="AB55" s="356"/>
      <c r="AC55" s="356"/>
      <c r="AD55" s="356"/>
      <c r="AE55" s="356"/>
    </row>
    <row r="56" spans="1:31" s="227" customFormat="1">
      <c r="A56" s="7"/>
      <c r="B56" s="8"/>
      <c r="C56" s="7"/>
      <c r="D56" s="7"/>
      <c r="E56" s="7"/>
      <c r="F56" s="7"/>
      <c r="G56" s="7"/>
      <c r="H56" s="7"/>
      <c r="I56" s="7"/>
      <c r="J56" s="344"/>
      <c r="K56" s="13"/>
      <c r="L56" s="10"/>
      <c r="M56" s="7"/>
      <c r="N56" s="11"/>
      <c r="O56" s="11"/>
      <c r="P56" s="11"/>
      <c r="Q56" s="11"/>
      <c r="R56" s="11"/>
      <c r="S56" s="7"/>
      <c r="T56" s="7"/>
      <c r="U56" s="7"/>
      <c r="V56" s="7"/>
      <c r="W56" s="7"/>
      <c r="X56" s="7"/>
      <c r="Y56" s="226"/>
      <c r="Z56" s="356"/>
      <c r="AA56" s="356"/>
      <c r="AB56" s="356"/>
      <c r="AC56" s="356"/>
      <c r="AD56" s="356"/>
      <c r="AE56" s="356"/>
    </row>
    <row r="57" spans="1:31" s="227" customFormat="1">
      <c r="A57" s="7"/>
      <c r="B57" s="8"/>
      <c r="C57" s="7"/>
      <c r="D57" s="7"/>
      <c r="E57" s="7"/>
      <c r="F57" s="7"/>
      <c r="G57" s="7"/>
      <c r="H57" s="7"/>
      <c r="I57" s="7"/>
      <c r="J57" s="344"/>
      <c r="K57" s="13"/>
      <c r="L57" s="10"/>
      <c r="M57" s="7"/>
      <c r="N57" s="11"/>
      <c r="O57" s="11"/>
      <c r="P57" s="11"/>
      <c r="Q57" s="11"/>
      <c r="R57" s="11"/>
      <c r="S57" s="7"/>
      <c r="T57" s="7"/>
      <c r="U57" s="7"/>
      <c r="V57" s="7"/>
      <c r="W57" s="7"/>
      <c r="X57" s="7"/>
      <c r="Y57" s="226"/>
      <c r="Z57" s="356"/>
      <c r="AA57" s="356"/>
      <c r="AB57" s="356"/>
      <c r="AC57" s="356"/>
      <c r="AD57" s="356"/>
      <c r="AE57" s="356"/>
    </row>
  </sheetData>
  <sheetProtection formatCells="0" formatColumns="0" formatRows="0" insertColumns="0" insertRows="0" deleteColumns="0" deleteRows="0" selectLockedCells="1"/>
  <dataConsolidate/>
  <customSheetViews>
    <customSheetView guid="{2E803300-2E27-461A-90ED-497A1CF7E874}" scale="60" topLeftCell="A4">
      <selection activeCell="Q8" sqref="Q8"/>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307" priority="16" operator="containsText" text="0">
      <formula>NOT(ISERROR(SEARCH("0",S4)))</formula>
    </cfRule>
  </conditionalFormatting>
  <conditionalFormatting sqref="U4:U22">
    <cfRule type="containsText" dxfId="306" priority="15" operator="containsText" text="0">
      <formula>NOT(ISERROR(SEARCH("0",U4)))</formula>
    </cfRule>
  </conditionalFormatting>
  <conditionalFormatting sqref="V4:V22">
    <cfRule type="containsText" dxfId="305" priority="14" operator="containsText" text="1">
      <formula>NOT(ISERROR(SEARCH("1",V4)))</formula>
    </cfRule>
  </conditionalFormatting>
  <conditionalFormatting sqref="W4:W22 A23">
    <cfRule type="containsText" dxfId="304" priority="13" operator="containsText" text="Y">
      <formula>NOT(ISERROR(SEARCH("Y",A4)))</formula>
    </cfRule>
  </conditionalFormatting>
  <conditionalFormatting sqref="AC4:AE4">
    <cfRule type="cellIs" dxfId="303" priority="11" stopIfTrue="1" operator="equal">
      <formula>"身份空白"</formula>
    </cfRule>
    <cfRule type="cellIs" dxfId="302" priority="12" stopIfTrue="1" operator="notEqual">
      <formula>"符合標準"</formula>
    </cfRule>
  </conditionalFormatting>
  <conditionalFormatting sqref="N4:R22">
    <cfRule type="cellIs" dxfId="301" priority="3" operator="equal">
      <formula>"無須填寫"</formula>
    </cfRule>
  </conditionalFormatting>
  <conditionalFormatting sqref="N4:R22">
    <cfRule type="cellIs" dxfId="300" priority="2" operator="equal">
      <formula>"無須填寫"</formula>
    </cfRule>
  </conditionalFormatting>
  <conditionalFormatting sqref="N5">
    <cfRule type="cellIs" dxfId="299" priority="1" operator="equal">
      <formula>"無須填寫"</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4:K22">
      <formula1>$K$26:$K$47</formula1>
    </dataValidation>
  </dataValidations>
  <printOptions horizontalCentered="1"/>
  <pageMargins left="0" right="0" top="0" bottom="0" header="0" footer="0"/>
  <pageSetup paperSize="9" scale="46"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1">
    <tabColor theme="6" tint="0.59999389629810485"/>
  </sheetPr>
  <dimension ref="A1:F146"/>
  <sheetViews>
    <sheetView view="pageBreakPreview" topLeftCell="E1" zoomScale="60" zoomScaleNormal="100" workbookViewId="0">
      <selection activeCell="F5" sqref="F5"/>
    </sheetView>
  </sheetViews>
  <sheetFormatPr defaultColWidth="8.88671875" defaultRowHeight="16.2"/>
  <cols>
    <col min="1" max="1" width="29.88671875" style="216" customWidth="1"/>
    <col min="2" max="2" width="30.33203125" style="216" customWidth="1"/>
    <col min="3" max="3" width="33" style="216" customWidth="1"/>
    <col min="4" max="4" width="34.44140625" style="216" customWidth="1"/>
    <col min="5" max="5" width="7.21875" style="216" customWidth="1"/>
    <col min="6" max="6" width="58.77734375" style="216" customWidth="1"/>
    <col min="7" max="16384" width="8.88671875" style="216"/>
  </cols>
  <sheetData>
    <row r="1" spans="1:6" s="369" customFormat="1" ht="28.8" customHeight="1">
      <c r="A1" s="943" t="s">
        <v>730</v>
      </c>
      <c r="B1" s="943"/>
      <c r="C1" s="943"/>
      <c r="D1" s="943"/>
      <c r="F1" s="944" t="s">
        <v>1048</v>
      </c>
    </row>
    <row r="2" spans="1:6" s="369" customFormat="1" ht="27.6" customHeight="1">
      <c r="A2" s="889">
        <f>'步驟1. 先填【111-1申請總表】會自動帶公式至步驟2.欄位'!C8</f>
        <v>0</v>
      </c>
      <c r="B2" s="890"/>
      <c r="C2" s="890"/>
      <c r="D2" s="891"/>
      <c r="F2" s="944"/>
    </row>
    <row r="3" spans="1:6" s="369" customFormat="1" ht="31.8" customHeight="1">
      <c r="A3" s="892" t="s">
        <v>1049</v>
      </c>
      <c r="B3" s="892"/>
      <c r="C3" s="892"/>
      <c r="D3" s="892"/>
      <c r="F3" s="944"/>
    </row>
    <row r="4" spans="1:6" ht="55.8" customHeight="1">
      <c r="A4" s="893" t="s">
        <v>971</v>
      </c>
      <c r="B4" s="893"/>
      <c r="C4" s="893"/>
      <c r="D4" s="893"/>
      <c r="F4" s="938"/>
    </row>
    <row r="5" spans="1:6" ht="71.400000000000006" customHeight="1">
      <c r="A5" s="336" t="s">
        <v>1010</v>
      </c>
      <c r="B5" s="362">
        <f>'步驟1. 先填【111-1申請總表】會自動帶公式至步驟2.欄位'!E8</f>
        <v>0</v>
      </c>
      <c r="C5" s="336" t="s">
        <v>1011</v>
      </c>
      <c r="D5" s="362">
        <f>'步驟1. 先填【111-1申請總表】會自動帶公式至步驟2.欄位'!F8</f>
        <v>0</v>
      </c>
    </row>
    <row r="6" spans="1:6" ht="48" customHeight="1">
      <c r="A6" s="337" t="s">
        <v>921</v>
      </c>
      <c r="B6" s="337" t="s">
        <v>1012</v>
      </c>
      <c r="C6" s="337" t="s">
        <v>1013</v>
      </c>
      <c r="D6" s="337" t="s">
        <v>925</v>
      </c>
    </row>
    <row r="7" spans="1:6" ht="47.4" customHeight="1">
      <c r="A7" s="363">
        <f>'步驟1. 先填【111-1申請總表】會自動帶公式至步驟2.欄位'!G8</f>
        <v>0</v>
      </c>
      <c r="B7" s="443">
        <f>'步驟1. 先填【111-1申請總表】會自動帶公式至步驟2.欄位'!H8</f>
        <v>0</v>
      </c>
      <c r="C7" s="443">
        <f>'步驟1. 先填【111-1申請總表】會自動帶公式至步驟2.欄位'!I8</f>
        <v>0</v>
      </c>
      <c r="D7" s="443">
        <f>'步驟1. 先填【111-1申請總表】會自動帶公式至步驟2.欄位'!J8</f>
        <v>0</v>
      </c>
    </row>
    <row r="8" spans="1:6" ht="72" customHeight="1">
      <c r="A8" s="337" t="s">
        <v>922</v>
      </c>
      <c r="B8" s="337" t="s">
        <v>923</v>
      </c>
      <c r="C8" s="337" t="s">
        <v>1199</v>
      </c>
      <c r="D8" s="883" t="s">
        <v>494</v>
      </c>
    </row>
    <row r="9" spans="1:6" ht="54" customHeight="1">
      <c r="A9" s="443">
        <f>'步驟1. 先填【111-1申請總表】會自動帶公式至步驟2.欄位'!K8</f>
        <v>0</v>
      </c>
      <c r="B9" s="443">
        <f>'步驟1. 先填【111-1申請總表】會自動帶公式至步驟2.欄位'!L8</f>
        <v>0</v>
      </c>
      <c r="C9" s="522">
        <f>'步驟1. 先填【111-1申請總表】會自動帶公式至步驟2.欄位'!M8</f>
        <v>0</v>
      </c>
      <c r="D9" s="883"/>
    </row>
    <row r="10" spans="1:6" ht="27" customHeight="1">
      <c r="A10" s="338" t="s">
        <v>1014</v>
      </c>
      <c r="B10" s="888" t="s">
        <v>924</v>
      </c>
      <c r="C10" s="888"/>
      <c r="D10" s="883"/>
    </row>
    <row r="11" spans="1:6" ht="96" customHeight="1">
      <c r="A11" s="363">
        <f>'步驟1. 先填【111-1申請總表】會自動帶公式至步驟2.欄位'!N8</f>
        <v>0</v>
      </c>
      <c r="B11" s="939">
        <f>'步驟1. 先填【111-1申請總表】會自動帶公式至步驟2.欄位'!O8</f>
        <v>0</v>
      </c>
      <c r="C11" s="939"/>
      <c r="D11" s="883"/>
    </row>
    <row r="12" spans="1:6" ht="45" customHeight="1">
      <c r="A12" s="337" t="s">
        <v>943</v>
      </c>
      <c r="B12" s="888" t="s">
        <v>959</v>
      </c>
      <c r="C12" s="888"/>
      <c r="D12" s="337" t="s">
        <v>960</v>
      </c>
    </row>
    <row r="13" spans="1:6" ht="97.8" customHeight="1">
      <c r="A13" s="364">
        <f>'步驟1. 先填【111-1申請總表】會自動帶公式至步驟2.欄位'!AE8</f>
        <v>0</v>
      </c>
      <c r="B13" s="443">
        <f>'步驟1. 先填【111-1申請總表】會自動帶公式至步驟2.欄位'!AF8</f>
        <v>0</v>
      </c>
      <c r="C13" s="363">
        <f>'步驟1. 先填【111-1申請總表】會自動帶公式至步驟2.欄位'!AG8</f>
        <v>0</v>
      </c>
      <c r="D13" s="363">
        <f>'步驟1. 先填【111-1申請總表】會自動帶公式至步驟2.欄位'!AH8</f>
        <v>0</v>
      </c>
    </row>
    <row r="14" spans="1:6" ht="90" customHeight="1">
      <c r="A14" s="338" t="s">
        <v>946</v>
      </c>
      <c r="B14" s="338" t="s">
        <v>947</v>
      </c>
      <c r="C14" s="338" t="s">
        <v>948</v>
      </c>
      <c r="D14" s="361" t="s">
        <v>1015</v>
      </c>
    </row>
    <row r="15" spans="1:6" ht="103.8" customHeight="1">
      <c r="A15" s="363">
        <f>'步驟1. 先填【111-1申請總表】會自動帶公式至步驟2.欄位'!AI8</f>
        <v>0</v>
      </c>
      <c r="B15" s="370">
        <f>'步驟1. 先填【111-1申請總表】會自動帶公式至步驟2.欄位'!AJ8</f>
        <v>0</v>
      </c>
      <c r="C15" s="370">
        <f>'步驟1. 先填【111-1申請總表】會自動帶公式至步驟2.欄位'!AK8</f>
        <v>0</v>
      </c>
      <c r="D15" s="363">
        <f>'步驟1. 先填【111-1申請總表】會自動帶公式至步驟2.欄位'!AL8</f>
        <v>0</v>
      </c>
    </row>
    <row r="16" spans="1:6" ht="49.8" customHeight="1">
      <c r="A16" s="338" t="s">
        <v>949</v>
      </c>
      <c r="B16" s="337" t="s">
        <v>950</v>
      </c>
      <c r="C16" s="337" t="s">
        <v>951</v>
      </c>
      <c r="D16" s="338" t="s">
        <v>952</v>
      </c>
    </row>
    <row r="17" spans="1:4" ht="68.400000000000006" customHeight="1">
      <c r="A17" s="371">
        <f>'步驟1. 先填【111-1申請總表】會自動帶公式至步驟2.欄位'!AM8</f>
        <v>0</v>
      </c>
      <c r="B17" s="371">
        <f>'步驟1. 先填【111-1申請總表】會自動帶公式至步驟2.欄位'!AN8</f>
        <v>0</v>
      </c>
      <c r="C17" s="363">
        <f>'步驟1. 先填【111-1申請總表】會自動帶公式至步驟2.欄位'!AO8</f>
        <v>0</v>
      </c>
      <c r="D17" s="371">
        <f>'步驟1. 先填【111-1申請總表】會自動帶公式至步驟2.欄位'!AP8</f>
        <v>0</v>
      </c>
    </row>
    <row r="18" spans="1:4" ht="50.4" customHeight="1">
      <c r="A18" s="338" t="s">
        <v>953</v>
      </c>
      <c r="B18" s="337" t="s">
        <v>954</v>
      </c>
      <c r="C18" s="338" t="s">
        <v>955</v>
      </c>
      <c r="D18" s="337" t="s">
        <v>956</v>
      </c>
    </row>
    <row r="19" spans="1:4" ht="42.6" customHeight="1">
      <c r="A19" s="370">
        <f>'步驟1. 先填【111-1申請總表】會自動帶公式至步驟2.欄位'!AQ8</f>
        <v>0</v>
      </c>
      <c r="B19" s="371">
        <f>'步驟1. 先填【111-1申請總表】會自動帶公式至步驟2.欄位'!AR8</f>
        <v>0</v>
      </c>
      <c r="C19" s="371">
        <f>'步驟1. 先填【111-1申請總表】會自動帶公式至步驟2.欄位'!AS8</f>
        <v>0</v>
      </c>
      <c r="D19" s="363">
        <f>'步驟1. 先填【111-1申請總表】會自動帶公式至步驟2.欄位'!AT8</f>
        <v>0</v>
      </c>
    </row>
    <row r="20" spans="1:4" ht="19.8">
      <c r="D20" s="332" t="s">
        <v>905</v>
      </c>
    </row>
    <row r="21" spans="1:4" ht="205.8" customHeight="1">
      <c r="A21" s="884" t="s">
        <v>1022</v>
      </c>
      <c r="B21" s="884"/>
      <c r="C21" s="884"/>
      <c r="D21" s="884"/>
    </row>
    <row r="22" spans="1:4" ht="33" customHeight="1">
      <c r="A22" s="885" t="s">
        <v>908</v>
      </c>
      <c r="B22" s="886"/>
      <c r="C22" s="886"/>
      <c r="D22" s="887"/>
    </row>
    <row r="23" spans="1:4" ht="72.599999999999994" customHeight="1">
      <c r="A23" s="895" t="s">
        <v>1023</v>
      </c>
      <c r="B23" s="896"/>
      <c r="C23" s="896"/>
      <c r="D23" s="897"/>
    </row>
    <row r="24" spans="1:4" ht="25.8" customHeight="1">
      <c r="A24" s="898" t="s">
        <v>495</v>
      </c>
      <c r="B24" s="899"/>
      <c r="C24" s="899"/>
      <c r="D24" s="900"/>
    </row>
    <row r="25" spans="1:4" ht="198.6" customHeight="1">
      <c r="A25" s="901" t="s">
        <v>909</v>
      </c>
      <c r="B25" s="902"/>
      <c r="C25" s="903" t="s">
        <v>938</v>
      </c>
      <c r="D25" s="904"/>
    </row>
    <row r="26" spans="1:4" ht="30.6" customHeight="1">
      <c r="A26" s="905" t="s">
        <v>500</v>
      </c>
      <c r="B26" s="906"/>
      <c r="C26" s="906"/>
      <c r="D26" s="907"/>
    </row>
    <row r="27" spans="1:4" ht="31.2" customHeight="1">
      <c r="A27" s="894" t="s">
        <v>963</v>
      </c>
      <c r="B27" s="894"/>
      <c r="C27" s="894"/>
      <c r="D27" s="894"/>
    </row>
    <row r="28" spans="1:4" ht="49.8" customHeight="1">
      <c r="A28" s="320" t="s">
        <v>964</v>
      </c>
      <c r="B28" s="320" t="s">
        <v>965</v>
      </c>
      <c r="C28" s="321" t="s">
        <v>967</v>
      </c>
      <c r="D28" s="320" t="s">
        <v>966</v>
      </c>
    </row>
    <row r="29" spans="1:4" ht="63.6" customHeight="1">
      <c r="A29" s="365">
        <f>'步驟1. 先填【111-1申請總表】會自動帶公式至步驟2.欄位'!AU8</f>
        <v>0</v>
      </c>
      <c r="B29" s="366">
        <f>'步驟1. 先填【111-1申請總表】會自動帶公式至步驟2.欄位'!AV8</f>
        <v>0</v>
      </c>
      <c r="C29" s="366">
        <f>'步驟1. 先填【111-1申請總表】會自動帶公式至步驟2.欄位'!AW8</f>
        <v>0</v>
      </c>
      <c r="D29" s="366">
        <f>'步驟1. 先填【111-1申請總表】會自動帶公式至步驟2.欄位'!AX8</f>
        <v>0</v>
      </c>
    </row>
    <row r="30" spans="1:4" ht="48.6" customHeight="1">
      <c r="A30" s="320" t="s">
        <v>968</v>
      </c>
      <c r="B30" s="320" t="s">
        <v>969</v>
      </c>
      <c r="C30" s="945" t="s">
        <v>970</v>
      </c>
      <c r="D30" s="946"/>
    </row>
    <row r="31" spans="1:4" ht="60" customHeight="1">
      <c r="A31" s="365">
        <f>'步驟1. 先填【111-1申請總表】會自動帶公式至步驟2.欄位'!AY8</f>
        <v>0</v>
      </c>
      <c r="B31" s="365">
        <f>'步驟1. 先填【111-1申請總表】會自動帶公式至步驟2.欄位'!AZ8</f>
        <v>0</v>
      </c>
      <c r="C31" s="947">
        <f>'步驟1. 先填【111-1申請總表】會自動帶公式至步驟2.欄位'!BA8</f>
        <v>0</v>
      </c>
      <c r="D31" s="948"/>
    </row>
    <row r="32" spans="1:4" ht="24.6" customHeight="1">
      <c r="A32" s="894" t="s">
        <v>501</v>
      </c>
      <c r="B32" s="894"/>
      <c r="C32" s="894"/>
      <c r="D32" s="894"/>
    </row>
    <row r="33" spans="1:4" ht="90.6" customHeight="1">
      <c r="A33" s="322" t="s">
        <v>973</v>
      </c>
      <c r="B33" s="908">
        <f>'步驟1. 先填【111-1申請總表】會自動帶公式至步驟2.欄位'!BB8</f>
        <v>0</v>
      </c>
      <c r="C33" s="884"/>
      <c r="D33" s="884"/>
    </row>
    <row r="34" spans="1:4" ht="66" customHeight="1">
      <c r="A34" s="322" t="s">
        <v>974</v>
      </c>
      <c r="B34" s="884">
        <f>'步驟1. 先填【111-1申請總表】會自動帶公式至步驟2.欄位'!BC8</f>
        <v>0</v>
      </c>
      <c r="C34" s="884"/>
      <c r="D34" s="884"/>
    </row>
    <row r="35" spans="1:4" ht="73.2" customHeight="1">
      <c r="A35" s="322" t="s">
        <v>975</v>
      </c>
      <c r="B35" s="884">
        <f>'步驟1. 先填【111-1申請總表】會自動帶公式至步驟2.欄位'!BD8</f>
        <v>0</v>
      </c>
      <c r="C35" s="884"/>
      <c r="D35" s="884"/>
    </row>
    <row r="36" spans="1:4" ht="90" customHeight="1">
      <c r="A36" s="322" t="s">
        <v>976</v>
      </c>
      <c r="B36" s="908">
        <f>'步驟1. 先填【111-1申請總表】會自動帶公式至步驟2.欄位'!BE8</f>
        <v>0</v>
      </c>
      <c r="C36" s="884"/>
      <c r="D36" s="884"/>
    </row>
    <row r="37" spans="1:4" ht="21.6" customHeight="1">
      <c r="D37" s="229" t="s">
        <v>906</v>
      </c>
    </row>
    <row r="38" spans="1:4" ht="31.2" customHeight="1">
      <c r="A38" s="910" t="s">
        <v>502</v>
      </c>
      <c r="B38" s="910"/>
      <c r="C38" s="910"/>
      <c r="D38" s="910"/>
    </row>
    <row r="39" spans="1:4" ht="82.8" customHeight="1">
      <c r="A39" s="909" t="s">
        <v>1039</v>
      </c>
      <c r="B39" s="909"/>
      <c r="C39" s="909"/>
      <c r="D39" s="909"/>
    </row>
    <row r="40" spans="1:4" ht="29.4" customHeight="1">
      <c r="A40" s="910" t="s">
        <v>503</v>
      </c>
      <c r="B40" s="910"/>
      <c r="C40" s="910"/>
      <c r="D40" s="910"/>
    </row>
    <row r="41" spans="1:4" ht="59.4" customHeight="1">
      <c r="A41" s="909" t="s">
        <v>1040</v>
      </c>
      <c r="B41" s="909"/>
      <c r="C41" s="909"/>
      <c r="D41" s="909"/>
    </row>
    <row r="42" spans="1:4" ht="33" customHeight="1">
      <c r="A42" s="912" t="s">
        <v>1041</v>
      </c>
      <c r="B42" s="912"/>
      <c r="C42" s="912"/>
      <c r="D42" s="912"/>
    </row>
    <row r="43" spans="1:4" ht="61.8" customHeight="1">
      <c r="A43" s="913" t="s">
        <v>1044</v>
      </c>
      <c r="B43" s="913"/>
      <c r="C43" s="913"/>
      <c r="D43" s="913"/>
    </row>
    <row r="44" spans="1:4" ht="35.4" customHeight="1">
      <c r="A44" s="915" t="s">
        <v>1042</v>
      </c>
      <c r="B44" s="915"/>
      <c r="C44" s="915"/>
      <c r="D44" s="915"/>
    </row>
    <row r="45" spans="1:4" ht="63" customHeight="1">
      <c r="A45" s="911" t="s">
        <v>1043</v>
      </c>
      <c r="B45" s="911"/>
      <c r="C45" s="911"/>
      <c r="D45" s="911"/>
    </row>
    <row r="46" spans="1:4" ht="35.4" customHeight="1">
      <c r="A46" s="940" t="s">
        <v>1037</v>
      </c>
      <c r="B46" s="940"/>
      <c r="C46" s="940" t="s">
        <v>1038</v>
      </c>
      <c r="D46" s="940"/>
    </row>
    <row r="47" spans="1:4" s="217" customFormat="1" ht="82.8" customHeight="1">
      <c r="A47" s="914">
        <f>'步驟1. 先填【111-1申請總表】會自動帶公式至步驟2.欄位'!BQ8</f>
        <v>0</v>
      </c>
      <c r="B47" s="914"/>
      <c r="C47" s="914">
        <f>'步驟1. 先填【111-1申請總表】會自動帶公式至步驟2.欄位'!BR8</f>
        <v>0</v>
      </c>
      <c r="D47" s="914"/>
    </row>
    <row r="48" spans="1:4" ht="33" customHeight="1">
      <c r="A48" s="912" t="s">
        <v>926</v>
      </c>
      <c r="B48" s="912"/>
      <c r="C48" s="912"/>
      <c r="D48" s="912"/>
    </row>
    <row r="49" spans="1:4" ht="80.400000000000006" customHeight="1">
      <c r="A49" s="913" t="s">
        <v>1031</v>
      </c>
      <c r="B49" s="913"/>
      <c r="C49" s="913"/>
      <c r="D49" s="913"/>
    </row>
    <row r="50" spans="1:4" ht="34.200000000000003" customHeight="1">
      <c r="A50" s="915" t="s">
        <v>1032</v>
      </c>
      <c r="B50" s="915"/>
      <c r="C50" s="915"/>
      <c r="D50" s="915"/>
    </row>
    <row r="51" spans="1:4" s="217" customFormat="1" ht="59.4" customHeight="1">
      <c r="A51" s="367" t="s">
        <v>1033</v>
      </c>
      <c r="B51" s="367" t="s">
        <v>1034</v>
      </c>
      <c r="C51" s="367" t="s">
        <v>1035</v>
      </c>
      <c r="D51" s="367" t="s">
        <v>1036</v>
      </c>
    </row>
    <row r="52" spans="1:4" s="217" customFormat="1" ht="59.4" customHeight="1">
      <c r="A52" s="363">
        <f>'步驟1. 先填【111-1申請總表】會自動帶公式至步驟2.欄位'!BS8</f>
        <v>0</v>
      </c>
      <c r="B52" s="443">
        <f>'步驟1. 先填【111-1申請總表】會自動帶公式至步驟2.欄位'!BT8</f>
        <v>0</v>
      </c>
      <c r="C52" s="363">
        <f>'步驟1. 先填【111-1申請總表】會自動帶公式至步驟2.欄位'!BU8</f>
        <v>0</v>
      </c>
      <c r="D52" s="368">
        <f>'步驟1. 先填【111-1申請總表】會自動帶公式至步驟2.欄位'!BV8</f>
        <v>0</v>
      </c>
    </row>
    <row r="53" spans="1:4" ht="165" customHeight="1">
      <c r="A53" s="918" t="s">
        <v>1028</v>
      </c>
      <c r="B53" s="918"/>
      <c r="C53" s="918"/>
      <c r="D53" s="918"/>
    </row>
    <row r="54" spans="1:4" ht="228.6" customHeight="1">
      <c r="A54" s="916" t="s">
        <v>1030</v>
      </c>
      <c r="B54" s="917"/>
      <c r="C54" s="916" t="s">
        <v>1029</v>
      </c>
      <c r="D54" s="917"/>
    </row>
    <row r="55" spans="1:4" ht="30" customHeight="1">
      <c r="A55" s="915" t="s">
        <v>499</v>
      </c>
      <c r="B55" s="915"/>
      <c r="C55" s="915"/>
      <c r="D55" s="915"/>
    </row>
    <row r="56" spans="1:4" ht="21.6" customHeight="1">
      <c r="A56" s="218"/>
      <c r="B56" s="218"/>
      <c r="C56" s="218"/>
      <c r="D56" s="333" t="s">
        <v>907</v>
      </c>
    </row>
    <row r="57" spans="1:4" ht="63.6" customHeight="1">
      <c r="A57" s="922" t="s">
        <v>504</v>
      </c>
      <c r="B57" s="922"/>
      <c r="C57" s="922"/>
      <c r="D57" s="922"/>
    </row>
    <row r="58" spans="1:4" ht="408.6" customHeight="1">
      <c r="A58" s="896" t="s">
        <v>1045</v>
      </c>
      <c r="B58" s="896"/>
      <c r="C58" s="896"/>
      <c r="D58" s="896"/>
    </row>
    <row r="59" spans="1:4" ht="409.2" customHeight="1">
      <c r="A59" s="896"/>
      <c r="B59" s="896"/>
      <c r="C59" s="896"/>
      <c r="D59" s="896"/>
    </row>
    <row r="60" spans="1:4" ht="183" customHeight="1">
      <c r="A60" s="896"/>
      <c r="B60" s="896"/>
      <c r="C60" s="896"/>
      <c r="D60" s="896"/>
    </row>
    <row r="61" spans="1:4" ht="22.8" customHeight="1">
      <c r="A61" s="923" t="s">
        <v>499</v>
      </c>
      <c r="B61" s="923"/>
      <c r="C61" s="923"/>
      <c r="D61" s="923"/>
    </row>
    <row r="62" spans="1:4" ht="19.8">
      <c r="D62" s="332" t="s">
        <v>910</v>
      </c>
    </row>
    <row r="63" spans="1:4" ht="30.6" customHeight="1">
      <c r="A63" s="924" t="s">
        <v>911</v>
      </c>
      <c r="B63" s="924"/>
      <c r="C63" s="924"/>
      <c r="D63" s="924"/>
    </row>
    <row r="64" spans="1:4" ht="34.200000000000003" customHeight="1">
      <c r="A64" s="925" t="s">
        <v>927</v>
      </c>
      <c r="B64" s="925"/>
      <c r="C64" s="925"/>
      <c r="D64" s="925"/>
    </row>
    <row r="65" spans="1:4" ht="52.2" customHeight="1">
      <c r="A65" s="919" t="s">
        <v>914</v>
      </c>
      <c r="B65" s="919"/>
      <c r="C65" s="919"/>
      <c r="D65" s="919"/>
    </row>
    <row r="66" spans="1:4" ht="31.2" customHeight="1">
      <c r="A66" s="920" t="s">
        <v>913</v>
      </c>
      <c r="B66" s="920"/>
      <c r="C66" s="920"/>
      <c r="D66" s="920"/>
    </row>
    <row r="67" spans="1:4" ht="27.6" customHeight="1">
      <c r="A67" s="921" t="s">
        <v>912</v>
      </c>
      <c r="B67" s="921"/>
      <c r="C67" s="921"/>
      <c r="D67" s="921"/>
    </row>
    <row r="68" spans="1:4" ht="78.599999999999994" customHeight="1">
      <c r="A68" s="927" t="s">
        <v>1050</v>
      </c>
      <c r="B68" s="927"/>
      <c r="C68" s="927"/>
      <c r="D68" s="927"/>
    </row>
    <row r="69" spans="1:4" ht="36.6" customHeight="1">
      <c r="A69" s="928" t="s">
        <v>915</v>
      </c>
      <c r="B69" s="929"/>
      <c r="C69" s="929"/>
      <c r="D69" s="930"/>
    </row>
    <row r="70" spans="1:4" ht="30" customHeight="1">
      <c r="A70" s="931" t="s">
        <v>916</v>
      </c>
      <c r="B70" s="931"/>
      <c r="C70" s="932" t="s">
        <v>917</v>
      </c>
      <c r="D70" s="932"/>
    </row>
    <row r="71" spans="1:4" ht="26.4" customHeight="1">
      <c r="A71" s="323" t="s">
        <v>516</v>
      </c>
      <c r="B71" s="320" t="s">
        <v>517</v>
      </c>
      <c r="C71" s="324" t="s">
        <v>516</v>
      </c>
      <c r="D71" s="325" t="s">
        <v>546</v>
      </c>
    </row>
    <row r="72" spans="1:4" ht="22.2">
      <c r="A72" s="326">
        <v>1</v>
      </c>
      <c r="B72" s="444" t="s">
        <v>518</v>
      </c>
      <c r="C72" s="324">
        <v>1</v>
      </c>
      <c r="D72" s="325" t="s">
        <v>547</v>
      </c>
    </row>
    <row r="73" spans="1:4" ht="22.2">
      <c r="A73" s="326">
        <v>2</v>
      </c>
      <c r="B73" s="444" t="s">
        <v>519</v>
      </c>
      <c r="C73" s="324">
        <v>2</v>
      </c>
      <c r="D73" s="325" t="s">
        <v>548</v>
      </c>
    </row>
    <row r="74" spans="1:4" ht="22.8" thickBot="1">
      <c r="A74" s="327">
        <v>3</v>
      </c>
      <c r="B74" s="328" t="s">
        <v>520</v>
      </c>
      <c r="C74" s="329">
        <v>3</v>
      </c>
      <c r="D74" s="330" t="s">
        <v>549</v>
      </c>
    </row>
    <row r="75" spans="1:4" ht="22.8" thickBot="1">
      <c r="A75" s="327">
        <v>4</v>
      </c>
      <c r="B75" s="328" t="s">
        <v>521</v>
      </c>
      <c r="C75" s="329">
        <v>4</v>
      </c>
      <c r="D75" s="330" t="s">
        <v>550</v>
      </c>
    </row>
    <row r="76" spans="1:4" ht="22.8" thickBot="1">
      <c r="A76" s="327">
        <v>5</v>
      </c>
      <c r="B76" s="328" t="s">
        <v>522</v>
      </c>
      <c r="C76" s="329">
        <v>5</v>
      </c>
      <c r="D76" s="330" t="s">
        <v>551</v>
      </c>
    </row>
    <row r="77" spans="1:4" ht="22.8" thickBot="1">
      <c r="A77" s="327">
        <v>6</v>
      </c>
      <c r="B77" s="328" t="s">
        <v>523</v>
      </c>
      <c r="C77" s="329">
        <v>6</v>
      </c>
      <c r="D77" s="330" t="s">
        <v>552</v>
      </c>
    </row>
    <row r="78" spans="1:4" ht="40.799999999999997" customHeight="1" thickBot="1">
      <c r="A78" s="327">
        <v>7</v>
      </c>
      <c r="B78" s="328" t="s">
        <v>524</v>
      </c>
      <c r="C78" s="329">
        <v>7</v>
      </c>
      <c r="D78" s="330" t="s">
        <v>553</v>
      </c>
    </row>
    <row r="79" spans="1:4" ht="22.8" thickBot="1">
      <c r="A79" s="327">
        <v>8</v>
      </c>
      <c r="B79" s="328" t="s">
        <v>525</v>
      </c>
      <c r="C79" s="329">
        <v>8</v>
      </c>
      <c r="D79" s="330" t="s">
        <v>554</v>
      </c>
    </row>
    <row r="80" spans="1:4" ht="22.8" thickBot="1">
      <c r="A80" s="327">
        <v>9</v>
      </c>
      <c r="B80" s="328" t="s">
        <v>526</v>
      </c>
      <c r="C80" s="329">
        <v>9</v>
      </c>
      <c r="D80" s="330" t="s">
        <v>555</v>
      </c>
    </row>
    <row r="81" spans="1:4" ht="22.8" thickBot="1">
      <c r="A81" s="327">
        <v>10</v>
      </c>
      <c r="B81" s="328" t="s">
        <v>527</v>
      </c>
      <c r="C81" s="329">
        <v>10</v>
      </c>
      <c r="D81" s="330" t="s">
        <v>556</v>
      </c>
    </row>
    <row r="82" spans="1:4" ht="22.8" thickBot="1">
      <c r="A82" s="327">
        <v>11</v>
      </c>
      <c r="B82" s="328" t="s">
        <v>528</v>
      </c>
      <c r="C82" s="329">
        <v>11</v>
      </c>
      <c r="D82" s="330" t="s">
        <v>557</v>
      </c>
    </row>
    <row r="83" spans="1:4" ht="22.8" thickBot="1">
      <c r="A83" s="327">
        <v>12</v>
      </c>
      <c r="B83" s="328" t="s">
        <v>529</v>
      </c>
      <c r="C83" s="329">
        <v>12</v>
      </c>
      <c r="D83" s="330" t="s">
        <v>558</v>
      </c>
    </row>
    <row r="84" spans="1:4" ht="22.8" thickBot="1">
      <c r="A84" s="327">
        <v>13</v>
      </c>
      <c r="B84" s="328" t="s">
        <v>530</v>
      </c>
      <c r="C84" s="329">
        <v>13</v>
      </c>
      <c r="D84" s="330" t="s">
        <v>559</v>
      </c>
    </row>
    <row r="85" spans="1:4" ht="22.8" thickBot="1">
      <c r="A85" s="327">
        <v>14</v>
      </c>
      <c r="B85" s="328" t="s">
        <v>531</v>
      </c>
      <c r="C85" s="329">
        <v>14</v>
      </c>
      <c r="D85" s="330" t="s">
        <v>560</v>
      </c>
    </row>
    <row r="86" spans="1:4" ht="45" thickBot="1">
      <c r="A86" s="327">
        <v>15</v>
      </c>
      <c r="B86" s="328" t="s">
        <v>532</v>
      </c>
      <c r="C86" s="329">
        <v>15</v>
      </c>
      <c r="D86" s="330" t="s">
        <v>561</v>
      </c>
    </row>
    <row r="87" spans="1:4" ht="22.8" thickBot="1">
      <c r="A87" s="327">
        <v>16</v>
      </c>
      <c r="B87" s="328" t="s">
        <v>533</v>
      </c>
      <c r="C87" s="329">
        <v>16</v>
      </c>
      <c r="D87" s="330" t="s">
        <v>562</v>
      </c>
    </row>
    <row r="88" spans="1:4" ht="45" thickBot="1">
      <c r="A88" s="327">
        <v>17</v>
      </c>
      <c r="B88" s="328" t="s">
        <v>534</v>
      </c>
      <c r="C88" s="329">
        <v>17</v>
      </c>
      <c r="D88" s="330" t="s">
        <v>563</v>
      </c>
    </row>
    <row r="89" spans="1:4" ht="22.8" thickBot="1">
      <c r="A89" s="327">
        <v>18</v>
      </c>
      <c r="B89" s="328" t="s">
        <v>535</v>
      </c>
      <c r="C89" s="329">
        <v>18</v>
      </c>
      <c r="D89" s="330" t="s">
        <v>564</v>
      </c>
    </row>
    <row r="90" spans="1:4" ht="45" thickBot="1">
      <c r="A90" s="327">
        <v>19</v>
      </c>
      <c r="B90" s="328" t="s">
        <v>536</v>
      </c>
      <c r="C90" s="329">
        <v>19</v>
      </c>
      <c r="D90" s="330" t="s">
        <v>565</v>
      </c>
    </row>
    <row r="91" spans="1:4" ht="45" thickBot="1">
      <c r="A91" s="327">
        <v>20</v>
      </c>
      <c r="B91" s="328" t="s">
        <v>537</v>
      </c>
      <c r="C91" s="329">
        <v>20</v>
      </c>
      <c r="D91" s="330" t="s">
        <v>566</v>
      </c>
    </row>
    <row r="92" spans="1:4" ht="22.8" thickBot="1">
      <c r="A92" s="327">
        <v>21</v>
      </c>
      <c r="B92" s="328" t="s">
        <v>538</v>
      </c>
      <c r="C92" s="329">
        <v>21</v>
      </c>
      <c r="D92" s="330" t="s">
        <v>567</v>
      </c>
    </row>
    <row r="93" spans="1:4" ht="22.8" thickBot="1">
      <c r="A93" s="327">
        <v>22</v>
      </c>
      <c r="B93" s="328" t="s">
        <v>539</v>
      </c>
      <c r="C93" s="329">
        <v>22</v>
      </c>
      <c r="D93" s="330" t="s">
        <v>568</v>
      </c>
    </row>
    <row r="94" spans="1:4" ht="22.8" thickBot="1">
      <c r="A94" s="327">
        <v>23</v>
      </c>
      <c r="B94" s="328" t="s">
        <v>540</v>
      </c>
      <c r="C94" s="331"/>
      <c r="D94" s="331"/>
    </row>
    <row r="95" spans="1:4" ht="22.8" thickBot="1">
      <c r="A95" s="327">
        <v>24</v>
      </c>
      <c r="B95" s="328" t="s">
        <v>541</v>
      </c>
      <c r="C95" s="331"/>
      <c r="D95" s="331"/>
    </row>
    <row r="96" spans="1:4" ht="22.8" thickBot="1">
      <c r="A96" s="327">
        <v>25</v>
      </c>
      <c r="B96" s="328" t="s">
        <v>542</v>
      </c>
      <c r="C96" s="331"/>
      <c r="D96" s="331"/>
    </row>
    <row r="97" spans="1:4" ht="22.8" thickBot="1">
      <c r="A97" s="327">
        <v>26</v>
      </c>
      <c r="B97" s="328" t="s">
        <v>543</v>
      </c>
      <c r="C97" s="331"/>
      <c r="D97" s="331"/>
    </row>
    <row r="98" spans="1:4" ht="22.8" thickBot="1">
      <c r="A98" s="327">
        <v>27</v>
      </c>
      <c r="B98" s="328" t="s">
        <v>544</v>
      </c>
      <c r="C98" s="331"/>
      <c r="D98" s="331"/>
    </row>
    <row r="99" spans="1:4" ht="22.8" thickBot="1">
      <c r="A99" s="327">
        <v>28</v>
      </c>
      <c r="B99" s="328" t="s">
        <v>545</v>
      </c>
      <c r="C99" s="331"/>
      <c r="D99" s="331"/>
    </row>
    <row r="100" spans="1:4" ht="27" customHeight="1">
      <c r="D100" s="332" t="s">
        <v>918</v>
      </c>
    </row>
    <row r="101" spans="1:4" s="229" customFormat="1" ht="32.4" customHeight="1">
      <c r="A101" s="952" t="s">
        <v>991</v>
      </c>
      <c r="B101" s="952"/>
      <c r="C101" s="952"/>
      <c r="D101" s="952"/>
    </row>
    <row r="102" spans="1:4" s="229" customFormat="1" ht="31.2" customHeight="1">
      <c r="A102" s="953" t="s">
        <v>993</v>
      </c>
      <c r="B102" s="953"/>
      <c r="C102" s="953"/>
      <c r="D102" s="953"/>
    </row>
    <row r="103" spans="1:4" s="229" customFormat="1" ht="27.6" customHeight="1">
      <c r="A103" s="954" t="s">
        <v>992</v>
      </c>
      <c r="B103" s="954"/>
      <c r="C103" s="954"/>
      <c r="D103" s="954"/>
    </row>
    <row r="104" spans="1:4" s="229" customFormat="1" ht="30.6" customHeight="1">
      <c r="A104" s="933" t="s">
        <v>994</v>
      </c>
      <c r="B104" s="933"/>
      <c r="C104" s="933"/>
      <c r="D104" s="933"/>
    </row>
    <row r="105" spans="1:4" s="229" customFormat="1" ht="52.8" customHeight="1">
      <c r="A105" s="933" t="s">
        <v>1046</v>
      </c>
      <c r="B105" s="933"/>
      <c r="C105" s="933"/>
      <c r="D105" s="933"/>
    </row>
    <row r="106" spans="1:4" s="229" customFormat="1" ht="28.2" customHeight="1">
      <c r="A106" s="933" t="s">
        <v>995</v>
      </c>
      <c r="B106" s="933"/>
      <c r="C106" s="933"/>
      <c r="D106" s="933"/>
    </row>
    <row r="107" spans="1:4" s="229" customFormat="1" ht="30" customHeight="1">
      <c r="A107" s="933" t="s">
        <v>996</v>
      </c>
      <c r="B107" s="933"/>
      <c r="C107" s="933"/>
      <c r="D107" s="933"/>
    </row>
    <row r="108" spans="1:4" s="229" customFormat="1" ht="30" customHeight="1">
      <c r="A108" s="934" t="s">
        <v>981</v>
      </c>
      <c r="B108" s="934"/>
      <c r="C108" s="934"/>
      <c r="D108" s="934"/>
    </row>
    <row r="109" spans="1:4" s="229" customFormat="1" ht="27.6" customHeight="1">
      <c r="A109" s="926" t="s">
        <v>1019</v>
      </c>
      <c r="B109" s="926"/>
      <c r="C109" s="926"/>
      <c r="D109" s="926"/>
    </row>
    <row r="110" spans="1:4" s="229" customFormat="1" ht="27.6" customHeight="1">
      <c r="A110" s="926" t="s">
        <v>1018</v>
      </c>
      <c r="B110" s="926"/>
      <c r="C110" s="926"/>
      <c r="D110" s="926"/>
    </row>
    <row r="111" spans="1:4" s="229" customFormat="1" ht="27.6" customHeight="1">
      <c r="A111" s="926" t="s">
        <v>1017</v>
      </c>
      <c r="B111" s="926"/>
      <c r="C111" s="926"/>
      <c r="D111" s="926"/>
    </row>
    <row r="112" spans="1:4" s="229" customFormat="1" ht="27.6" customHeight="1">
      <c r="A112" s="926" t="s">
        <v>1016</v>
      </c>
      <c r="B112" s="926"/>
      <c r="C112" s="926"/>
      <c r="D112" s="926"/>
    </row>
    <row r="113" spans="1:4" s="229" customFormat="1" ht="51.6" customHeight="1">
      <c r="A113" s="909" t="s">
        <v>1051</v>
      </c>
      <c r="B113" s="909"/>
      <c r="C113" s="909"/>
      <c r="D113" s="909"/>
    </row>
    <row r="114" spans="1:4" s="229" customFormat="1" ht="30" customHeight="1">
      <c r="A114" s="926" t="s">
        <v>1020</v>
      </c>
      <c r="B114" s="926"/>
      <c r="C114" s="926"/>
      <c r="D114" s="926"/>
    </row>
    <row r="115" spans="1:4" s="229" customFormat="1" ht="53.4" customHeight="1">
      <c r="A115" s="933" t="s">
        <v>1021</v>
      </c>
      <c r="B115" s="933"/>
      <c r="C115" s="933"/>
      <c r="D115" s="933"/>
    </row>
    <row r="116" spans="1:4" s="229" customFormat="1" ht="30" customHeight="1">
      <c r="A116" s="927" t="s">
        <v>982</v>
      </c>
      <c r="B116" s="927"/>
      <c r="C116" s="927"/>
      <c r="D116" s="927"/>
    </row>
    <row r="117" spans="1:4" s="229" customFormat="1" ht="30" customHeight="1">
      <c r="A117" s="927" t="s">
        <v>1026</v>
      </c>
      <c r="B117" s="927"/>
      <c r="C117" s="927"/>
      <c r="D117" s="927"/>
    </row>
    <row r="118" spans="1:4" s="229" customFormat="1" ht="52.8" customHeight="1">
      <c r="A118" s="933" t="s">
        <v>1052</v>
      </c>
      <c r="B118" s="933"/>
      <c r="C118" s="933"/>
      <c r="D118" s="933"/>
    </row>
    <row r="119" spans="1:4" s="229" customFormat="1" ht="28.8" customHeight="1">
      <c r="A119" s="950" t="s">
        <v>983</v>
      </c>
      <c r="B119" s="950"/>
      <c r="C119" s="950"/>
      <c r="D119" s="950"/>
    </row>
    <row r="120" spans="1:4" s="229" customFormat="1" ht="26.4" customHeight="1">
      <c r="A120" s="936" t="s">
        <v>984</v>
      </c>
      <c r="B120" s="936"/>
      <c r="C120" s="936"/>
      <c r="D120" s="936"/>
    </row>
    <row r="121" spans="1:4" s="229" customFormat="1" ht="28.8" customHeight="1">
      <c r="A121" s="951" t="s">
        <v>1053</v>
      </c>
      <c r="B121" s="951"/>
      <c r="C121" s="951"/>
      <c r="D121" s="951"/>
    </row>
    <row r="122" spans="1:4" s="229" customFormat="1" ht="121.8" customHeight="1">
      <c r="A122" s="933" t="s">
        <v>1027</v>
      </c>
      <c r="B122" s="933"/>
      <c r="C122" s="933"/>
      <c r="D122" s="933"/>
    </row>
    <row r="123" spans="1:4" s="229" customFormat="1" ht="56.4" customHeight="1">
      <c r="A123" s="933" t="s">
        <v>1024</v>
      </c>
      <c r="B123" s="933"/>
      <c r="C123" s="933"/>
      <c r="D123" s="933"/>
    </row>
    <row r="124" spans="1:4" s="229" customFormat="1" ht="57" customHeight="1">
      <c r="A124" s="933" t="s">
        <v>1025</v>
      </c>
      <c r="B124" s="933"/>
      <c r="C124" s="933"/>
      <c r="D124" s="933"/>
    </row>
    <row r="125" spans="1:4" s="229" customFormat="1" ht="27.6" customHeight="1">
      <c r="A125" s="936" t="s">
        <v>985</v>
      </c>
      <c r="B125" s="936"/>
      <c r="C125" s="936"/>
      <c r="D125" s="936"/>
    </row>
    <row r="126" spans="1:4" s="229" customFormat="1" ht="30" customHeight="1">
      <c r="A126" s="937" t="s">
        <v>986</v>
      </c>
      <c r="B126" s="937"/>
      <c r="C126" s="937"/>
      <c r="D126" s="937"/>
    </row>
    <row r="127" spans="1:4" s="229" customFormat="1" ht="50.4" customHeight="1">
      <c r="A127" s="937" t="s">
        <v>987</v>
      </c>
      <c r="B127" s="937"/>
      <c r="C127" s="937"/>
      <c r="D127" s="937"/>
    </row>
    <row r="128" spans="1:4" s="229" customFormat="1" ht="28.8" customHeight="1">
      <c r="A128" s="938" t="s">
        <v>988</v>
      </c>
      <c r="B128" s="938"/>
      <c r="C128" s="938"/>
      <c r="D128" s="938"/>
    </row>
    <row r="129" spans="1:6" s="229" customFormat="1" ht="30.6" customHeight="1">
      <c r="A129" s="935" t="s">
        <v>990</v>
      </c>
      <c r="B129" s="935"/>
      <c r="C129" s="935"/>
      <c r="D129" s="935"/>
    </row>
    <row r="130" spans="1:6" s="229" customFormat="1" ht="52.8" customHeight="1">
      <c r="A130" s="935" t="s">
        <v>1047</v>
      </c>
      <c r="B130" s="935"/>
      <c r="C130" s="935"/>
      <c r="D130" s="935"/>
    </row>
    <row r="131" spans="1:6" s="229" customFormat="1" ht="33" customHeight="1">
      <c r="A131" s="933" t="s">
        <v>989</v>
      </c>
      <c r="B131" s="933"/>
      <c r="C131" s="933"/>
      <c r="D131" s="933"/>
    </row>
    <row r="132" spans="1:6" s="229" customFormat="1" ht="20.399999999999999" customHeight="1">
      <c r="A132" s="335"/>
      <c r="B132" s="335"/>
      <c r="C132" s="335"/>
      <c r="D132" s="334" t="s">
        <v>919</v>
      </c>
    </row>
    <row r="133" spans="1:6" s="229" customFormat="1" ht="151.80000000000001" customHeight="1">
      <c r="A133" s="949" t="s">
        <v>980</v>
      </c>
      <c r="B133" s="949"/>
      <c r="C133" s="949"/>
      <c r="D133" s="949"/>
      <c r="F133" s="228"/>
    </row>
    <row r="134" spans="1:6" s="229" customFormat="1" ht="36.6" customHeight="1">
      <c r="A134" s="942" t="s">
        <v>623</v>
      </c>
      <c r="B134" s="942"/>
      <c r="C134" s="942"/>
      <c r="D134" s="942"/>
    </row>
    <row r="135" spans="1:6" s="229" customFormat="1" ht="102.6" customHeight="1">
      <c r="A135" s="903" t="s">
        <v>928</v>
      </c>
      <c r="B135" s="903"/>
      <c r="C135" s="903"/>
      <c r="D135" s="903"/>
      <c r="F135" s="360"/>
    </row>
    <row r="136" spans="1:6" s="229" customFormat="1" ht="55.2" customHeight="1">
      <c r="A136" s="903" t="s">
        <v>929</v>
      </c>
      <c r="B136" s="903"/>
      <c r="C136" s="903"/>
      <c r="D136" s="903"/>
    </row>
    <row r="137" spans="1:6" s="230" customFormat="1" ht="39" customHeight="1">
      <c r="A137" s="941" t="s">
        <v>624</v>
      </c>
      <c r="B137" s="941"/>
      <c r="C137" s="941"/>
      <c r="D137" s="941"/>
    </row>
    <row r="138" spans="1:6" s="229" customFormat="1" ht="51.6" customHeight="1">
      <c r="A138" s="903" t="s">
        <v>937</v>
      </c>
      <c r="B138" s="903"/>
      <c r="C138" s="903"/>
      <c r="D138" s="903"/>
    </row>
    <row r="139" spans="1:6" s="229" customFormat="1" ht="96" customHeight="1">
      <c r="A139" s="903" t="s">
        <v>936</v>
      </c>
      <c r="B139" s="903"/>
      <c r="C139" s="903"/>
      <c r="D139" s="903"/>
    </row>
    <row r="140" spans="1:6" s="229" customFormat="1" ht="144" customHeight="1">
      <c r="A140" s="903" t="s">
        <v>930</v>
      </c>
      <c r="B140" s="903"/>
      <c r="C140" s="903"/>
      <c r="D140" s="903"/>
    </row>
    <row r="141" spans="1:6" s="229" customFormat="1" ht="121.2" customHeight="1">
      <c r="A141" s="903" t="s">
        <v>931</v>
      </c>
      <c r="B141" s="903"/>
      <c r="C141" s="903"/>
      <c r="D141" s="903"/>
    </row>
    <row r="142" spans="1:6" s="229" customFormat="1" ht="151.80000000000001" customHeight="1">
      <c r="A142" s="927" t="s">
        <v>932</v>
      </c>
      <c r="B142" s="927"/>
      <c r="C142" s="927"/>
      <c r="D142" s="927"/>
    </row>
    <row r="143" spans="1:6" s="229" customFormat="1" ht="80.400000000000006" customHeight="1">
      <c r="A143" s="927" t="s">
        <v>933</v>
      </c>
      <c r="B143" s="927"/>
      <c r="C143" s="927"/>
      <c r="D143" s="927"/>
    </row>
    <row r="144" spans="1:6" s="229" customFormat="1" ht="31.8" customHeight="1">
      <c r="A144" s="927" t="s">
        <v>934</v>
      </c>
      <c r="B144" s="927"/>
      <c r="C144" s="927"/>
      <c r="D144" s="927"/>
    </row>
    <row r="145" spans="1:4" s="229" customFormat="1" ht="30.6" customHeight="1">
      <c r="A145" s="927" t="s">
        <v>935</v>
      </c>
      <c r="B145" s="927"/>
      <c r="C145" s="927"/>
      <c r="D145" s="927"/>
    </row>
    <row r="146" spans="1:4" ht="19.8">
      <c r="D146" s="334" t="s">
        <v>920</v>
      </c>
    </row>
  </sheetData>
  <sheetProtection password="CCC5" sheet="1" objects="1" scenarios="1"/>
  <mergeCells count="99">
    <mergeCell ref="A1:D1"/>
    <mergeCell ref="F1:F4"/>
    <mergeCell ref="C30:D30"/>
    <mergeCell ref="C31:D31"/>
    <mergeCell ref="A133:D133"/>
    <mergeCell ref="A118:D118"/>
    <mergeCell ref="A119:D119"/>
    <mergeCell ref="A120:D120"/>
    <mergeCell ref="A121:D121"/>
    <mergeCell ref="A122:D122"/>
    <mergeCell ref="A115:D115"/>
    <mergeCell ref="A101:D101"/>
    <mergeCell ref="A102:D102"/>
    <mergeCell ref="A103:D103"/>
    <mergeCell ref="A116:D116"/>
    <mergeCell ref="A117:D117"/>
    <mergeCell ref="A141:D141"/>
    <mergeCell ref="A143:D143"/>
    <mergeCell ref="A144:D144"/>
    <mergeCell ref="A145:D145"/>
    <mergeCell ref="B10:C10"/>
    <mergeCell ref="B11:C11"/>
    <mergeCell ref="A46:B46"/>
    <mergeCell ref="A47:B47"/>
    <mergeCell ref="C46:D46"/>
    <mergeCell ref="A142:D142"/>
    <mergeCell ref="A140:D140"/>
    <mergeCell ref="A136:D136"/>
    <mergeCell ref="A137:D137"/>
    <mergeCell ref="A138:D138"/>
    <mergeCell ref="A139:D139"/>
    <mergeCell ref="A134:D134"/>
    <mergeCell ref="A135:D135"/>
    <mergeCell ref="A129:D129"/>
    <mergeCell ref="A130:D130"/>
    <mergeCell ref="A131:D131"/>
    <mergeCell ref="A123:D123"/>
    <mergeCell ref="A124:D124"/>
    <mergeCell ref="A125:D125"/>
    <mergeCell ref="A126:D126"/>
    <mergeCell ref="A127:D127"/>
    <mergeCell ref="A128:D128"/>
    <mergeCell ref="A110:D110"/>
    <mergeCell ref="A111:D111"/>
    <mergeCell ref="A112:D112"/>
    <mergeCell ref="A113:D113"/>
    <mergeCell ref="A114:D114"/>
    <mergeCell ref="A109:D109"/>
    <mergeCell ref="A68:D68"/>
    <mergeCell ref="A69:D69"/>
    <mergeCell ref="A70:B70"/>
    <mergeCell ref="C70:D70"/>
    <mergeCell ref="A104:D104"/>
    <mergeCell ref="A105:D105"/>
    <mergeCell ref="A106:D106"/>
    <mergeCell ref="A107:D107"/>
    <mergeCell ref="A108:D108"/>
    <mergeCell ref="A65:D65"/>
    <mergeCell ref="A66:D66"/>
    <mergeCell ref="A67:D67"/>
    <mergeCell ref="A57:D57"/>
    <mergeCell ref="A61:D61"/>
    <mergeCell ref="A58:D60"/>
    <mergeCell ref="A63:D63"/>
    <mergeCell ref="A64:D64"/>
    <mergeCell ref="A54:B54"/>
    <mergeCell ref="A53:D53"/>
    <mergeCell ref="A55:D55"/>
    <mergeCell ref="C54:D54"/>
    <mergeCell ref="A50:D50"/>
    <mergeCell ref="A45:D45"/>
    <mergeCell ref="A48:D48"/>
    <mergeCell ref="A49:D49"/>
    <mergeCell ref="C47:D47"/>
    <mergeCell ref="A40:D40"/>
    <mergeCell ref="A41:D41"/>
    <mergeCell ref="A42:D42"/>
    <mergeCell ref="A43:D43"/>
    <mergeCell ref="A44:D44"/>
    <mergeCell ref="B33:D33"/>
    <mergeCell ref="B34:D34"/>
    <mergeCell ref="B35:D35"/>
    <mergeCell ref="B36:D36"/>
    <mergeCell ref="A39:D39"/>
    <mergeCell ref="A38:D38"/>
    <mergeCell ref="A32:D32"/>
    <mergeCell ref="A23:D23"/>
    <mergeCell ref="A24:D24"/>
    <mergeCell ref="A25:B25"/>
    <mergeCell ref="C25:D25"/>
    <mergeCell ref="A26:D26"/>
    <mergeCell ref="A27:D27"/>
    <mergeCell ref="D8:D11"/>
    <mergeCell ref="A21:D21"/>
    <mergeCell ref="A22:D22"/>
    <mergeCell ref="B12:C12"/>
    <mergeCell ref="A2:D2"/>
    <mergeCell ref="A3:D3"/>
    <mergeCell ref="A4:D4"/>
  </mergeCells>
  <phoneticPr fontId="3" type="noConversion"/>
  <printOptions horizontalCentered="1"/>
  <pageMargins left="0" right="0" top="0" bottom="0" header="0" footer="0"/>
  <pageSetup paperSize="9" scale="69" fitToWidth="0" orientation="portrait" r:id="rId1"/>
  <rowBreaks count="6" manualBreakCount="6">
    <brk id="20" max="16383" man="1"/>
    <brk id="37" max="3" man="1"/>
    <brk id="56" max="3" man="1"/>
    <brk id="62" max="3" man="1"/>
    <brk id="100" max="16383" man="1"/>
    <brk id="132" max="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1"/>
  <dimension ref="A1:AE54"/>
  <sheetViews>
    <sheetView view="pageBreakPreview" zoomScale="60" zoomScaleNormal="70" workbookViewId="0">
      <pane xSplit="2" ySplit="3" topLeftCell="C4" activePane="bottomRight" state="frozen"/>
      <selection pane="topRight" activeCell="C1" sqref="C1"/>
      <selection pane="bottomLeft" activeCell="A4" sqref="A4"/>
      <selection pane="bottomRight" activeCell="J7" sqref="J7"/>
    </sheetView>
  </sheetViews>
  <sheetFormatPr defaultColWidth="8.88671875" defaultRowHeight="17.399999999999999"/>
  <cols>
    <col min="1" max="1" width="17.21875" style="7" customWidth="1"/>
    <col min="2" max="2" width="19.77734375" style="8" customWidth="1"/>
    <col min="3" max="3" width="13.21875" style="7" customWidth="1"/>
    <col min="4" max="4" width="14.33203125" style="7" customWidth="1"/>
    <col min="5" max="5" width="13.6640625" style="7" customWidth="1"/>
    <col min="6" max="6" width="14.21875" style="7" customWidth="1"/>
    <col min="7" max="8" width="11.77734375" style="7" customWidth="1"/>
    <col min="9" max="9" width="13.88671875" style="7" customWidth="1"/>
    <col min="10" max="10" width="26.88671875" style="344" customWidth="1"/>
    <col min="11" max="11" width="19.21875" style="13" customWidth="1"/>
    <col min="12" max="12" width="24.21875" style="10" customWidth="1"/>
    <col min="13" max="13" width="20.33203125" style="7" customWidth="1"/>
    <col min="14" max="16" width="23.88671875" style="359" customWidth="1"/>
    <col min="17" max="17" width="18.44140625" style="359" customWidth="1"/>
    <col min="18" max="18" width="23.88671875" style="359" customWidth="1"/>
    <col min="19" max="20" width="18.5546875" style="7" customWidth="1"/>
    <col min="21" max="21" width="15.5546875" style="7" customWidth="1"/>
    <col min="22" max="22" width="16.5546875" style="7" customWidth="1"/>
    <col min="23" max="23" width="15.44140625" style="7" customWidth="1"/>
    <col min="24" max="24" width="16.6640625" style="7" customWidth="1"/>
    <col min="25" max="25" width="17.88671875" style="12" customWidth="1"/>
    <col min="26" max="28" width="19.5546875" style="356" customWidth="1"/>
    <col min="29" max="31" width="21.77734375" style="356" customWidth="1"/>
    <col min="32" max="16384" width="8.88671875" style="2"/>
  </cols>
  <sheetData>
    <row r="1" spans="1:31" ht="56.4" customHeight="1">
      <c r="A1" s="955" t="s">
        <v>0</v>
      </c>
      <c r="B1" s="956"/>
      <c r="C1" s="956"/>
      <c r="D1" s="956"/>
      <c r="E1" s="956"/>
      <c r="F1" s="956"/>
      <c r="G1" s="956"/>
      <c r="H1" s="956"/>
      <c r="I1" s="956"/>
      <c r="J1" s="956"/>
      <c r="K1" s="956"/>
      <c r="L1" s="956"/>
      <c r="M1" s="956"/>
      <c r="N1" s="858" t="s">
        <v>1056</v>
      </c>
      <c r="O1" s="858"/>
      <c r="P1" s="858"/>
      <c r="Q1" s="858"/>
      <c r="R1" s="859"/>
      <c r="S1" s="957" t="s">
        <v>173</v>
      </c>
      <c r="T1" s="958"/>
      <c r="U1" s="958"/>
      <c r="V1" s="958"/>
      <c r="W1" s="958"/>
      <c r="X1" s="958"/>
      <c r="Y1" s="958"/>
      <c r="Z1" s="958"/>
      <c r="AA1" s="958"/>
      <c r="AB1" s="958"/>
      <c r="AC1" s="958"/>
      <c r="AD1" s="958"/>
      <c r="AE1" s="958"/>
    </row>
    <row r="2" spans="1:31" s="3" customFormat="1" ht="193.8" customHeight="1">
      <c r="A2" s="862" t="s">
        <v>1</v>
      </c>
      <c r="B2" s="862"/>
      <c r="C2" s="862"/>
      <c r="D2" s="862"/>
      <c r="E2" s="862"/>
      <c r="F2" s="862"/>
      <c r="G2" s="862"/>
      <c r="H2" s="862"/>
      <c r="I2" s="862"/>
      <c r="J2" s="862"/>
      <c r="K2" s="862"/>
      <c r="L2" s="862"/>
      <c r="M2" s="862"/>
      <c r="N2" s="863" t="s">
        <v>979</v>
      </c>
      <c r="O2" s="864"/>
      <c r="P2" s="864"/>
      <c r="Q2" s="865" t="s">
        <v>1058</v>
      </c>
      <c r="R2" s="865"/>
      <c r="S2" s="959" t="s">
        <v>170</v>
      </c>
      <c r="T2" s="960"/>
      <c r="U2" s="960"/>
      <c r="V2" s="960"/>
      <c r="W2" s="960"/>
      <c r="X2" s="960"/>
      <c r="Y2" s="47" t="s">
        <v>171</v>
      </c>
      <c r="Z2" s="869" t="s">
        <v>977</v>
      </c>
      <c r="AA2" s="870"/>
      <c r="AB2" s="870"/>
      <c r="AC2" s="871" t="s">
        <v>978</v>
      </c>
      <c r="AD2" s="871"/>
      <c r="AE2" s="871"/>
    </row>
    <row r="3" spans="1:31" s="4" customFormat="1" ht="153.6" customHeight="1">
      <c r="A3" s="221" t="s">
        <v>972</v>
      </c>
      <c r="B3" s="220" t="s">
        <v>505</v>
      </c>
      <c r="C3" s="221" t="s">
        <v>506</v>
      </c>
      <c r="D3" s="221" t="s">
        <v>507</v>
      </c>
      <c r="E3" s="221" t="s">
        <v>1054</v>
      </c>
      <c r="F3" s="221" t="s">
        <v>509</v>
      </c>
      <c r="G3" s="221" t="s">
        <v>510</v>
      </c>
      <c r="H3" s="221" t="s">
        <v>511</v>
      </c>
      <c r="I3" s="221" t="s">
        <v>512</v>
      </c>
      <c r="J3" s="221" t="s">
        <v>513</v>
      </c>
      <c r="K3" s="221" t="s">
        <v>622</v>
      </c>
      <c r="L3" s="222" t="s">
        <v>514</v>
      </c>
      <c r="M3" s="221" t="s">
        <v>1055</v>
      </c>
      <c r="N3" s="304" t="s">
        <v>734</v>
      </c>
      <c r="O3" s="212" t="s">
        <v>735</v>
      </c>
      <c r="P3" s="212" t="s">
        <v>736</v>
      </c>
      <c r="Q3" s="212" t="s">
        <v>1057</v>
      </c>
      <c r="R3" s="212"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30" customFormat="1" ht="49.95" customHeight="1">
      <c r="A4" s="472">
        <v>1</v>
      </c>
      <c r="B4" s="397">
        <f>'步驟1. 先填【111-1申請總表】會自動帶公式至步驟2.欄位'!G9</f>
        <v>0</v>
      </c>
      <c r="C4" s="413"/>
      <c r="D4" s="347">
        <v>1</v>
      </c>
      <c r="E4" s="347">
        <v>1</v>
      </c>
      <c r="F4" s="347">
        <v>0</v>
      </c>
      <c r="G4" s="413">
        <v>0</v>
      </c>
      <c r="H4" s="413">
        <v>0</v>
      </c>
      <c r="I4" s="347">
        <v>1</v>
      </c>
      <c r="J4" s="347">
        <f>'步驟1. 先填【111-1申請總表】會自動帶公式至步驟2.欄位'!C8</f>
        <v>0</v>
      </c>
      <c r="K4" s="347" t="s">
        <v>600</v>
      </c>
      <c r="L4" s="424"/>
      <c r="M4" s="393"/>
      <c r="N4" s="424"/>
      <c r="O4" s="424"/>
      <c r="P4" s="424"/>
      <c r="Q4" s="424">
        <v>0</v>
      </c>
      <c r="R4" s="424"/>
      <c r="S4" s="398" t="str">
        <f t="shared" ref="S4:S22" si="0">IF(OR(F4*H4),"0","1")</f>
        <v>1</v>
      </c>
      <c r="T4" s="398" t="str">
        <f t="shared" ref="T4:T22" si="1">IF(OR(G4*H4),"0","1")</f>
        <v>1</v>
      </c>
      <c r="U4" s="398" t="str">
        <f t="shared" ref="U4:U22" si="2">IF(OR((A4&lt;=0),(A4&gt;28),(A4&gt;3)*(A4&lt;=7)*(D4=2)*(E4=0)*(F4=0)*(H4=0),(A4&gt;3)*(A4&lt;=7)*(D4&lt;1)*(E4=0)*(F4=0)*(H4=0),(A4&gt;3)*(A4&lt;=7)*(D4&gt;5)*(E4=0)*(F4=0)*(H4=0),(A4=8)*(E4=0)*(F4=0)*(H4=0),(A4=9)*(E4=0)*(F4=0)*(H4=0),(A4=1)*F4,(A4=1)*G4,(A4=1)*H4,(A4=2)*(F4=0)*(H4=0),(A4=3)*(F4=0)*(H4=0),(A4=10)*(D4=1)*(F4=0)*(H4=0),(A4=10)*(D4=3)*(F4=0)*(H4=0),(A4=10)*(D4=4)*(F4=0)*(H4=0),F4*H4,G4*H4,AND((A4&gt;=11)*(F4=0),AND((A4&gt;=11)*(H4=0)))),"0","1")</f>
        <v>1</v>
      </c>
      <c r="V4" s="398" t="str">
        <f>IF(AND((OR('步驟1. 先填【111-1申請總表】會自動帶公式至步驟2.欄位'!$N$9="弱勢家庭子女",'步驟1. 先填【111-1申請總表】會自動帶公式至步驟2.欄位'!$N$9="弱勢家庭身障學生或身障人士子女")),U4*(G4=0)),"1","0")</f>
        <v>0</v>
      </c>
      <c r="W4" s="398" t="str">
        <f t="shared" ref="W4:W22" si="3">IF(U4*V4,"Y","N")</f>
        <v>N</v>
      </c>
      <c r="X4" s="961">
        <f>COUNTIF(U4:U22,"1")</f>
        <v>1</v>
      </c>
      <c r="Y4" s="962">
        <f>'步驟1. 先填【111-1申請總表】會自動帶公式至步驟2.欄位'!N9</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30" customFormat="1" ht="49.95" customHeight="1">
      <c r="A5" s="431"/>
      <c r="B5" s="382"/>
      <c r="C5" s="348"/>
      <c r="D5" s="348"/>
      <c r="E5" s="348"/>
      <c r="F5" s="348"/>
      <c r="G5" s="348">
        <v>0</v>
      </c>
      <c r="H5" s="348">
        <v>0</v>
      </c>
      <c r="I5" s="413"/>
      <c r="J5" s="348"/>
      <c r="K5" s="348"/>
      <c r="L5" s="424"/>
      <c r="M5" s="393"/>
      <c r="N5" s="424"/>
      <c r="O5" s="424"/>
      <c r="P5" s="424"/>
      <c r="Q5" s="424">
        <v>0</v>
      </c>
      <c r="R5" s="424"/>
      <c r="S5" s="398" t="str">
        <f t="shared" si="0"/>
        <v>1</v>
      </c>
      <c r="T5" s="398" t="str">
        <f t="shared" si="1"/>
        <v>1</v>
      </c>
      <c r="U5" s="398" t="str">
        <f t="shared" si="2"/>
        <v>0</v>
      </c>
      <c r="V5" s="398" t="str">
        <f>IF(AND((OR('步驟1. 先填【111-1申請總表】會自動帶公式至步驟2.欄位'!$N$9="弱勢家庭子女",'步驟1. 先填【111-1申請總表】會自動帶公式至步驟2.欄位'!$N$9="弱勢家庭身障學生或身障人士子女")),U5*(G5=0)),"1","0")</f>
        <v>0</v>
      </c>
      <c r="W5" s="398" t="str">
        <f t="shared" si="3"/>
        <v>N</v>
      </c>
      <c r="X5" s="961"/>
      <c r="Y5" s="962"/>
      <c r="Z5" s="882"/>
      <c r="AA5" s="882"/>
      <c r="AB5" s="882"/>
      <c r="AC5" s="872"/>
      <c r="AD5" s="872"/>
      <c r="AE5" s="872"/>
    </row>
    <row r="6" spans="1:31" s="430" customFormat="1" ht="49.95" customHeight="1">
      <c r="A6" s="431"/>
      <c r="B6" s="382"/>
      <c r="C6" s="348"/>
      <c r="D6" s="348"/>
      <c r="E6" s="348"/>
      <c r="F6" s="348"/>
      <c r="G6" s="348">
        <v>0</v>
      </c>
      <c r="H6" s="348">
        <v>0</v>
      </c>
      <c r="I6" s="413"/>
      <c r="J6" s="348"/>
      <c r="K6" s="348"/>
      <c r="L6" s="424"/>
      <c r="M6" s="393"/>
      <c r="N6" s="424"/>
      <c r="O6" s="424"/>
      <c r="P6" s="424"/>
      <c r="Q6" s="424">
        <v>0</v>
      </c>
      <c r="R6" s="424"/>
      <c r="S6" s="398" t="str">
        <f t="shared" si="0"/>
        <v>1</v>
      </c>
      <c r="T6" s="398" t="str">
        <f t="shared" si="1"/>
        <v>1</v>
      </c>
      <c r="U6" s="398" t="str">
        <f t="shared" si="2"/>
        <v>0</v>
      </c>
      <c r="V6" s="398" t="str">
        <f>IF(AND((OR('步驟1. 先填【111-1申請總表】會自動帶公式至步驟2.欄位'!$N$9="弱勢家庭子女",'步驟1. 先填【111-1申請總表】會自動帶公式至步驟2.欄位'!$N$9="弱勢家庭身障學生或身障人士子女")),U6*(G6=0)),"1","0")</f>
        <v>0</v>
      </c>
      <c r="W6" s="398" t="str">
        <f t="shared" si="3"/>
        <v>N</v>
      </c>
      <c r="X6" s="961"/>
      <c r="Y6" s="962"/>
      <c r="Z6" s="882"/>
      <c r="AA6" s="882"/>
      <c r="AB6" s="882"/>
      <c r="AC6" s="872"/>
      <c r="AD6" s="872"/>
      <c r="AE6" s="872"/>
    </row>
    <row r="7" spans="1:31" s="430" customFormat="1" ht="49.95" customHeight="1">
      <c r="A7" s="431"/>
      <c r="B7" s="299"/>
      <c r="C7" s="348"/>
      <c r="D7" s="348"/>
      <c r="E7" s="348"/>
      <c r="F7" s="348"/>
      <c r="G7" s="348">
        <v>0</v>
      </c>
      <c r="H7" s="348">
        <v>0</v>
      </c>
      <c r="I7" s="413"/>
      <c r="J7" s="348"/>
      <c r="K7" s="348"/>
      <c r="L7" s="424"/>
      <c r="M7" s="393"/>
      <c r="N7" s="424"/>
      <c r="O7" s="424"/>
      <c r="P7" s="424"/>
      <c r="Q7" s="424">
        <v>0</v>
      </c>
      <c r="R7" s="424"/>
      <c r="S7" s="398" t="str">
        <f t="shared" si="0"/>
        <v>1</v>
      </c>
      <c r="T7" s="398" t="str">
        <f t="shared" si="1"/>
        <v>1</v>
      </c>
      <c r="U7" s="398" t="str">
        <f t="shared" si="2"/>
        <v>0</v>
      </c>
      <c r="V7" s="398" t="str">
        <f>IF(AND((OR('步驟1. 先填【111-1申請總表】會自動帶公式至步驟2.欄位'!$N$9="弱勢家庭子女",'步驟1. 先填【111-1申請總表】會自動帶公式至步驟2.欄位'!$N$9="弱勢家庭身障學生或身障人士子女")),U7*(G7=0)),"1","0")</f>
        <v>0</v>
      </c>
      <c r="W7" s="398" t="str">
        <f t="shared" si="3"/>
        <v>N</v>
      </c>
      <c r="X7" s="961"/>
      <c r="Y7" s="962"/>
      <c r="Z7" s="882"/>
      <c r="AA7" s="882"/>
      <c r="AB7" s="882"/>
      <c r="AC7" s="872"/>
      <c r="AD7" s="872"/>
      <c r="AE7" s="872"/>
    </row>
    <row r="8" spans="1:31" s="430" customFormat="1" ht="49.95" customHeight="1">
      <c r="A8" s="431"/>
      <c r="B8" s="382"/>
      <c r="C8" s="348"/>
      <c r="D8" s="348"/>
      <c r="E8" s="348"/>
      <c r="F8" s="348"/>
      <c r="G8" s="348">
        <v>0</v>
      </c>
      <c r="H8" s="348">
        <v>0</v>
      </c>
      <c r="I8" s="413"/>
      <c r="J8" s="348"/>
      <c r="K8" s="348"/>
      <c r="L8" s="424"/>
      <c r="M8" s="393"/>
      <c r="N8" s="424"/>
      <c r="O8" s="424"/>
      <c r="P8" s="424"/>
      <c r="Q8" s="424">
        <v>0</v>
      </c>
      <c r="R8" s="424"/>
      <c r="S8" s="398" t="str">
        <f t="shared" si="0"/>
        <v>1</v>
      </c>
      <c r="T8" s="398" t="str">
        <f t="shared" si="1"/>
        <v>1</v>
      </c>
      <c r="U8" s="398" t="str">
        <f t="shared" si="2"/>
        <v>0</v>
      </c>
      <c r="V8" s="398" t="str">
        <f>IF(AND((OR('步驟1. 先填【111-1申請總表】會自動帶公式至步驟2.欄位'!$N$9="弱勢家庭子女",'步驟1. 先填【111-1申請總表】會自動帶公式至步驟2.欄位'!$N$9="弱勢家庭身障學生或身障人士子女")),U8*(G8=0)),"1","0")</f>
        <v>0</v>
      </c>
      <c r="W8" s="398" t="str">
        <f t="shared" si="3"/>
        <v>N</v>
      </c>
      <c r="X8" s="961"/>
      <c r="Y8" s="962"/>
      <c r="Z8" s="882"/>
      <c r="AA8" s="882"/>
      <c r="AB8" s="882"/>
      <c r="AC8" s="872"/>
      <c r="AD8" s="872"/>
      <c r="AE8" s="872"/>
    </row>
    <row r="9" spans="1:31" s="430" customFormat="1" ht="49.95" customHeight="1">
      <c r="A9" s="431"/>
      <c r="B9" s="382"/>
      <c r="C9" s="348"/>
      <c r="D9" s="348"/>
      <c r="E9" s="348"/>
      <c r="F9" s="348"/>
      <c r="G9" s="348">
        <v>0</v>
      </c>
      <c r="H9" s="348">
        <v>0</v>
      </c>
      <c r="I9" s="413"/>
      <c r="J9" s="348"/>
      <c r="K9" s="348"/>
      <c r="L9" s="424"/>
      <c r="M9" s="393"/>
      <c r="N9" s="424"/>
      <c r="O9" s="424"/>
      <c r="P9" s="424"/>
      <c r="Q9" s="424">
        <v>0</v>
      </c>
      <c r="R9" s="424"/>
      <c r="S9" s="398" t="str">
        <f t="shared" si="0"/>
        <v>1</v>
      </c>
      <c r="T9" s="398" t="str">
        <f t="shared" si="1"/>
        <v>1</v>
      </c>
      <c r="U9" s="398" t="str">
        <f t="shared" si="2"/>
        <v>0</v>
      </c>
      <c r="V9" s="398" t="str">
        <f>IF(AND((OR('步驟1. 先填【111-1申請總表】會自動帶公式至步驟2.欄位'!$N$9="弱勢家庭子女",'步驟1. 先填【111-1申請總表】會自動帶公式至步驟2.欄位'!$N$9="弱勢家庭身障學生或身障人士子女")),U9*(G9=0)),"1","0")</f>
        <v>0</v>
      </c>
      <c r="W9" s="398" t="str">
        <f t="shared" si="3"/>
        <v>N</v>
      </c>
      <c r="X9" s="961"/>
      <c r="Y9" s="962"/>
      <c r="Z9" s="882"/>
      <c r="AA9" s="882"/>
      <c r="AB9" s="882"/>
      <c r="AC9" s="872"/>
      <c r="AD9" s="872"/>
      <c r="AE9" s="872"/>
    </row>
    <row r="10" spans="1:31" s="430" customFormat="1" ht="49.95" customHeight="1">
      <c r="A10" s="431"/>
      <c r="B10" s="382"/>
      <c r="C10" s="348"/>
      <c r="D10" s="348"/>
      <c r="E10" s="348"/>
      <c r="F10" s="348"/>
      <c r="G10" s="348">
        <v>0</v>
      </c>
      <c r="H10" s="348">
        <v>0</v>
      </c>
      <c r="I10" s="413"/>
      <c r="J10" s="348"/>
      <c r="K10" s="348"/>
      <c r="L10" s="424"/>
      <c r="M10" s="393"/>
      <c r="N10" s="424"/>
      <c r="O10" s="424"/>
      <c r="P10" s="424"/>
      <c r="Q10" s="424">
        <v>0</v>
      </c>
      <c r="R10" s="424"/>
      <c r="S10" s="398" t="str">
        <f t="shared" si="0"/>
        <v>1</v>
      </c>
      <c r="T10" s="398" t="str">
        <f t="shared" si="1"/>
        <v>1</v>
      </c>
      <c r="U10" s="398" t="str">
        <f t="shared" si="2"/>
        <v>0</v>
      </c>
      <c r="V10" s="398" t="str">
        <f>IF(AND((OR('步驟1. 先填【111-1申請總表】會自動帶公式至步驟2.欄位'!$N$9="弱勢家庭子女",'步驟1. 先填【111-1申請總表】會自動帶公式至步驟2.欄位'!$N$9="弱勢家庭身障學生或身障人士子女")),U10*(G10=0)),"1","0")</f>
        <v>0</v>
      </c>
      <c r="W10" s="398" t="str">
        <f t="shared" si="3"/>
        <v>N</v>
      </c>
      <c r="X10" s="961"/>
      <c r="Y10" s="962"/>
      <c r="Z10" s="882"/>
      <c r="AA10" s="882"/>
      <c r="AB10" s="882"/>
      <c r="AC10" s="872"/>
      <c r="AD10" s="872"/>
      <c r="AE10" s="872"/>
    </row>
    <row r="11" spans="1:31" s="430" customFormat="1" ht="49.95" customHeight="1">
      <c r="A11" s="431"/>
      <c r="B11" s="382"/>
      <c r="C11" s="348"/>
      <c r="D11" s="348"/>
      <c r="E11" s="348"/>
      <c r="F11" s="348"/>
      <c r="G11" s="348">
        <v>0</v>
      </c>
      <c r="H11" s="348">
        <v>0</v>
      </c>
      <c r="I11" s="413"/>
      <c r="J11" s="348"/>
      <c r="K11" s="348"/>
      <c r="L11" s="424"/>
      <c r="M11" s="393"/>
      <c r="N11" s="424"/>
      <c r="O11" s="424"/>
      <c r="P11" s="424"/>
      <c r="Q11" s="424">
        <v>0</v>
      </c>
      <c r="R11" s="424"/>
      <c r="S11" s="398" t="str">
        <f t="shared" si="0"/>
        <v>1</v>
      </c>
      <c r="T11" s="398" t="str">
        <f t="shared" si="1"/>
        <v>1</v>
      </c>
      <c r="U11" s="398" t="str">
        <f t="shared" si="2"/>
        <v>0</v>
      </c>
      <c r="V11" s="398" t="str">
        <f>IF(AND((OR('步驟1. 先填【111-1申請總表】會自動帶公式至步驟2.欄位'!$N$9="弱勢家庭子女",'步驟1. 先填【111-1申請總表】會自動帶公式至步驟2.欄位'!$N$9="弱勢家庭身障學生或身障人士子女")),U11*(G11=0)),"1","0")</f>
        <v>0</v>
      </c>
      <c r="W11" s="398" t="str">
        <f t="shared" si="3"/>
        <v>N</v>
      </c>
      <c r="X11" s="961"/>
      <c r="Y11" s="962"/>
      <c r="Z11" s="882"/>
      <c r="AA11" s="882"/>
      <c r="AB11" s="882"/>
      <c r="AC11" s="872"/>
      <c r="AD11" s="872"/>
      <c r="AE11" s="872"/>
    </row>
    <row r="12" spans="1:31" s="430" customFormat="1" ht="49.95" customHeight="1">
      <c r="A12" s="431"/>
      <c r="B12" s="382"/>
      <c r="C12" s="348"/>
      <c r="D12" s="348"/>
      <c r="E12" s="348"/>
      <c r="F12" s="348"/>
      <c r="G12" s="348">
        <v>0</v>
      </c>
      <c r="H12" s="348">
        <v>0</v>
      </c>
      <c r="I12" s="413"/>
      <c r="J12" s="348"/>
      <c r="K12" s="348"/>
      <c r="L12" s="424"/>
      <c r="M12" s="393"/>
      <c r="N12" s="424"/>
      <c r="O12" s="424"/>
      <c r="P12" s="424"/>
      <c r="Q12" s="424">
        <v>0</v>
      </c>
      <c r="R12" s="424"/>
      <c r="S12" s="398" t="str">
        <f t="shared" si="0"/>
        <v>1</v>
      </c>
      <c r="T12" s="398" t="str">
        <f t="shared" si="1"/>
        <v>1</v>
      </c>
      <c r="U12" s="398" t="str">
        <f t="shared" si="2"/>
        <v>0</v>
      </c>
      <c r="V12" s="398" t="str">
        <f>IF(AND((OR('步驟1. 先填【111-1申請總表】會自動帶公式至步驟2.欄位'!$N$9="弱勢家庭子女",'步驟1. 先填【111-1申請總表】會自動帶公式至步驟2.欄位'!$N$9="弱勢家庭身障學生或身障人士子女")),U12*(G12=0)),"1","0")</f>
        <v>0</v>
      </c>
      <c r="W12" s="398" t="str">
        <f t="shared" si="3"/>
        <v>N</v>
      </c>
      <c r="X12" s="961"/>
      <c r="Y12" s="962"/>
      <c r="Z12" s="882"/>
      <c r="AA12" s="882"/>
      <c r="AB12" s="882"/>
      <c r="AC12" s="872"/>
      <c r="AD12" s="872"/>
      <c r="AE12" s="872"/>
    </row>
    <row r="13" spans="1:31" s="430" customFormat="1" ht="49.95" customHeight="1">
      <c r="A13" s="431"/>
      <c r="B13" s="382"/>
      <c r="C13" s="348"/>
      <c r="D13" s="348"/>
      <c r="E13" s="348"/>
      <c r="F13" s="348"/>
      <c r="G13" s="348">
        <v>0</v>
      </c>
      <c r="H13" s="348">
        <v>0</v>
      </c>
      <c r="I13" s="413"/>
      <c r="J13" s="348"/>
      <c r="K13" s="348"/>
      <c r="L13" s="424"/>
      <c r="M13" s="393"/>
      <c r="N13" s="424"/>
      <c r="O13" s="424"/>
      <c r="P13" s="424"/>
      <c r="Q13" s="424">
        <v>0</v>
      </c>
      <c r="R13" s="424"/>
      <c r="S13" s="398" t="str">
        <f t="shared" si="0"/>
        <v>1</v>
      </c>
      <c r="T13" s="398" t="str">
        <f t="shared" si="1"/>
        <v>1</v>
      </c>
      <c r="U13" s="398" t="str">
        <f t="shared" si="2"/>
        <v>0</v>
      </c>
      <c r="V13" s="398" t="str">
        <f>IF(AND((OR('步驟1. 先填【111-1申請總表】會自動帶公式至步驟2.欄位'!$N$9="弱勢家庭子女",'步驟1. 先填【111-1申請總表】會自動帶公式至步驟2.欄位'!$N$9="弱勢家庭身障學生或身障人士子女")),U13*(G13=0)),"1","0")</f>
        <v>0</v>
      </c>
      <c r="W13" s="398" t="str">
        <f t="shared" si="3"/>
        <v>N</v>
      </c>
      <c r="X13" s="961"/>
      <c r="Y13" s="962"/>
      <c r="Z13" s="882"/>
      <c r="AA13" s="882"/>
      <c r="AB13" s="882"/>
      <c r="AC13" s="872"/>
      <c r="AD13" s="872"/>
      <c r="AE13" s="872"/>
    </row>
    <row r="14" spans="1:31" s="430" customFormat="1" ht="49.95" customHeight="1">
      <c r="A14" s="431"/>
      <c r="B14" s="382"/>
      <c r="C14" s="348"/>
      <c r="D14" s="348"/>
      <c r="E14" s="348"/>
      <c r="F14" s="348"/>
      <c r="G14" s="348">
        <v>0</v>
      </c>
      <c r="H14" s="348">
        <v>0</v>
      </c>
      <c r="I14" s="413"/>
      <c r="J14" s="348"/>
      <c r="K14" s="348"/>
      <c r="L14" s="424"/>
      <c r="M14" s="393"/>
      <c r="N14" s="424"/>
      <c r="O14" s="424"/>
      <c r="P14" s="424"/>
      <c r="Q14" s="424">
        <v>0</v>
      </c>
      <c r="R14" s="424"/>
      <c r="S14" s="398" t="str">
        <f t="shared" si="0"/>
        <v>1</v>
      </c>
      <c r="T14" s="398" t="str">
        <f t="shared" si="1"/>
        <v>1</v>
      </c>
      <c r="U14" s="398" t="str">
        <f t="shared" si="2"/>
        <v>0</v>
      </c>
      <c r="V14" s="398" t="str">
        <f>IF(AND((OR('步驟1. 先填【111-1申請總表】會自動帶公式至步驟2.欄位'!$N$9="弱勢家庭子女",'步驟1. 先填【111-1申請總表】會自動帶公式至步驟2.欄位'!$N$9="弱勢家庭身障學生或身障人士子女")),U14*(G14=0)),"1","0")</f>
        <v>0</v>
      </c>
      <c r="W14" s="398" t="str">
        <f t="shared" si="3"/>
        <v>N</v>
      </c>
      <c r="X14" s="961"/>
      <c r="Y14" s="962"/>
      <c r="Z14" s="882"/>
      <c r="AA14" s="882"/>
      <c r="AB14" s="882"/>
      <c r="AC14" s="872"/>
      <c r="AD14" s="872"/>
      <c r="AE14" s="872"/>
    </row>
    <row r="15" spans="1:31" s="430" customFormat="1" ht="49.95" customHeight="1">
      <c r="A15" s="431"/>
      <c r="B15" s="382"/>
      <c r="C15" s="348"/>
      <c r="D15" s="348"/>
      <c r="E15" s="348"/>
      <c r="F15" s="348"/>
      <c r="G15" s="348">
        <v>0</v>
      </c>
      <c r="H15" s="348">
        <v>0</v>
      </c>
      <c r="I15" s="413"/>
      <c r="J15" s="348"/>
      <c r="K15" s="348"/>
      <c r="L15" s="424"/>
      <c r="M15" s="393"/>
      <c r="N15" s="424"/>
      <c r="O15" s="424"/>
      <c r="P15" s="424"/>
      <c r="Q15" s="424">
        <v>0</v>
      </c>
      <c r="R15" s="424"/>
      <c r="S15" s="398" t="str">
        <f t="shared" si="0"/>
        <v>1</v>
      </c>
      <c r="T15" s="398" t="str">
        <f t="shared" si="1"/>
        <v>1</v>
      </c>
      <c r="U15" s="398" t="str">
        <f t="shared" si="2"/>
        <v>0</v>
      </c>
      <c r="V15" s="398" t="str">
        <f>IF(AND((OR('步驟1. 先填【111-1申請總表】會自動帶公式至步驟2.欄位'!$N$9="弱勢家庭子女",'步驟1. 先填【111-1申請總表】會自動帶公式至步驟2.欄位'!$N$9="弱勢家庭身障學生或身障人士子女")),U15*(G15=0)),"1","0")</f>
        <v>0</v>
      </c>
      <c r="W15" s="398" t="str">
        <f t="shared" si="3"/>
        <v>N</v>
      </c>
      <c r="X15" s="961"/>
      <c r="Y15" s="962"/>
      <c r="Z15" s="882"/>
      <c r="AA15" s="882"/>
      <c r="AB15" s="882"/>
      <c r="AC15" s="872"/>
      <c r="AD15" s="872"/>
      <c r="AE15" s="872"/>
    </row>
    <row r="16" spans="1:31" s="430" customFormat="1" ht="49.95" customHeight="1">
      <c r="A16" s="431"/>
      <c r="B16" s="382"/>
      <c r="C16" s="348"/>
      <c r="D16" s="348"/>
      <c r="E16" s="348"/>
      <c r="F16" s="348"/>
      <c r="G16" s="348">
        <v>0</v>
      </c>
      <c r="H16" s="348">
        <v>0</v>
      </c>
      <c r="I16" s="413"/>
      <c r="J16" s="348"/>
      <c r="K16" s="348"/>
      <c r="L16" s="424"/>
      <c r="M16" s="393"/>
      <c r="N16" s="424"/>
      <c r="O16" s="424"/>
      <c r="P16" s="424"/>
      <c r="Q16" s="424">
        <v>0</v>
      </c>
      <c r="R16" s="424"/>
      <c r="S16" s="398" t="str">
        <f t="shared" si="0"/>
        <v>1</v>
      </c>
      <c r="T16" s="398" t="str">
        <f t="shared" si="1"/>
        <v>1</v>
      </c>
      <c r="U16" s="398" t="str">
        <f t="shared" si="2"/>
        <v>0</v>
      </c>
      <c r="V16" s="398" t="str">
        <f>IF(AND((OR('步驟1. 先填【111-1申請總表】會自動帶公式至步驟2.欄位'!$N$9="弱勢家庭子女",'步驟1. 先填【111-1申請總表】會自動帶公式至步驟2.欄位'!$N$9="弱勢家庭身障學生或身障人士子女")),U16*(G16=0)),"1","0")</f>
        <v>0</v>
      </c>
      <c r="W16" s="398" t="str">
        <f t="shared" si="3"/>
        <v>N</v>
      </c>
      <c r="X16" s="961"/>
      <c r="Y16" s="962"/>
      <c r="Z16" s="882"/>
      <c r="AA16" s="882"/>
      <c r="AB16" s="882"/>
      <c r="AC16" s="872"/>
      <c r="AD16" s="872"/>
      <c r="AE16" s="872"/>
    </row>
    <row r="17" spans="1:31" s="430" customFormat="1" ht="49.95" customHeight="1">
      <c r="A17" s="431"/>
      <c r="B17" s="382"/>
      <c r="C17" s="348"/>
      <c r="D17" s="348"/>
      <c r="E17" s="348"/>
      <c r="F17" s="348"/>
      <c r="G17" s="348">
        <v>0</v>
      </c>
      <c r="H17" s="348">
        <v>0</v>
      </c>
      <c r="I17" s="413"/>
      <c r="J17" s="348"/>
      <c r="K17" s="348"/>
      <c r="L17" s="424"/>
      <c r="M17" s="393"/>
      <c r="N17" s="424"/>
      <c r="O17" s="424"/>
      <c r="P17" s="424"/>
      <c r="Q17" s="424">
        <v>0</v>
      </c>
      <c r="R17" s="424"/>
      <c r="S17" s="398" t="str">
        <f t="shared" si="0"/>
        <v>1</v>
      </c>
      <c r="T17" s="398" t="str">
        <f t="shared" si="1"/>
        <v>1</v>
      </c>
      <c r="U17" s="398" t="str">
        <f t="shared" si="2"/>
        <v>0</v>
      </c>
      <c r="V17" s="398" t="str">
        <f>IF(AND((OR('步驟1. 先填【111-1申請總表】會自動帶公式至步驟2.欄位'!$N$9="弱勢家庭子女",'步驟1. 先填【111-1申請總表】會自動帶公式至步驟2.欄位'!$N$9="弱勢家庭身障學生或身障人士子女")),U17*(G17=0)),"1","0")</f>
        <v>0</v>
      </c>
      <c r="W17" s="398" t="str">
        <f t="shared" si="3"/>
        <v>N</v>
      </c>
      <c r="X17" s="961"/>
      <c r="Y17" s="962"/>
      <c r="Z17" s="882"/>
      <c r="AA17" s="882"/>
      <c r="AB17" s="882"/>
      <c r="AC17" s="872"/>
      <c r="AD17" s="872"/>
      <c r="AE17" s="872"/>
    </row>
    <row r="18" spans="1:31" s="430" customFormat="1" ht="49.95" customHeight="1">
      <c r="A18" s="431"/>
      <c r="B18" s="382"/>
      <c r="C18" s="348"/>
      <c r="D18" s="348"/>
      <c r="E18" s="348"/>
      <c r="F18" s="348"/>
      <c r="G18" s="348">
        <v>0</v>
      </c>
      <c r="H18" s="348">
        <v>0</v>
      </c>
      <c r="I18" s="413"/>
      <c r="J18" s="348"/>
      <c r="K18" s="348"/>
      <c r="L18" s="424"/>
      <c r="M18" s="393"/>
      <c r="N18" s="424"/>
      <c r="O18" s="424"/>
      <c r="P18" s="424"/>
      <c r="Q18" s="424">
        <v>0</v>
      </c>
      <c r="R18" s="424"/>
      <c r="S18" s="398" t="str">
        <f t="shared" si="0"/>
        <v>1</v>
      </c>
      <c r="T18" s="398" t="str">
        <f t="shared" si="1"/>
        <v>1</v>
      </c>
      <c r="U18" s="398" t="str">
        <f t="shared" si="2"/>
        <v>0</v>
      </c>
      <c r="V18" s="398" t="str">
        <f>IF(AND((OR('步驟1. 先填【111-1申請總表】會自動帶公式至步驟2.欄位'!$N$9="弱勢家庭子女",'步驟1. 先填【111-1申請總表】會自動帶公式至步驟2.欄位'!$N$9="弱勢家庭身障學生或身障人士子女")),U18*(G18=0)),"1","0")</f>
        <v>0</v>
      </c>
      <c r="W18" s="398" t="str">
        <f t="shared" si="3"/>
        <v>N</v>
      </c>
      <c r="X18" s="961"/>
      <c r="Y18" s="962"/>
      <c r="Z18" s="882"/>
      <c r="AA18" s="882"/>
      <c r="AB18" s="882"/>
      <c r="AC18" s="872"/>
      <c r="AD18" s="872"/>
      <c r="AE18" s="872"/>
    </row>
    <row r="19" spans="1:31" s="430" customFormat="1" ht="49.95" customHeight="1">
      <c r="A19" s="431"/>
      <c r="B19" s="382"/>
      <c r="C19" s="348"/>
      <c r="D19" s="348"/>
      <c r="E19" s="348"/>
      <c r="F19" s="348"/>
      <c r="G19" s="348">
        <v>0</v>
      </c>
      <c r="H19" s="348">
        <v>0</v>
      </c>
      <c r="I19" s="413"/>
      <c r="J19" s="348"/>
      <c r="K19" s="348"/>
      <c r="L19" s="424"/>
      <c r="M19" s="393"/>
      <c r="N19" s="424"/>
      <c r="O19" s="424"/>
      <c r="P19" s="424"/>
      <c r="Q19" s="424">
        <v>0</v>
      </c>
      <c r="R19" s="424"/>
      <c r="S19" s="398" t="str">
        <f t="shared" si="0"/>
        <v>1</v>
      </c>
      <c r="T19" s="398" t="str">
        <f t="shared" si="1"/>
        <v>1</v>
      </c>
      <c r="U19" s="398" t="str">
        <f t="shared" si="2"/>
        <v>0</v>
      </c>
      <c r="V19" s="398" t="str">
        <f>IF(AND((OR('步驟1. 先填【111-1申請總表】會自動帶公式至步驟2.欄位'!$N$9="弱勢家庭子女",'步驟1. 先填【111-1申請總表】會自動帶公式至步驟2.欄位'!$N$9="弱勢家庭身障學生或身障人士子女")),U19*(G19=0)),"1","0")</f>
        <v>0</v>
      </c>
      <c r="W19" s="398" t="str">
        <f t="shared" si="3"/>
        <v>N</v>
      </c>
      <c r="X19" s="961"/>
      <c r="Y19" s="962"/>
      <c r="Z19" s="882"/>
      <c r="AA19" s="882"/>
      <c r="AB19" s="882"/>
      <c r="AC19" s="872"/>
      <c r="AD19" s="872"/>
      <c r="AE19" s="872"/>
    </row>
    <row r="20" spans="1:31" s="430" customFormat="1" ht="49.95" customHeight="1">
      <c r="A20" s="431"/>
      <c r="B20" s="382"/>
      <c r="C20" s="348"/>
      <c r="D20" s="348"/>
      <c r="E20" s="348"/>
      <c r="F20" s="348"/>
      <c r="G20" s="348">
        <v>0</v>
      </c>
      <c r="H20" s="348">
        <v>0</v>
      </c>
      <c r="I20" s="413"/>
      <c r="J20" s="348"/>
      <c r="K20" s="348"/>
      <c r="L20" s="424"/>
      <c r="M20" s="393"/>
      <c r="N20" s="424"/>
      <c r="O20" s="424"/>
      <c r="P20" s="424"/>
      <c r="Q20" s="424">
        <v>0</v>
      </c>
      <c r="R20" s="424"/>
      <c r="S20" s="398" t="str">
        <f t="shared" si="0"/>
        <v>1</v>
      </c>
      <c r="T20" s="398" t="str">
        <f t="shared" si="1"/>
        <v>1</v>
      </c>
      <c r="U20" s="398" t="str">
        <f t="shared" si="2"/>
        <v>0</v>
      </c>
      <c r="V20" s="398" t="str">
        <f>IF(AND((OR('步驟1. 先填【111-1申請總表】會自動帶公式至步驟2.欄位'!$N$9="弱勢家庭子女",'步驟1. 先填【111-1申請總表】會自動帶公式至步驟2.欄位'!$N$9="弱勢家庭身障學生或身障人士子女")),U20*(G20=0)),"1","0")</f>
        <v>0</v>
      </c>
      <c r="W20" s="398" t="str">
        <f t="shared" si="3"/>
        <v>N</v>
      </c>
      <c r="X20" s="961"/>
      <c r="Y20" s="962"/>
      <c r="Z20" s="882"/>
      <c r="AA20" s="882"/>
      <c r="AB20" s="882"/>
      <c r="AC20" s="872"/>
      <c r="AD20" s="872"/>
      <c r="AE20" s="872"/>
    </row>
    <row r="21" spans="1:31" s="430" customFormat="1" ht="49.95" customHeight="1">
      <c r="A21" s="431"/>
      <c r="B21" s="382"/>
      <c r="C21" s="348"/>
      <c r="D21" s="348"/>
      <c r="E21" s="348"/>
      <c r="F21" s="348"/>
      <c r="G21" s="348">
        <v>0</v>
      </c>
      <c r="H21" s="348">
        <v>0</v>
      </c>
      <c r="I21" s="413"/>
      <c r="J21" s="348"/>
      <c r="K21" s="348"/>
      <c r="L21" s="424"/>
      <c r="M21" s="393"/>
      <c r="N21" s="424"/>
      <c r="O21" s="424"/>
      <c r="P21" s="424"/>
      <c r="Q21" s="424">
        <v>0</v>
      </c>
      <c r="R21" s="424"/>
      <c r="S21" s="398" t="str">
        <f t="shared" si="0"/>
        <v>1</v>
      </c>
      <c r="T21" s="398" t="str">
        <f t="shared" si="1"/>
        <v>1</v>
      </c>
      <c r="U21" s="398" t="str">
        <f t="shared" si="2"/>
        <v>0</v>
      </c>
      <c r="V21" s="398" t="str">
        <f>IF(AND((OR('步驟1. 先填【111-1申請總表】會自動帶公式至步驟2.欄位'!$N$9="弱勢家庭子女",'步驟1. 先填【111-1申請總表】會自動帶公式至步驟2.欄位'!$N$9="弱勢家庭身障學生或身障人士子女")),U21*(G21=0)),"1","0")</f>
        <v>0</v>
      </c>
      <c r="W21" s="398" t="str">
        <f t="shared" si="3"/>
        <v>N</v>
      </c>
      <c r="X21" s="961"/>
      <c r="Y21" s="962"/>
      <c r="Z21" s="882"/>
      <c r="AA21" s="882"/>
      <c r="AB21" s="882"/>
      <c r="AC21" s="872"/>
      <c r="AD21" s="872"/>
      <c r="AE21" s="872"/>
    </row>
    <row r="22" spans="1:31" s="430" customFormat="1" ht="49.95" customHeight="1">
      <c r="A22" s="431"/>
      <c r="B22" s="382"/>
      <c r="C22" s="348"/>
      <c r="D22" s="348"/>
      <c r="E22" s="348"/>
      <c r="F22" s="348"/>
      <c r="G22" s="348">
        <v>0</v>
      </c>
      <c r="H22" s="348">
        <v>0</v>
      </c>
      <c r="I22" s="413"/>
      <c r="J22" s="348"/>
      <c r="K22" s="348"/>
      <c r="L22" s="424"/>
      <c r="M22" s="393"/>
      <c r="N22" s="424"/>
      <c r="O22" s="424"/>
      <c r="P22" s="424"/>
      <c r="Q22" s="424">
        <v>0</v>
      </c>
      <c r="R22" s="424"/>
      <c r="S22" s="398" t="str">
        <f t="shared" si="0"/>
        <v>1</v>
      </c>
      <c r="T22" s="398" t="str">
        <f t="shared" si="1"/>
        <v>1</v>
      </c>
      <c r="U22" s="398" t="str">
        <f t="shared" si="2"/>
        <v>0</v>
      </c>
      <c r="V22" s="398" t="str">
        <f>IF(AND((OR('步驟1. 先填【111-1申請總表】會自動帶公式至步驟2.欄位'!$N$9="弱勢家庭子女",'步驟1. 先填【111-1申請總表】會自動帶公式至步驟2.欄位'!$N$9="弱勢家庭身障學生或身障人士子女")),U22*(G22=0)),"1","0")</f>
        <v>0</v>
      </c>
      <c r="W22" s="398" t="str">
        <f t="shared" si="3"/>
        <v>N</v>
      </c>
      <c r="X22" s="961"/>
      <c r="Y22" s="962"/>
      <c r="Z22" s="882"/>
      <c r="AA22" s="882"/>
      <c r="AB22" s="882"/>
      <c r="AC22" s="872"/>
      <c r="AD22" s="872"/>
      <c r="AE22" s="872"/>
    </row>
    <row r="23" spans="1:31" s="49" customFormat="1" ht="45" customHeight="1">
      <c r="A23" s="873" t="s">
        <v>732</v>
      </c>
      <c r="B23" s="874"/>
      <c r="C23" s="874"/>
      <c r="D23" s="874"/>
      <c r="E23" s="874"/>
      <c r="F23" s="874"/>
      <c r="G23" s="874"/>
      <c r="H23" s="874"/>
      <c r="I23" s="874"/>
      <c r="J23" s="874"/>
      <c r="K23" s="874"/>
      <c r="L23" s="874"/>
      <c r="M23" s="875"/>
      <c r="N23" s="300">
        <f>SUM(N4:N22)</f>
        <v>0</v>
      </c>
      <c r="O23" s="300">
        <f t="shared" ref="O23:R23" si="4">SUM(O4:O22)</f>
        <v>0</v>
      </c>
      <c r="P23" s="300">
        <f t="shared" si="4"/>
        <v>0</v>
      </c>
      <c r="Q23" s="300">
        <f t="shared" si="4"/>
        <v>0</v>
      </c>
      <c r="R23" s="300">
        <f t="shared" si="4"/>
        <v>0</v>
      </c>
      <c r="S23" s="426"/>
      <c r="T23" s="426"/>
      <c r="U23" s="426"/>
      <c r="V23" s="426"/>
      <c r="W23" s="426"/>
      <c r="X23" s="303">
        <f>X4</f>
        <v>1</v>
      </c>
      <c r="Y23" s="305">
        <f>Y4</f>
        <v>0</v>
      </c>
      <c r="Z23" s="882"/>
      <c r="AA23" s="882"/>
      <c r="AB23" s="882"/>
      <c r="AC23" s="872"/>
      <c r="AD23" s="872"/>
      <c r="AE23" s="872"/>
    </row>
    <row r="25" spans="1:31" s="227" customFormat="1" ht="19.8">
      <c r="A25" s="358" t="s">
        <v>597</v>
      </c>
      <c r="B25" s="8"/>
      <c r="C25" s="7"/>
      <c r="D25" s="7"/>
      <c r="E25" s="7"/>
      <c r="F25" s="7"/>
      <c r="G25" s="7"/>
      <c r="H25" s="7"/>
      <c r="I25" s="7"/>
      <c r="J25" s="344"/>
      <c r="K25" s="231" t="s">
        <v>598</v>
      </c>
      <c r="L25" s="225"/>
      <c r="M25" s="7"/>
      <c r="N25" s="359"/>
      <c r="O25" s="359"/>
      <c r="P25" s="359"/>
      <c r="Q25" s="359"/>
      <c r="R25" s="359"/>
      <c r="S25" s="7"/>
      <c r="T25" s="7"/>
      <c r="U25" s="7"/>
      <c r="V25" s="7"/>
      <c r="W25" s="7"/>
      <c r="X25" s="7"/>
      <c r="Y25" s="226"/>
      <c r="Z25" s="356"/>
      <c r="AA25" s="356"/>
      <c r="AB25" s="356"/>
      <c r="AC25" s="356"/>
      <c r="AD25" s="356"/>
      <c r="AE25" s="356"/>
    </row>
    <row r="26" spans="1:31" s="227" customFormat="1" ht="19.8">
      <c r="A26" s="223">
        <v>1</v>
      </c>
      <c r="B26" s="224" t="s">
        <v>569</v>
      </c>
      <c r="C26" s="7"/>
      <c r="D26" s="7"/>
      <c r="E26" s="7"/>
      <c r="F26" s="7"/>
      <c r="G26" s="7"/>
      <c r="H26" s="7"/>
      <c r="I26" s="7"/>
      <c r="J26" s="344"/>
      <c r="K26" s="224" t="s">
        <v>599</v>
      </c>
      <c r="L26" s="383"/>
      <c r="M26" s="7"/>
      <c r="N26" s="359"/>
      <c r="O26" s="359"/>
      <c r="P26" s="359"/>
      <c r="Q26" s="359"/>
      <c r="R26" s="359"/>
      <c r="S26" s="7"/>
      <c r="T26" s="7"/>
      <c r="U26" s="7"/>
      <c r="V26" s="7"/>
      <c r="W26" s="7"/>
      <c r="X26" s="7"/>
      <c r="Y26" s="226"/>
      <c r="Z26" s="356"/>
      <c r="AA26" s="356"/>
      <c r="AB26" s="356"/>
      <c r="AC26" s="356"/>
      <c r="AD26" s="356"/>
      <c r="AE26" s="356"/>
    </row>
    <row r="27" spans="1:31" s="227" customFormat="1" ht="19.8">
      <c r="A27" s="223">
        <v>2</v>
      </c>
      <c r="B27" s="224" t="s">
        <v>570</v>
      </c>
      <c r="C27" s="7"/>
      <c r="D27" s="7"/>
      <c r="E27" s="7"/>
      <c r="F27" s="7"/>
      <c r="G27" s="7"/>
      <c r="H27" s="7"/>
      <c r="I27" s="7"/>
      <c r="J27" s="344"/>
      <c r="K27" s="224" t="s">
        <v>601</v>
      </c>
      <c r="L27" s="225"/>
      <c r="M27" s="7"/>
      <c r="N27" s="359"/>
      <c r="O27" s="359"/>
      <c r="P27" s="359"/>
      <c r="Q27" s="359"/>
      <c r="R27" s="359"/>
      <c r="S27" s="7"/>
      <c r="T27" s="7"/>
      <c r="U27" s="7"/>
      <c r="V27" s="7"/>
      <c r="W27" s="7"/>
      <c r="X27" s="7"/>
      <c r="Y27" s="226"/>
      <c r="Z27" s="356"/>
      <c r="AA27" s="356"/>
      <c r="AB27" s="356"/>
      <c r="AC27" s="356"/>
      <c r="AD27" s="356"/>
      <c r="AE27" s="356"/>
    </row>
    <row r="28" spans="1:31" s="227" customFormat="1" ht="39.6">
      <c r="A28" s="223">
        <v>3</v>
      </c>
      <c r="B28" s="224" t="s">
        <v>571</v>
      </c>
      <c r="C28" s="7"/>
      <c r="D28" s="7"/>
      <c r="E28" s="7"/>
      <c r="F28" s="7"/>
      <c r="G28" s="7"/>
      <c r="H28" s="7"/>
      <c r="I28" s="7"/>
      <c r="J28" s="344"/>
      <c r="K28" s="224" t="s">
        <v>602</v>
      </c>
      <c r="L28" s="225"/>
      <c r="M28" s="7"/>
      <c r="N28" s="359"/>
      <c r="O28" s="359"/>
      <c r="P28" s="359"/>
      <c r="Q28" s="359"/>
      <c r="R28" s="359"/>
      <c r="S28" s="7"/>
      <c r="T28" s="7"/>
      <c r="U28" s="7"/>
      <c r="V28" s="7"/>
      <c r="W28" s="7"/>
      <c r="X28" s="7"/>
      <c r="Y28" s="226"/>
      <c r="Z28" s="356"/>
      <c r="AA28" s="356"/>
      <c r="AB28" s="356"/>
      <c r="AC28" s="356"/>
      <c r="AD28" s="356"/>
      <c r="AE28" s="356"/>
    </row>
    <row r="29" spans="1:31" s="227" customFormat="1" ht="39.6">
      <c r="A29" s="223">
        <v>4</v>
      </c>
      <c r="B29" s="224" t="s">
        <v>572</v>
      </c>
      <c r="C29" s="7"/>
      <c r="D29" s="7"/>
      <c r="E29" s="7"/>
      <c r="F29" s="7"/>
      <c r="G29" s="7"/>
      <c r="H29" s="7"/>
      <c r="I29" s="7"/>
      <c r="J29" s="344"/>
      <c r="K29" s="224" t="s">
        <v>603</v>
      </c>
      <c r="L29" s="225"/>
      <c r="M29" s="7"/>
      <c r="N29" s="359"/>
      <c r="O29" s="359"/>
      <c r="P29" s="359"/>
      <c r="Q29" s="359"/>
      <c r="R29" s="359"/>
      <c r="S29" s="7"/>
      <c r="T29" s="7"/>
      <c r="U29" s="7"/>
      <c r="V29" s="7"/>
      <c r="W29" s="7"/>
      <c r="X29" s="7"/>
      <c r="Y29" s="226"/>
      <c r="Z29" s="356"/>
      <c r="AA29" s="356"/>
      <c r="AB29" s="356"/>
      <c r="AC29" s="356"/>
      <c r="AD29" s="356"/>
      <c r="AE29" s="356"/>
    </row>
    <row r="30" spans="1:31" s="227" customFormat="1" ht="19.8">
      <c r="A30" s="223">
        <v>5</v>
      </c>
      <c r="B30" s="224" t="s">
        <v>573</v>
      </c>
      <c r="C30" s="7"/>
      <c r="D30" s="7"/>
      <c r="E30" s="7"/>
      <c r="F30" s="7"/>
      <c r="G30" s="7"/>
      <c r="H30" s="7"/>
      <c r="I30" s="7"/>
      <c r="J30" s="344"/>
      <c r="K30" s="224" t="s">
        <v>604</v>
      </c>
      <c r="L30" s="225"/>
      <c r="M30" s="7"/>
      <c r="N30" s="359"/>
      <c r="O30" s="359"/>
      <c r="P30" s="359"/>
      <c r="Q30" s="359"/>
      <c r="R30" s="359"/>
      <c r="S30" s="7"/>
      <c r="T30" s="7"/>
      <c r="U30" s="7"/>
      <c r="V30" s="7"/>
      <c r="W30" s="7"/>
      <c r="X30" s="7"/>
      <c r="Y30" s="226"/>
      <c r="Z30" s="356"/>
      <c r="AA30" s="356"/>
      <c r="AB30" s="356"/>
      <c r="AC30" s="356"/>
      <c r="AD30" s="356"/>
      <c r="AE30" s="356"/>
    </row>
    <row r="31" spans="1:31" s="227" customFormat="1" ht="39.6">
      <c r="A31" s="223">
        <v>6</v>
      </c>
      <c r="B31" s="224" t="s">
        <v>574</v>
      </c>
      <c r="C31" s="7"/>
      <c r="D31" s="7"/>
      <c r="E31" s="7"/>
      <c r="F31" s="7"/>
      <c r="G31" s="7"/>
      <c r="H31" s="7"/>
      <c r="I31" s="7"/>
      <c r="J31" s="344"/>
      <c r="K31" s="224" t="s">
        <v>605</v>
      </c>
      <c r="L31" s="225"/>
      <c r="M31" s="7"/>
      <c r="N31" s="359"/>
      <c r="O31" s="359"/>
      <c r="P31" s="359"/>
      <c r="Q31" s="359"/>
      <c r="R31" s="359"/>
      <c r="S31" s="7"/>
      <c r="T31" s="7"/>
      <c r="U31" s="7"/>
      <c r="V31" s="7"/>
      <c r="W31" s="7"/>
      <c r="X31" s="7"/>
      <c r="Y31" s="226"/>
      <c r="Z31" s="356"/>
      <c r="AA31" s="356"/>
      <c r="AB31" s="356"/>
      <c r="AC31" s="356"/>
      <c r="AD31" s="356"/>
      <c r="AE31" s="356"/>
    </row>
    <row r="32" spans="1:31" s="227" customFormat="1" ht="39.6">
      <c r="A32" s="223">
        <v>7</v>
      </c>
      <c r="B32" s="224" t="s">
        <v>575</v>
      </c>
      <c r="C32" s="7"/>
      <c r="D32" s="7"/>
      <c r="E32" s="7"/>
      <c r="F32" s="7"/>
      <c r="G32" s="7"/>
      <c r="H32" s="7"/>
      <c r="I32" s="7"/>
      <c r="J32" s="344"/>
      <c r="K32" s="224" t="s">
        <v>606</v>
      </c>
      <c r="L32" s="225"/>
      <c r="M32" s="7"/>
      <c r="N32" s="359"/>
      <c r="O32" s="359"/>
      <c r="P32" s="359"/>
      <c r="Q32" s="359"/>
      <c r="R32" s="359"/>
      <c r="S32" s="7"/>
      <c r="T32" s="7"/>
      <c r="U32" s="7"/>
      <c r="V32" s="7"/>
      <c r="W32" s="7"/>
      <c r="X32" s="7"/>
      <c r="Y32" s="226"/>
      <c r="Z32" s="356"/>
      <c r="AA32" s="356"/>
      <c r="AB32" s="356"/>
      <c r="AC32" s="356"/>
      <c r="AD32" s="356"/>
      <c r="AE32" s="356"/>
    </row>
    <row r="33" spans="1:31" s="227" customFormat="1" ht="19.8">
      <c r="A33" s="223">
        <v>8</v>
      </c>
      <c r="B33" s="224" t="s">
        <v>576</v>
      </c>
      <c r="C33" s="7"/>
      <c r="D33" s="7"/>
      <c r="E33" s="7"/>
      <c r="F33" s="7"/>
      <c r="G33" s="7"/>
      <c r="H33" s="7"/>
      <c r="I33" s="7"/>
      <c r="J33" s="344"/>
      <c r="K33" s="224" t="s">
        <v>607</v>
      </c>
      <c r="L33" s="225"/>
      <c r="M33" s="7"/>
      <c r="N33" s="359"/>
      <c r="O33" s="359"/>
      <c r="P33" s="359"/>
      <c r="Q33" s="359"/>
      <c r="R33" s="359"/>
      <c r="S33" s="7"/>
      <c r="T33" s="7"/>
      <c r="U33" s="7"/>
      <c r="V33" s="7"/>
      <c r="W33" s="7"/>
      <c r="X33" s="7"/>
      <c r="Y33" s="226"/>
      <c r="Z33" s="356"/>
      <c r="AA33" s="356"/>
      <c r="AB33" s="356"/>
      <c r="AC33" s="356"/>
      <c r="AD33" s="356"/>
      <c r="AE33" s="356"/>
    </row>
    <row r="34" spans="1:31" s="227" customFormat="1" ht="39.6">
      <c r="A34" s="223">
        <v>9</v>
      </c>
      <c r="B34" s="224" t="s">
        <v>577</v>
      </c>
      <c r="C34" s="7"/>
      <c r="D34" s="7"/>
      <c r="E34" s="7"/>
      <c r="F34" s="7"/>
      <c r="G34" s="7"/>
      <c r="H34" s="7"/>
      <c r="I34" s="7"/>
      <c r="J34" s="344"/>
      <c r="K34" s="224" t="s">
        <v>608</v>
      </c>
      <c r="L34" s="225"/>
      <c r="M34" s="7"/>
      <c r="N34" s="359"/>
      <c r="O34" s="359"/>
      <c r="P34" s="359"/>
      <c r="Q34" s="359"/>
      <c r="R34" s="359"/>
      <c r="S34" s="7"/>
      <c r="T34" s="7"/>
      <c r="U34" s="7"/>
      <c r="V34" s="7"/>
      <c r="W34" s="7"/>
      <c r="X34" s="7"/>
      <c r="Y34" s="226"/>
      <c r="Z34" s="356"/>
      <c r="AA34" s="356"/>
      <c r="AB34" s="356"/>
      <c r="AC34" s="356"/>
      <c r="AD34" s="356"/>
      <c r="AE34" s="356"/>
    </row>
    <row r="35" spans="1:31" s="227" customFormat="1" ht="39.6">
      <c r="A35" s="223">
        <v>10</v>
      </c>
      <c r="B35" s="224" t="s">
        <v>578</v>
      </c>
      <c r="C35" s="7"/>
      <c r="D35" s="7"/>
      <c r="E35" s="7"/>
      <c r="F35" s="7"/>
      <c r="G35" s="7"/>
      <c r="H35" s="7"/>
      <c r="I35" s="7"/>
      <c r="J35" s="344"/>
      <c r="K35" s="224" t="s">
        <v>609</v>
      </c>
      <c r="L35" s="225"/>
      <c r="M35" s="7"/>
      <c r="N35" s="359"/>
      <c r="O35" s="359"/>
      <c r="P35" s="359"/>
      <c r="Q35" s="359"/>
      <c r="R35" s="359"/>
      <c r="S35" s="7"/>
      <c r="T35" s="7"/>
      <c r="U35" s="7"/>
      <c r="V35" s="7"/>
      <c r="W35" s="7"/>
      <c r="X35" s="7"/>
      <c r="Y35" s="226"/>
      <c r="Z35" s="356"/>
      <c r="AA35" s="356"/>
      <c r="AB35" s="356"/>
      <c r="AC35" s="356"/>
      <c r="AD35" s="356"/>
      <c r="AE35" s="356"/>
    </row>
    <row r="36" spans="1:31" s="227" customFormat="1" ht="39.6">
      <c r="A36" s="223">
        <v>11</v>
      </c>
      <c r="B36" s="224" t="s">
        <v>579</v>
      </c>
      <c r="C36" s="7"/>
      <c r="D36" s="7"/>
      <c r="E36" s="7"/>
      <c r="F36" s="7"/>
      <c r="G36" s="7"/>
      <c r="H36" s="7"/>
      <c r="I36" s="7"/>
      <c r="J36" s="344"/>
      <c r="K36" s="224" t="s">
        <v>610</v>
      </c>
      <c r="L36" s="225"/>
      <c r="M36" s="7"/>
      <c r="N36" s="359"/>
      <c r="O36" s="359"/>
      <c r="P36" s="359"/>
      <c r="Q36" s="359"/>
      <c r="R36" s="359"/>
      <c r="S36" s="7"/>
      <c r="T36" s="7"/>
      <c r="U36" s="7"/>
      <c r="V36" s="7"/>
      <c r="W36" s="7"/>
      <c r="X36" s="7"/>
      <c r="Y36" s="226"/>
      <c r="Z36" s="356"/>
      <c r="AA36" s="356"/>
      <c r="AB36" s="356"/>
      <c r="AC36" s="356"/>
      <c r="AD36" s="356"/>
      <c r="AE36" s="356"/>
    </row>
    <row r="37" spans="1:31" s="227" customFormat="1" ht="39.6">
      <c r="A37" s="223">
        <v>12</v>
      </c>
      <c r="B37" s="224" t="s">
        <v>580</v>
      </c>
      <c r="C37" s="7"/>
      <c r="D37" s="7"/>
      <c r="E37" s="7"/>
      <c r="F37" s="7"/>
      <c r="G37" s="7"/>
      <c r="H37" s="7"/>
      <c r="I37" s="7"/>
      <c r="J37" s="344"/>
      <c r="K37" s="224" t="s">
        <v>611</v>
      </c>
      <c r="L37" s="225"/>
      <c r="M37" s="7"/>
      <c r="N37" s="359"/>
      <c r="O37" s="359"/>
      <c r="P37" s="359"/>
      <c r="Q37" s="359"/>
      <c r="R37" s="359"/>
      <c r="S37" s="7"/>
      <c r="T37" s="7"/>
      <c r="U37" s="7"/>
      <c r="V37" s="7"/>
      <c r="W37" s="7"/>
      <c r="X37" s="7"/>
      <c r="Y37" s="226"/>
      <c r="Z37" s="356"/>
      <c r="AA37" s="356"/>
      <c r="AB37" s="356"/>
      <c r="AC37" s="356"/>
      <c r="AD37" s="356"/>
      <c r="AE37" s="356"/>
    </row>
    <row r="38" spans="1:31" s="227" customFormat="1" ht="39.6">
      <c r="A38" s="223">
        <v>13</v>
      </c>
      <c r="B38" s="224" t="s">
        <v>581</v>
      </c>
      <c r="C38" s="7"/>
      <c r="D38" s="7"/>
      <c r="E38" s="7"/>
      <c r="F38" s="7"/>
      <c r="G38" s="7"/>
      <c r="H38" s="7"/>
      <c r="I38" s="7"/>
      <c r="J38" s="344"/>
      <c r="K38" s="224" t="s">
        <v>612</v>
      </c>
      <c r="L38" s="225"/>
      <c r="M38" s="7"/>
      <c r="N38" s="359"/>
      <c r="O38" s="359"/>
      <c r="P38" s="359"/>
      <c r="Q38" s="359"/>
      <c r="R38" s="359"/>
      <c r="S38" s="7"/>
      <c r="T38" s="7"/>
      <c r="U38" s="7"/>
      <c r="V38" s="7"/>
      <c r="W38" s="7"/>
      <c r="X38" s="7"/>
      <c r="Y38" s="226"/>
      <c r="Z38" s="356"/>
      <c r="AA38" s="356"/>
      <c r="AB38" s="356"/>
      <c r="AC38" s="356"/>
      <c r="AD38" s="356"/>
      <c r="AE38" s="356"/>
    </row>
    <row r="39" spans="1:31" s="227" customFormat="1" ht="19.8">
      <c r="A39" s="223">
        <v>14</v>
      </c>
      <c r="B39" s="224" t="s">
        <v>582</v>
      </c>
      <c r="C39" s="7"/>
      <c r="D39" s="7"/>
      <c r="E39" s="7"/>
      <c r="F39" s="7"/>
      <c r="G39" s="7"/>
      <c r="H39" s="7"/>
      <c r="I39" s="7"/>
      <c r="J39" s="344"/>
      <c r="K39" s="224" t="s">
        <v>613</v>
      </c>
      <c r="L39" s="225"/>
      <c r="M39" s="7"/>
      <c r="N39" s="359"/>
      <c r="O39" s="359"/>
      <c r="P39" s="359"/>
      <c r="Q39" s="359"/>
      <c r="R39" s="359"/>
      <c r="S39" s="7"/>
      <c r="T39" s="7"/>
      <c r="U39" s="7"/>
      <c r="V39" s="7"/>
      <c r="W39" s="7"/>
      <c r="X39" s="7"/>
      <c r="Y39" s="226"/>
      <c r="Z39" s="356"/>
      <c r="AA39" s="356"/>
      <c r="AB39" s="356"/>
      <c r="AC39" s="356"/>
      <c r="AD39" s="356"/>
      <c r="AE39" s="356"/>
    </row>
    <row r="40" spans="1:31" s="227" customFormat="1" ht="39.6">
      <c r="A40" s="223">
        <v>15</v>
      </c>
      <c r="B40" s="224" t="s">
        <v>583</v>
      </c>
      <c r="C40" s="7"/>
      <c r="D40" s="7"/>
      <c r="E40" s="7"/>
      <c r="F40" s="7"/>
      <c r="G40" s="7"/>
      <c r="H40" s="7"/>
      <c r="I40" s="7"/>
      <c r="J40" s="344"/>
      <c r="K40" s="224" t="s">
        <v>614</v>
      </c>
      <c r="L40" s="225"/>
      <c r="M40" s="7"/>
      <c r="N40" s="359"/>
      <c r="O40" s="359"/>
      <c r="P40" s="359"/>
      <c r="Q40" s="359"/>
      <c r="R40" s="359"/>
      <c r="S40" s="7"/>
      <c r="T40" s="7"/>
      <c r="U40" s="7"/>
      <c r="V40" s="7"/>
      <c r="W40" s="7"/>
      <c r="X40" s="7"/>
      <c r="Y40" s="226"/>
      <c r="Z40" s="356"/>
      <c r="AA40" s="356"/>
      <c r="AB40" s="356"/>
      <c r="AC40" s="356"/>
      <c r="AD40" s="356"/>
      <c r="AE40" s="356"/>
    </row>
    <row r="41" spans="1:31" s="227" customFormat="1" ht="19.8">
      <c r="A41" s="223">
        <v>16</v>
      </c>
      <c r="B41" s="224" t="s">
        <v>584</v>
      </c>
      <c r="C41" s="7"/>
      <c r="D41" s="7"/>
      <c r="E41" s="7"/>
      <c r="F41" s="7"/>
      <c r="G41" s="7"/>
      <c r="H41" s="7"/>
      <c r="I41" s="7"/>
      <c r="J41" s="344"/>
      <c r="K41" s="224" t="s">
        <v>615</v>
      </c>
      <c r="L41" s="225"/>
      <c r="M41" s="7"/>
      <c r="N41" s="359"/>
      <c r="O41" s="359"/>
      <c r="P41" s="359"/>
      <c r="Q41" s="359"/>
      <c r="R41" s="359"/>
      <c r="S41" s="7"/>
      <c r="T41" s="7"/>
      <c r="U41" s="7"/>
      <c r="V41" s="7"/>
      <c r="W41" s="7"/>
      <c r="X41" s="7"/>
      <c r="Y41" s="226"/>
      <c r="Z41" s="356"/>
      <c r="AA41" s="356"/>
      <c r="AB41" s="356"/>
      <c r="AC41" s="356"/>
      <c r="AD41" s="356"/>
      <c r="AE41" s="356"/>
    </row>
    <row r="42" spans="1:31" s="227" customFormat="1" ht="59.4">
      <c r="A42" s="223">
        <v>17</v>
      </c>
      <c r="B42" s="224" t="s">
        <v>585</v>
      </c>
      <c r="C42" s="7"/>
      <c r="D42" s="7"/>
      <c r="E42" s="7"/>
      <c r="F42" s="7"/>
      <c r="G42" s="7"/>
      <c r="H42" s="7"/>
      <c r="I42" s="7"/>
      <c r="J42" s="344"/>
      <c r="K42" s="224" t="s">
        <v>616</v>
      </c>
      <c r="L42" s="225"/>
      <c r="M42" s="7"/>
      <c r="N42" s="359"/>
      <c r="O42" s="359"/>
      <c r="P42" s="359"/>
      <c r="Q42" s="359"/>
      <c r="R42" s="359"/>
      <c r="S42" s="7"/>
      <c r="T42" s="7"/>
      <c r="U42" s="7"/>
      <c r="V42" s="7"/>
      <c r="W42" s="7"/>
      <c r="X42" s="7"/>
      <c r="Y42" s="226"/>
      <c r="Z42" s="356"/>
      <c r="AA42" s="356"/>
      <c r="AB42" s="356"/>
      <c r="AC42" s="356"/>
      <c r="AD42" s="356"/>
      <c r="AE42" s="356"/>
    </row>
    <row r="43" spans="1:31" s="227" customFormat="1" ht="19.8">
      <c r="A43" s="223">
        <v>18</v>
      </c>
      <c r="B43" s="224" t="s">
        <v>586</v>
      </c>
      <c r="C43" s="7"/>
      <c r="D43" s="7"/>
      <c r="E43" s="7"/>
      <c r="F43" s="7"/>
      <c r="G43" s="7"/>
      <c r="H43" s="7"/>
      <c r="I43" s="7"/>
      <c r="J43" s="344"/>
      <c r="K43" s="224" t="s">
        <v>617</v>
      </c>
      <c r="L43" s="225"/>
      <c r="M43" s="7"/>
      <c r="N43" s="359"/>
      <c r="O43" s="359"/>
      <c r="P43" s="359"/>
      <c r="Q43" s="359"/>
      <c r="R43" s="359"/>
      <c r="S43" s="7"/>
      <c r="T43" s="7"/>
      <c r="U43" s="7"/>
      <c r="V43" s="7"/>
      <c r="W43" s="7"/>
      <c r="X43" s="7"/>
      <c r="Y43" s="226"/>
      <c r="Z43" s="356"/>
      <c r="AA43" s="356"/>
      <c r="AB43" s="356"/>
      <c r="AC43" s="356"/>
      <c r="AD43" s="356"/>
      <c r="AE43" s="356"/>
    </row>
    <row r="44" spans="1:31" s="227" customFormat="1" ht="59.4">
      <c r="A44" s="223">
        <v>19</v>
      </c>
      <c r="B44" s="224" t="s">
        <v>587</v>
      </c>
      <c r="C44" s="7"/>
      <c r="D44" s="7"/>
      <c r="E44" s="7"/>
      <c r="F44" s="7"/>
      <c r="G44" s="7"/>
      <c r="H44" s="7"/>
      <c r="I44" s="7"/>
      <c r="J44" s="344"/>
      <c r="K44" s="224" t="s">
        <v>618</v>
      </c>
      <c r="L44" s="225"/>
      <c r="M44" s="7"/>
      <c r="N44" s="359"/>
      <c r="O44" s="359"/>
      <c r="P44" s="359"/>
      <c r="Q44" s="359"/>
      <c r="R44" s="359"/>
      <c r="S44" s="7"/>
      <c r="T44" s="7"/>
      <c r="U44" s="7"/>
      <c r="V44" s="7"/>
      <c r="W44" s="7"/>
      <c r="X44" s="7"/>
      <c r="Y44" s="226"/>
      <c r="Z44" s="356"/>
      <c r="AA44" s="356"/>
      <c r="AB44" s="356"/>
      <c r="AC44" s="356"/>
      <c r="AD44" s="356"/>
      <c r="AE44" s="356"/>
    </row>
    <row r="45" spans="1:31" s="227" customFormat="1" ht="39.6">
      <c r="A45" s="223">
        <v>20</v>
      </c>
      <c r="B45" s="224" t="s">
        <v>588</v>
      </c>
      <c r="C45" s="7"/>
      <c r="D45" s="7"/>
      <c r="E45" s="7"/>
      <c r="F45" s="7"/>
      <c r="G45" s="7"/>
      <c r="H45" s="7"/>
      <c r="I45" s="7"/>
      <c r="J45" s="344"/>
      <c r="K45" s="224" t="s">
        <v>619</v>
      </c>
      <c r="L45" s="225"/>
      <c r="M45" s="7"/>
      <c r="N45" s="359"/>
      <c r="O45" s="359"/>
      <c r="P45" s="359"/>
      <c r="Q45" s="359"/>
      <c r="R45" s="359"/>
      <c r="S45" s="7"/>
      <c r="T45" s="7"/>
      <c r="U45" s="7"/>
      <c r="V45" s="7"/>
      <c r="W45" s="7"/>
      <c r="X45" s="7"/>
      <c r="Y45" s="226"/>
      <c r="Z45" s="356"/>
      <c r="AA45" s="356"/>
      <c r="AB45" s="356"/>
      <c r="AC45" s="356"/>
      <c r="AD45" s="356"/>
      <c r="AE45" s="356"/>
    </row>
    <row r="46" spans="1:31" s="227" customFormat="1" ht="19.8">
      <c r="A46" s="223">
        <v>21</v>
      </c>
      <c r="B46" s="224" t="s">
        <v>589</v>
      </c>
      <c r="C46" s="7"/>
      <c r="D46" s="7"/>
      <c r="E46" s="7"/>
      <c r="F46" s="7"/>
      <c r="G46" s="7"/>
      <c r="H46" s="7"/>
      <c r="I46" s="7"/>
      <c r="J46" s="344"/>
      <c r="K46" s="224" t="s">
        <v>620</v>
      </c>
      <c r="L46" s="225"/>
      <c r="M46" s="7"/>
      <c r="N46" s="359"/>
      <c r="O46" s="359"/>
      <c r="P46" s="359"/>
      <c r="Q46" s="359"/>
      <c r="R46" s="359"/>
      <c r="S46" s="7"/>
      <c r="T46" s="7"/>
      <c r="U46" s="7"/>
      <c r="V46" s="7"/>
      <c r="W46" s="7"/>
      <c r="X46" s="7"/>
      <c r="Y46" s="226"/>
      <c r="Z46" s="356"/>
      <c r="AA46" s="356"/>
      <c r="AB46" s="356"/>
      <c r="AC46" s="356"/>
      <c r="AD46" s="356"/>
      <c r="AE46" s="356"/>
    </row>
    <row r="47" spans="1:31" s="227" customFormat="1" ht="19.8">
      <c r="A47" s="223">
        <v>22</v>
      </c>
      <c r="B47" s="224" t="s">
        <v>590</v>
      </c>
      <c r="C47" s="7"/>
      <c r="D47" s="7"/>
      <c r="E47" s="7"/>
      <c r="F47" s="7"/>
      <c r="G47" s="7"/>
      <c r="H47" s="7"/>
      <c r="I47" s="7"/>
      <c r="J47" s="344"/>
      <c r="K47" s="224" t="s">
        <v>621</v>
      </c>
      <c r="L47" s="225"/>
      <c r="M47" s="7"/>
      <c r="N47" s="359"/>
      <c r="O47" s="359"/>
      <c r="P47" s="359"/>
      <c r="Q47" s="359"/>
      <c r="R47" s="359"/>
      <c r="S47" s="7"/>
      <c r="T47" s="7"/>
      <c r="U47" s="7"/>
      <c r="V47" s="7"/>
      <c r="W47" s="7"/>
      <c r="X47" s="7"/>
      <c r="Y47" s="226"/>
      <c r="Z47" s="356"/>
      <c r="AA47" s="356"/>
      <c r="AB47" s="356"/>
      <c r="AC47" s="356"/>
      <c r="AD47" s="356"/>
      <c r="AE47" s="356"/>
    </row>
    <row r="48" spans="1:31" s="227" customFormat="1" ht="19.8">
      <c r="A48" s="223">
        <v>23</v>
      </c>
      <c r="B48" s="224" t="s">
        <v>591</v>
      </c>
      <c r="C48" s="7"/>
      <c r="D48" s="7"/>
      <c r="E48" s="7"/>
      <c r="F48" s="7"/>
      <c r="G48" s="7"/>
      <c r="H48" s="7"/>
      <c r="I48" s="7"/>
      <c r="J48" s="345"/>
      <c r="K48" s="355"/>
      <c r="L48" s="225"/>
      <c r="M48" s="7"/>
      <c r="N48" s="359"/>
      <c r="O48" s="359"/>
      <c r="P48" s="359"/>
      <c r="Q48" s="359"/>
      <c r="R48" s="359"/>
      <c r="S48" s="7"/>
      <c r="T48" s="7"/>
      <c r="U48" s="7"/>
      <c r="V48" s="7"/>
      <c r="W48" s="7"/>
      <c r="X48" s="7"/>
      <c r="Y48" s="226"/>
      <c r="Z48" s="356"/>
      <c r="AA48" s="356"/>
      <c r="AB48" s="356"/>
      <c r="AC48" s="356"/>
      <c r="AD48" s="356"/>
      <c r="AE48" s="356"/>
    </row>
    <row r="49" spans="1:31" s="227" customFormat="1" ht="19.8">
      <c r="A49" s="223">
        <v>24</v>
      </c>
      <c r="B49" s="224" t="s">
        <v>592</v>
      </c>
      <c r="C49" s="7"/>
      <c r="D49" s="7"/>
      <c r="E49" s="7"/>
      <c r="F49" s="7"/>
      <c r="G49" s="7"/>
      <c r="H49" s="7"/>
      <c r="I49" s="7"/>
      <c r="J49" s="344"/>
      <c r="K49" s="13"/>
      <c r="L49" s="225"/>
      <c r="M49" s="7"/>
      <c r="N49" s="359"/>
      <c r="O49" s="359"/>
      <c r="P49" s="359"/>
      <c r="Q49" s="359"/>
      <c r="R49" s="359"/>
      <c r="S49" s="7"/>
      <c r="T49" s="7"/>
      <c r="U49" s="7"/>
      <c r="V49" s="7"/>
      <c r="W49" s="7"/>
      <c r="X49" s="7"/>
      <c r="Y49" s="226"/>
      <c r="Z49" s="356"/>
      <c r="AA49" s="356"/>
      <c r="AB49" s="356"/>
      <c r="AC49" s="356"/>
      <c r="AD49" s="356"/>
      <c r="AE49" s="356"/>
    </row>
    <row r="50" spans="1:31" s="227" customFormat="1" ht="19.8">
      <c r="A50" s="223">
        <v>25</v>
      </c>
      <c r="B50" s="224" t="s">
        <v>593</v>
      </c>
      <c r="C50" s="7"/>
      <c r="D50" s="7"/>
      <c r="E50" s="7"/>
      <c r="F50" s="7"/>
      <c r="G50" s="7"/>
      <c r="H50" s="7"/>
      <c r="I50" s="7"/>
      <c r="J50" s="344"/>
      <c r="K50" s="13"/>
      <c r="L50" s="225"/>
      <c r="M50" s="7"/>
      <c r="N50" s="359"/>
      <c r="O50" s="359"/>
      <c r="P50" s="359"/>
      <c r="Q50" s="359"/>
      <c r="R50" s="359"/>
      <c r="S50" s="7"/>
      <c r="T50" s="7"/>
      <c r="U50" s="7"/>
      <c r="V50" s="7"/>
      <c r="W50" s="7"/>
      <c r="X50" s="7"/>
      <c r="Y50" s="226"/>
      <c r="Z50" s="356"/>
      <c r="AA50" s="356"/>
      <c r="AB50" s="356"/>
      <c r="AC50" s="356"/>
      <c r="AD50" s="356"/>
      <c r="AE50" s="356"/>
    </row>
    <row r="51" spans="1:31" s="227" customFormat="1" ht="19.8">
      <c r="A51" s="223">
        <v>26</v>
      </c>
      <c r="B51" s="224" t="s">
        <v>594</v>
      </c>
      <c r="C51" s="7"/>
      <c r="D51" s="7"/>
      <c r="E51" s="7"/>
      <c r="F51" s="7"/>
      <c r="G51" s="7"/>
      <c r="H51" s="7"/>
      <c r="I51" s="7"/>
      <c r="J51" s="344"/>
      <c r="K51" s="13"/>
      <c r="L51" s="225"/>
      <c r="M51" s="7"/>
      <c r="N51" s="359"/>
      <c r="O51" s="359"/>
      <c r="P51" s="359"/>
      <c r="Q51" s="359"/>
      <c r="R51" s="359"/>
      <c r="S51" s="7"/>
      <c r="T51" s="7"/>
      <c r="U51" s="7"/>
      <c r="V51" s="7"/>
      <c r="W51" s="7"/>
      <c r="X51" s="7"/>
      <c r="Y51" s="226"/>
      <c r="Z51" s="356"/>
      <c r="AA51" s="356"/>
      <c r="AB51" s="356"/>
      <c r="AC51" s="356"/>
      <c r="AD51" s="356"/>
      <c r="AE51" s="356"/>
    </row>
    <row r="52" spans="1:31" s="227" customFormat="1" ht="39.6">
      <c r="A52" s="223">
        <v>27</v>
      </c>
      <c r="B52" s="224" t="s">
        <v>595</v>
      </c>
      <c r="C52" s="7"/>
      <c r="D52" s="7"/>
      <c r="E52" s="7"/>
      <c r="F52" s="7"/>
      <c r="G52" s="7"/>
      <c r="H52" s="7"/>
      <c r="I52" s="7"/>
      <c r="J52" s="344"/>
      <c r="K52" s="13"/>
      <c r="L52" s="10"/>
      <c r="M52" s="7"/>
      <c r="N52" s="359"/>
      <c r="O52" s="359"/>
      <c r="P52" s="359"/>
      <c r="Q52" s="359"/>
      <c r="R52" s="359"/>
      <c r="S52" s="7"/>
      <c r="T52" s="7"/>
      <c r="U52" s="7"/>
      <c r="V52" s="7"/>
      <c r="W52" s="7"/>
      <c r="X52" s="7"/>
      <c r="Y52" s="226"/>
      <c r="Z52" s="356"/>
      <c r="AA52" s="356"/>
      <c r="AB52" s="356"/>
      <c r="AC52" s="356"/>
      <c r="AD52" s="356"/>
      <c r="AE52" s="356"/>
    </row>
    <row r="53" spans="1:31" s="227" customFormat="1" ht="39.6">
      <c r="A53" s="223">
        <v>28</v>
      </c>
      <c r="B53" s="224" t="s">
        <v>596</v>
      </c>
      <c r="C53" s="7"/>
      <c r="D53" s="7"/>
      <c r="E53" s="7"/>
      <c r="F53" s="7"/>
      <c r="G53" s="7"/>
      <c r="H53" s="7"/>
      <c r="I53" s="7"/>
      <c r="J53" s="344"/>
      <c r="K53" s="13"/>
      <c r="L53" s="10"/>
      <c r="M53" s="7"/>
      <c r="N53" s="359"/>
      <c r="O53" s="359"/>
      <c r="P53" s="359"/>
      <c r="Q53" s="359"/>
      <c r="R53" s="359"/>
      <c r="S53" s="7"/>
      <c r="T53" s="7"/>
      <c r="U53" s="7"/>
      <c r="V53" s="7"/>
      <c r="W53" s="7"/>
      <c r="X53" s="7"/>
      <c r="Y53" s="226"/>
      <c r="Z53" s="356"/>
      <c r="AA53" s="356"/>
      <c r="AB53" s="356"/>
      <c r="AC53" s="356"/>
      <c r="AD53" s="356"/>
      <c r="AE53" s="356"/>
    </row>
    <row r="54" spans="1:31" s="227" customFormat="1">
      <c r="A54" s="7"/>
      <c r="B54" s="8"/>
      <c r="C54" s="7"/>
      <c r="D54" s="7"/>
      <c r="E54" s="7"/>
      <c r="F54" s="7"/>
      <c r="G54" s="7"/>
      <c r="H54" s="7"/>
      <c r="I54" s="7"/>
      <c r="J54" s="344"/>
      <c r="K54" s="13"/>
      <c r="L54" s="10"/>
      <c r="M54" s="7"/>
      <c r="N54" s="359"/>
      <c r="O54" s="359"/>
      <c r="P54" s="359"/>
      <c r="Q54" s="359"/>
      <c r="R54" s="359"/>
      <c r="S54" s="7"/>
      <c r="T54" s="7"/>
      <c r="U54" s="7"/>
      <c r="V54" s="7"/>
      <c r="W54" s="7"/>
      <c r="X54" s="7"/>
      <c r="Y54" s="226"/>
      <c r="Z54" s="356"/>
      <c r="AA54" s="356"/>
      <c r="AB54" s="356"/>
      <c r="AC54" s="356"/>
      <c r="AD54" s="356"/>
      <c r="AE54" s="356"/>
    </row>
  </sheetData>
  <sheetProtection password="CCC5" sheet="1" objects="1" scenarios="1" formatCells="0" formatColumns="0" formatRows="0" insertColumns="0" insertRows="0" deleteColumns="0" deleteRows="0" selectLockedCells="1"/>
  <dataConsolidate/>
  <customSheetViews>
    <customSheetView guid="{2E803300-2E27-461A-90ED-497A1CF7E874}">
      <selection activeCell="R17" sqref="R17"/>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98" priority="13" operator="containsText" text="0">
      <formula>NOT(ISERROR(SEARCH("0",S4)))</formula>
    </cfRule>
  </conditionalFormatting>
  <conditionalFormatting sqref="U4:U22">
    <cfRule type="containsText" dxfId="297" priority="12" operator="containsText" text="0">
      <formula>NOT(ISERROR(SEARCH("0",U4)))</formula>
    </cfRule>
  </conditionalFormatting>
  <conditionalFormatting sqref="V4:V22">
    <cfRule type="containsText" dxfId="296" priority="11" operator="containsText" text="1">
      <formula>NOT(ISERROR(SEARCH("1",V4)))</formula>
    </cfRule>
  </conditionalFormatting>
  <conditionalFormatting sqref="W4:W22 A23">
    <cfRule type="containsText" dxfId="295" priority="10" operator="containsText" text="Y">
      <formula>NOT(ISERROR(SEARCH("Y",A4)))</formula>
    </cfRule>
  </conditionalFormatting>
  <conditionalFormatting sqref="AC4:AE4">
    <cfRule type="cellIs" dxfId="294" priority="8" stopIfTrue="1" operator="equal">
      <formula>"身份空白"</formula>
    </cfRule>
    <cfRule type="cellIs" dxfId="293" priority="9"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4:K22">
      <formula1>$K$26:$K$47</formula1>
    </dataValidation>
  </dataValidations>
  <pageMargins left="0.7" right="0.7" top="0.75" bottom="0.75" header="0.3" footer="0.3"/>
  <pageSetup paperSize="9" scale="26" orientation="portrait" r:id="rId2"/>
  <colBreaks count="1" manualBreakCount="1">
    <brk id="1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2">
    <tabColor theme="0" tint="-0.14999847407452621"/>
  </sheetPr>
  <dimension ref="A1:AE54"/>
  <sheetViews>
    <sheetView zoomScale="50" zoomScaleNormal="50" workbookViewId="0">
      <pane xSplit="2" ySplit="3" topLeftCell="C4" activePane="bottomRight" state="frozen"/>
      <selection pane="topRight" activeCell="C1" sqref="C1"/>
      <selection pane="bottomLeft" activeCell="A4" sqref="A4"/>
      <selection pane="bottomRight" activeCell="K8" sqref="K8"/>
    </sheetView>
  </sheetViews>
  <sheetFormatPr defaultColWidth="8.88671875" defaultRowHeight="15"/>
  <cols>
    <col min="1" max="1" width="17.88671875" style="7" customWidth="1"/>
    <col min="2" max="2" width="20.21875" style="8" customWidth="1"/>
    <col min="3" max="3" width="12.33203125" style="7" customWidth="1"/>
    <col min="4" max="4" width="14.88671875" style="7" customWidth="1"/>
    <col min="5" max="5" width="15.77734375" style="7" customWidth="1"/>
    <col min="6" max="6" width="13.109375" style="7" customWidth="1"/>
    <col min="7" max="7" width="11.6640625" style="7" customWidth="1"/>
    <col min="8" max="8" width="14.109375" style="7" customWidth="1"/>
    <col min="9" max="9" width="15.44140625" style="7" customWidth="1"/>
    <col min="10" max="10" width="28.5546875" style="344" customWidth="1"/>
    <col min="11" max="11" width="20.88671875" style="13" customWidth="1"/>
    <col min="12" max="12" width="22.44140625" style="10" customWidth="1"/>
    <col min="13" max="13" width="22" style="7" customWidth="1"/>
    <col min="14" max="18" width="17.6640625" style="11" customWidth="1"/>
    <col min="19" max="20" width="21.21875" style="7" customWidth="1"/>
    <col min="21" max="21" width="16.6640625" style="7" customWidth="1"/>
    <col min="22" max="22" width="17" style="7" customWidth="1"/>
    <col min="23" max="23" width="14.77734375" style="7" customWidth="1"/>
    <col min="24" max="24" width="13" style="7" customWidth="1"/>
    <col min="25" max="25" width="16.88671875" style="12" customWidth="1"/>
    <col min="26" max="31" width="18" style="13" customWidth="1"/>
    <col min="32" max="16384" width="8.88671875" style="2"/>
  </cols>
  <sheetData>
    <row r="1" spans="1:31" ht="62.4" customHeight="1">
      <c r="A1" s="955" t="s">
        <v>0</v>
      </c>
      <c r="B1" s="956"/>
      <c r="C1" s="956"/>
      <c r="D1" s="956"/>
      <c r="E1" s="956"/>
      <c r="F1" s="956"/>
      <c r="G1" s="956"/>
      <c r="H1" s="956"/>
      <c r="I1" s="956"/>
      <c r="J1" s="956"/>
      <c r="K1" s="956"/>
      <c r="L1" s="956"/>
      <c r="M1" s="956"/>
      <c r="N1" s="858" t="s">
        <v>1056</v>
      </c>
      <c r="O1" s="858"/>
      <c r="P1" s="858"/>
      <c r="Q1" s="858"/>
      <c r="R1" s="859"/>
      <c r="S1" s="860" t="s">
        <v>173</v>
      </c>
      <c r="T1" s="861"/>
      <c r="U1" s="861"/>
      <c r="V1" s="861"/>
      <c r="W1" s="861"/>
      <c r="X1" s="861"/>
      <c r="Y1" s="861"/>
      <c r="Z1" s="861"/>
      <c r="AA1" s="861"/>
      <c r="AB1" s="861"/>
      <c r="AC1" s="861"/>
      <c r="AD1" s="861"/>
      <c r="AE1" s="861"/>
    </row>
    <row r="2" spans="1:31" s="3" customFormat="1" ht="193.8"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4" customFormat="1" ht="153.6" customHeight="1">
      <c r="A3" s="219" t="s">
        <v>972</v>
      </c>
      <c r="B3" s="220" t="s">
        <v>505</v>
      </c>
      <c r="C3" s="221" t="s">
        <v>506</v>
      </c>
      <c r="D3" s="221" t="s">
        <v>507</v>
      </c>
      <c r="E3" s="221" t="s">
        <v>1054</v>
      </c>
      <c r="F3" s="221" t="s">
        <v>509</v>
      </c>
      <c r="G3" s="221" t="s">
        <v>510</v>
      </c>
      <c r="H3" s="221" t="s">
        <v>511</v>
      </c>
      <c r="I3" s="221" t="s">
        <v>512</v>
      </c>
      <c r="J3" s="221" t="s">
        <v>513</v>
      </c>
      <c r="K3" s="221" t="s">
        <v>622</v>
      </c>
      <c r="L3" s="222" t="s">
        <v>514</v>
      </c>
      <c r="M3" s="221" t="s">
        <v>1055</v>
      </c>
      <c r="N3" s="304" t="s">
        <v>734</v>
      </c>
      <c r="O3" s="386" t="s">
        <v>735</v>
      </c>
      <c r="P3" s="386" t="s">
        <v>736</v>
      </c>
      <c r="Q3" s="386" t="s">
        <v>1057</v>
      </c>
      <c r="R3" s="386" t="s">
        <v>738</v>
      </c>
      <c r="S3" s="305" t="s">
        <v>1081</v>
      </c>
      <c r="T3" s="305" t="s">
        <v>1082</v>
      </c>
      <c r="U3" s="305" t="s">
        <v>1083</v>
      </c>
      <c r="V3" s="306" t="s">
        <v>1084</v>
      </c>
      <c r="W3" s="305" t="s">
        <v>1085</v>
      </c>
      <c r="X3" s="307" t="s">
        <v>116</v>
      </c>
      <c r="Y3" s="308" t="s">
        <v>1086</v>
      </c>
      <c r="Z3" s="309" t="s">
        <v>744</v>
      </c>
      <c r="AA3" s="309" t="s">
        <v>745</v>
      </c>
      <c r="AB3" s="310" t="s">
        <v>1087</v>
      </c>
      <c r="AC3" s="311" t="s">
        <v>1088</v>
      </c>
      <c r="AD3" s="311" t="s">
        <v>1089</v>
      </c>
      <c r="AE3" s="311" t="s">
        <v>1090</v>
      </c>
    </row>
    <row r="4" spans="1:31" s="418" customFormat="1" ht="46.8" customHeight="1">
      <c r="A4" s="427">
        <v>1</v>
      </c>
      <c r="B4" s="428">
        <f>'步驟1. 先填【111-1申請總表】會自動帶公式至步驟2.欄位'!G10</f>
        <v>0</v>
      </c>
      <c r="C4" s="413"/>
      <c r="D4" s="305">
        <v>1</v>
      </c>
      <c r="E4" s="305">
        <v>1</v>
      </c>
      <c r="F4" s="305">
        <v>0</v>
      </c>
      <c r="G4" s="413">
        <v>0</v>
      </c>
      <c r="H4" s="413">
        <v>0</v>
      </c>
      <c r="I4" s="305">
        <v>1</v>
      </c>
      <c r="J4" s="347">
        <f>'步驟1. 先填【111-1申請總表】會自動帶公式至步驟2.欄位'!C8</f>
        <v>0</v>
      </c>
      <c r="K4" s="347" t="s">
        <v>600</v>
      </c>
      <c r="L4" s="432"/>
      <c r="M4" s="393">
        <v>1</v>
      </c>
      <c r="N4" s="432"/>
      <c r="O4" s="432"/>
      <c r="P4" s="432"/>
      <c r="Q4" s="424">
        <v>0</v>
      </c>
      <c r="R4" s="432"/>
      <c r="S4" s="295" t="str">
        <f t="shared" ref="S4:S22" si="0">IF(OR(F4*H4),"0","1")</f>
        <v>1</v>
      </c>
      <c r="T4" s="295" t="str">
        <f t="shared" ref="T4:T22" si="1">IF(OR(G4*H4),"0","1")</f>
        <v>1</v>
      </c>
      <c r="U4" s="295" t="str">
        <f t="shared" ref="U4:U22" si="2">IF(OR((A4&lt;=0),(A4&gt;28),(A4&gt;3)*(A4&lt;=7)*(D4=2)*(E4=0)*(F4=0)*(H4=0),(A4&gt;3)*(A4&lt;=7)*(D4&lt;1)*(E4=0)*(F4=0)*(H4=0),(A4&gt;3)*(A4&lt;=7)*(D4&gt;5)*(E4=0)*(F4=0)*(H4=0),(A4=8)*(E4=0)*(F4=0)*(H4=0),(A4=9)*(E4=0)*(F4=0)*(H4=0),(A4=1)*F4,(A4=1)*G4,(A4=1)*H4,(A4=2)*(F4=0)*(H4=0),(A4=3)*(F4=0)*(H4=0),(A4=10)*(D4=1)*(F4=0)*(H4=0),(A4=10)*(D4=3)*(F4=0)*(H4=0),(A4=10)*(D4=4)*(F4=0)*(H4=0),F4*H4,G4*H4,AND((A4&gt;=11)*(F4=0),AND((A4&gt;=11)*(H4=0)))),"0","1")</f>
        <v>1</v>
      </c>
      <c r="V4" s="295" t="str">
        <f>IF(AND((OR('步驟1. 先填【111-1申請總表】會自動帶公式至步驟2.欄位'!$N$10="弱勢家庭子女",'步驟1. 先填【111-1申請總表】會自動帶公式至步驟2.欄位'!$N$10="弱勢家庭身障學生或身障人士子女")),U4*(G4=0)),"1","0")</f>
        <v>0</v>
      </c>
      <c r="W4" s="295" t="str">
        <f t="shared" ref="W4:W22" si="3">IF(U4*V4,"Y","N")</f>
        <v>N</v>
      </c>
      <c r="X4" s="876">
        <f>COUNTIF(U4:U22,"1")</f>
        <v>1</v>
      </c>
      <c r="Y4" s="879">
        <f>'步驟1. 先填【111-1申請總表】會自動帶公式至步驟2.欄位'!N10</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6.8" customHeight="1">
      <c r="A5" s="393"/>
      <c r="B5" s="382"/>
      <c r="C5" s="348"/>
      <c r="D5" s="348"/>
      <c r="E5" s="348"/>
      <c r="F5" s="348"/>
      <c r="G5" s="348">
        <v>0</v>
      </c>
      <c r="H5" s="348">
        <v>0</v>
      </c>
      <c r="I5" s="413"/>
      <c r="J5" s="348"/>
      <c r="K5" s="348"/>
      <c r="L5" s="432"/>
      <c r="M5" s="393"/>
      <c r="N5" s="432"/>
      <c r="O5" s="432"/>
      <c r="P5" s="432"/>
      <c r="Q5" s="424">
        <v>0</v>
      </c>
      <c r="R5" s="432"/>
      <c r="S5" s="295" t="str">
        <f t="shared" si="0"/>
        <v>1</v>
      </c>
      <c r="T5" s="295" t="str">
        <f t="shared" si="1"/>
        <v>1</v>
      </c>
      <c r="U5" s="295" t="str">
        <f t="shared" si="2"/>
        <v>0</v>
      </c>
      <c r="V5" s="295" t="str">
        <f>IF(AND((OR('步驟1. 先填【111-1申請總表】會自動帶公式至步驟2.欄位'!$N$10="弱勢家庭子女",'步驟1. 先填【111-1申請總表】會自動帶公式至步驟2.欄位'!$N$10="弱勢家庭身障學生或身障人士子女")),U5*(G5=0)),"1","0")</f>
        <v>0</v>
      </c>
      <c r="W5" s="295" t="str">
        <f t="shared" si="3"/>
        <v>N</v>
      </c>
      <c r="X5" s="877"/>
      <c r="Y5" s="880"/>
      <c r="Z5" s="882"/>
      <c r="AA5" s="882"/>
      <c r="AB5" s="882"/>
      <c r="AC5" s="872"/>
      <c r="AD5" s="872"/>
      <c r="AE5" s="872"/>
    </row>
    <row r="6" spans="1:31" s="418" customFormat="1" ht="46.8" customHeight="1">
      <c r="A6" s="393"/>
      <c r="B6" s="382"/>
      <c r="C6" s="348"/>
      <c r="D6" s="348"/>
      <c r="E6" s="348"/>
      <c r="F6" s="348"/>
      <c r="G6" s="348">
        <v>0</v>
      </c>
      <c r="H6" s="348">
        <v>0</v>
      </c>
      <c r="I6" s="413"/>
      <c r="J6" s="348"/>
      <c r="K6" s="348"/>
      <c r="L6" s="432"/>
      <c r="M6" s="393"/>
      <c r="N6" s="432"/>
      <c r="O6" s="432"/>
      <c r="P6" s="432"/>
      <c r="Q6" s="424">
        <v>0</v>
      </c>
      <c r="R6" s="432"/>
      <c r="S6" s="295" t="str">
        <f t="shared" si="0"/>
        <v>1</v>
      </c>
      <c r="T6" s="295" t="str">
        <f t="shared" si="1"/>
        <v>1</v>
      </c>
      <c r="U6" s="295" t="str">
        <f t="shared" si="2"/>
        <v>0</v>
      </c>
      <c r="V6" s="295" t="str">
        <f>IF(AND((OR('步驟1. 先填【111-1申請總表】會自動帶公式至步驟2.欄位'!$N$10="弱勢家庭子女",'步驟1. 先填【111-1申請總表】會自動帶公式至步驟2.欄位'!$N$10="弱勢家庭身障學生或身障人士子女")),U6*(G6=0)),"1","0")</f>
        <v>0</v>
      </c>
      <c r="W6" s="295" t="str">
        <f t="shared" si="3"/>
        <v>N</v>
      </c>
      <c r="X6" s="877"/>
      <c r="Y6" s="880"/>
      <c r="Z6" s="882"/>
      <c r="AA6" s="882"/>
      <c r="AB6" s="882"/>
      <c r="AC6" s="872"/>
      <c r="AD6" s="872"/>
      <c r="AE6" s="872"/>
    </row>
    <row r="7" spans="1:31" s="418" customFormat="1" ht="46.8" customHeight="1">
      <c r="A7" s="393"/>
      <c r="B7" s="382"/>
      <c r="C7" s="348"/>
      <c r="D7" s="348"/>
      <c r="E7" s="348"/>
      <c r="F7" s="348"/>
      <c r="G7" s="348">
        <v>0</v>
      </c>
      <c r="H7" s="348">
        <v>0</v>
      </c>
      <c r="I7" s="413"/>
      <c r="J7" s="348"/>
      <c r="K7" s="348"/>
      <c r="L7" s="432"/>
      <c r="M7" s="393"/>
      <c r="N7" s="432"/>
      <c r="O7" s="432"/>
      <c r="P7" s="432"/>
      <c r="Q7" s="424">
        <v>0</v>
      </c>
      <c r="R7" s="432"/>
      <c r="S7" s="295" t="str">
        <f t="shared" si="0"/>
        <v>1</v>
      </c>
      <c r="T7" s="295" t="str">
        <f t="shared" si="1"/>
        <v>1</v>
      </c>
      <c r="U7" s="295" t="str">
        <f t="shared" si="2"/>
        <v>0</v>
      </c>
      <c r="V7" s="295" t="str">
        <f>IF(AND((OR('步驟1. 先填【111-1申請總表】會自動帶公式至步驟2.欄位'!$N$10="弱勢家庭子女",'步驟1. 先填【111-1申請總表】會自動帶公式至步驟2.欄位'!$N$10="弱勢家庭身障學生或身障人士子女")),U7*(G7=0)),"1","0")</f>
        <v>0</v>
      </c>
      <c r="W7" s="295" t="str">
        <f t="shared" si="3"/>
        <v>N</v>
      </c>
      <c r="X7" s="877"/>
      <c r="Y7" s="880"/>
      <c r="Z7" s="882"/>
      <c r="AA7" s="882"/>
      <c r="AB7" s="882"/>
      <c r="AC7" s="872"/>
      <c r="AD7" s="872"/>
      <c r="AE7" s="872"/>
    </row>
    <row r="8" spans="1:31" s="418" customFormat="1" ht="46.8" customHeight="1">
      <c r="A8" s="393"/>
      <c r="B8" s="382"/>
      <c r="C8" s="348"/>
      <c r="D8" s="348"/>
      <c r="E8" s="348"/>
      <c r="F8" s="348"/>
      <c r="G8" s="348">
        <v>0</v>
      </c>
      <c r="H8" s="348">
        <v>0</v>
      </c>
      <c r="I8" s="413"/>
      <c r="J8" s="348"/>
      <c r="K8" s="348"/>
      <c r="L8" s="432"/>
      <c r="M8" s="393"/>
      <c r="N8" s="432"/>
      <c r="O8" s="432"/>
      <c r="P8" s="432"/>
      <c r="Q8" s="424">
        <v>0</v>
      </c>
      <c r="R8" s="432"/>
      <c r="S8" s="295" t="str">
        <f t="shared" si="0"/>
        <v>1</v>
      </c>
      <c r="T8" s="295" t="str">
        <f t="shared" si="1"/>
        <v>1</v>
      </c>
      <c r="U8" s="295" t="str">
        <f t="shared" si="2"/>
        <v>0</v>
      </c>
      <c r="V8" s="295" t="str">
        <f>IF(AND((OR('步驟1. 先填【111-1申請總表】會自動帶公式至步驟2.欄位'!$N$10="弱勢家庭子女",'步驟1. 先填【111-1申請總表】會自動帶公式至步驟2.欄位'!$N$10="弱勢家庭身障學生或身障人士子女")),U8*(G8=0)),"1","0")</f>
        <v>0</v>
      </c>
      <c r="W8" s="295" t="str">
        <f t="shared" si="3"/>
        <v>N</v>
      </c>
      <c r="X8" s="877"/>
      <c r="Y8" s="880"/>
      <c r="Z8" s="882"/>
      <c r="AA8" s="882"/>
      <c r="AB8" s="882"/>
      <c r="AC8" s="872"/>
      <c r="AD8" s="872"/>
      <c r="AE8" s="872"/>
    </row>
    <row r="9" spans="1:31" s="418" customFormat="1" ht="46.8" customHeight="1">
      <c r="A9" s="393"/>
      <c r="B9" s="382"/>
      <c r="C9" s="348"/>
      <c r="D9" s="348"/>
      <c r="E9" s="348"/>
      <c r="F9" s="348"/>
      <c r="G9" s="348">
        <v>0</v>
      </c>
      <c r="H9" s="348">
        <v>0</v>
      </c>
      <c r="I9" s="413"/>
      <c r="J9" s="348"/>
      <c r="K9" s="348"/>
      <c r="L9" s="432"/>
      <c r="M9" s="393"/>
      <c r="N9" s="432"/>
      <c r="O9" s="432"/>
      <c r="P9" s="432"/>
      <c r="Q9" s="424">
        <v>0</v>
      </c>
      <c r="R9" s="432"/>
      <c r="S9" s="295" t="str">
        <f t="shared" si="0"/>
        <v>1</v>
      </c>
      <c r="T9" s="295" t="str">
        <f t="shared" si="1"/>
        <v>1</v>
      </c>
      <c r="U9" s="295" t="str">
        <f t="shared" si="2"/>
        <v>0</v>
      </c>
      <c r="V9" s="295" t="str">
        <f>IF(AND((OR('步驟1. 先填【111-1申請總表】會自動帶公式至步驟2.欄位'!$N$10="弱勢家庭子女",'步驟1. 先填【111-1申請總表】會自動帶公式至步驟2.欄位'!$N$10="弱勢家庭身障學生或身障人士子女")),U9*(G9=0)),"1","0")</f>
        <v>0</v>
      </c>
      <c r="W9" s="295" t="str">
        <f t="shared" si="3"/>
        <v>N</v>
      </c>
      <c r="X9" s="877"/>
      <c r="Y9" s="880"/>
      <c r="Z9" s="882"/>
      <c r="AA9" s="882"/>
      <c r="AB9" s="882"/>
      <c r="AC9" s="872"/>
      <c r="AD9" s="872"/>
      <c r="AE9" s="872"/>
    </row>
    <row r="10" spans="1:31" s="418" customFormat="1" ht="46.8" customHeight="1">
      <c r="A10" s="393"/>
      <c r="B10" s="382"/>
      <c r="C10" s="348"/>
      <c r="D10" s="348"/>
      <c r="E10" s="348"/>
      <c r="F10" s="348"/>
      <c r="G10" s="348">
        <v>0</v>
      </c>
      <c r="H10" s="348">
        <v>0</v>
      </c>
      <c r="I10" s="413"/>
      <c r="J10" s="348"/>
      <c r="K10" s="348"/>
      <c r="L10" s="432"/>
      <c r="M10" s="393"/>
      <c r="N10" s="432"/>
      <c r="O10" s="432"/>
      <c r="P10" s="432"/>
      <c r="Q10" s="424">
        <v>0</v>
      </c>
      <c r="R10" s="432"/>
      <c r="S10" s="295" t="str">
        <f t="shared" si="0"/>
        <v>1</v>
      </c>
      <c r="T10" s="295" t="str">
        <f t="shared" si="1"/>
        <v>1</v>
      </c>
      <c r="U10" s="295" t="str">
        <f t="shared" si="2"/>
        <v>0</v>
      </c>
      <c r="V10" s="295" t="str">
        <f>IF(AND((OR('步驟1. 先填【111-1申請總表】會自動帶公式至步驟2.欄位'!$N$10="弱勢家庭子女",'步驟1. 先填【111-1申請總表】會自動帶公式至步驟2.欄位'!$N$10="弱勢家庭身障學生或身障人士子女")),U10*(G10=0)),"1","0")</f>
        <v>0</v>
      </c>
      <c r="W10" s="295" t="str">
        <f t="shared" si="3"/>
        <v>N</v>
      </c>
      <c r="X10" s="877"/>
      <c r="Y10" s="880"/>
      <c r="Z10" s="882"/>
      <c r="AA10" s="882"/>
      <c r="AB10" s="882"/>
      <c r="AC10" s="872"/>
      <c r="AD10" s="872"/>
      <c r="AE10" s="872"/>
    </row>
    <row r="11" spans="1:31" s="418" customFormat="1" ht="46.8" customHeight="1">
      <c r="A11" s="393"/>
      <c r="B11" s="382"/>
      <c r="C11" s="348"/>
      <c r="D11" s="348"/>
      <c r="E11" s="348"/>
      <c r="F11" s="348"/>
      <c r="G11" s="348">
        <v>0</v>
      </c>
      <c r="H11" s="348">
        <v>0</v>
      </c>
      <c r="I11" s="413"/>
      <c r="J11" s="348"/>
      <c r="K11" s="348"/>
      <c r="L11" s="432"/>
      <c r="M11" s="393"/>
      <c r="N11" s="432"/>
      <c r="O11" s="432"/>
      <c r="P11" s="432"/>
      <c r="Q11" s="424">
        <v>0</v>
      </c>
      <c r="R11" s="432"/>
      <c r="S11" s="295" t="str">
        <f t="shared" si="0"/>
        <v>1</v>
      </c>
      <c r="T11" s="295" t="str">
        <f t="shared" si="1"/>
        <v>1</v>
      </c>
      <c r="U11" s="295" t="str">
        <f t="shared" si="2"/>
        <v>0</v>
      </c>
      <c r="V11" s="295" t="str">
        <f>IF(AND((OR('步驟1. 先填【111-1申請總表】會自動帶公式至步驟2.欄位'!$N$10="弱勢家庭子女",'步驟1. 先填【111-1申請總表】會自動帶公式至步驟2.欄位'!$N$10="弱勢家庭身障學生或身障人士子女")),U11*(G11=0)),"1","0")</f>
        <v>0</v>
      </c>
      <c r="W11" s="295" t="str">
        <f t="shared" si="3"/>
        <v>N</v>
      </c>
      <c r="X11" s="877"/>
      <c r="Y11" s="880"/>
      <c r="Z11" s="882"/>
      <c r="AA11" s="882"/>
      <c r="AB11" s="882"/>
      <c r="AC11" s="872"/>
      <c r="AD11" s="872"/>
      <c r="AE11" s="872"/>
    </row>
    <row r="12" spans="1:31" s="418" customFormat="1" ht="46.8" customHeight="1">
      <c r="A12" s="393"/>
      <c r="B12" s="382"/>
      <c r="C12" s="348"/>
      <c r="D12" s="348"/>
      <c r="E12" s="348"/>
      <c r="F12" s="348"/>
      <c r="G12" s="348">
        <v>0</v>
      </c>
      <c r="H12" s="348">
        <v>0</v>
      </c>
      <c r="I12" s="413"/>
      <c r="J12" s="348"/>
      <c r="K12" s="348"/>
      <c r="L12" s="432"/>
      <c r="M12" s="393"/>
      <c r="N12" s="432"/>
      <c r="O12" s="432"/>
      <c r="P12" s="432"/>
      <c r="Q12" s="424">
        <v>0</v>
      </c>
      <c r="R12" s="432"/>
      <c r="S12" s="295" t="str">
        <f t="shared" si="0"/>
        <v>1</v>
      </c>
      <c r="T12" s="295" t="str">
        <f t="shared" si="1"/>
        <v>1</v>
      </c>
      <c r="U12" s="295" t="str">
        <f t="shared" si="2"/>
        <v>0</v>
      </c>
      <c r="V12" s="295" t="str">
        <f>IF(AND((OR('步驟1. 先填【111-1申請總表】會自動帶公式至步驟2.欄位'!$N$10="弱勢家庭子女",'步驟1. 先填【111-1申請總表】會自動帶公式至步驟2.欄位'!$N$10="弱勢家庭身障學生或身障人士子女")),U12*(G12=0)),"1","0")</f>
        <v>0</v>
      </c>
      <c r="W12" s="295" t="str">
        <f t="shared" si="3"/>
        <v>N</v>
      </c>
      <c r="X12" s="877"/>
      <c r="Y12" s="880"/>
      <c r="Z12" s="882"/>
      <c r="AA12" s="882"/>
      <c r="AB12" s="882"/>
      <c r="AC12" s="872"/>
      <c r="AD12" s="872"/>
      <c r="AE12" s="872"/>
    </row>
    <row r="13" spans="1:31" s="418" customFormat="1" ht="46.8" customHeight="1">
      <c r="A13" s="393"/>
      <c r="B13" s="382"/>
      <c r="C13" s="348"/>
      <c r="D13" s="348"/>
      <c r="E13" s="348"/>
      <c r="F13" s="348"/>
      <c r="G13" s="348">
        <v>0</v>
      </c>
      <c r="H13" s="348">
        <v>0</v>
      </c>
      <c r="I13" s="413"/>
      <c r="J13" s="348"/>
      <c r="K13" s="348"/>
      <c r="L13" s="432"/>
      <c r="M13" s="393"/>
      <c r="N13" s="432"/>
      <c r="O13" s="432"/>
      <c r="P13" s="432"/>
      <c r="Q13" s="424">
        <v>0</v>
      </c>
      <c r="R13" s="432"/>
      <c r="S13" s="295" t="str">
        <f t="shared" si="0"/>
        <v>1</v>
      </c>
      <c r="T13" s="295" t="str">
        <f t="shared" si="1"/>
        <v>1</v>
      </c>
      <c r="U13" s="295" t="str">
        <f t="shared" si="2"/>
        <v>0</v>
      </c>
      <c r="V13" s="295" t="str">
        <f>IF(AND((OR('步驟1. 先填【111-1申請總表】會自動帶公式至步驟2.欄位'!$N$10="弱勢家庭子女",'步驟1. 先填【111-1申請總表】會自動帶公式至步驟2.欄位'!$N$10="弱勢家庭身障學生或身障人士子女")),U13*(G13=0)),"1","0")</f>
        <v>0</v>
      </c>
      <c r="W13" s="295" t="str">
        <f t="shared" si="3"/>
        <v>N</v>
      </c>
      <c r="X13" s="877"/>
      <c r="Y13" s="880"/>
      <c r="Z13" s="882"/>
      <c r="AA13" s="882"/>
      <c r="AB13" s="882"/>
      <c r="AC13" s="872"/>
      <c r="AD13" s="872"/>
      <c r="AE13" s="872"/>
    </row>
    <row r="14" spans="1:31" s="418" customFormat="1" ht="46.8" customHeight="1">
      <c r="A14" s="393"/>
      <c r="B14" s="382"/>
      <c r="C14" s="348"/>
      <c r="D14" s="348"/>
      <c r="E14" s="348"/>
      <c r="F14" s="348"/>
      <c r="G14" s="348">
        <v>0</v>
      </c>
      <c r="H14" s="348">
        <v>0</v>
      </c>
      <c r="I14" s="413"/>
      <c r="J14" s="348"/>
      <c r="K14" s="348"/>
      <c r="L14" s="432"/>
      <c r="M14" s="393"/>
      <c r="N14" s="432"/>
      <c r="O14" s="432"/>
      <c r="P14" s="432"/>
      <c r="Q14" s="424">
        <v>0</v>
      </c>
      <c r="R14" s="432"/>
      <c r="S14" s="295" t="str">
        <f t="shared" si="0"/>
        <v>1</v>
      </c>
      <c r="T14" s="295" t="str">
        <f t="shared" si="1"/>
        <v>1</v>
      </c>
      <c r="U14" s="295" t="str">
        <f t="shared" si="2"/>
        <v>0</v>
      </c>
      <c r="V14" s="295" t="str">
        <f>IF(AND((OR('步驟1. 先填【111-1申請總表】會自動帶公式至步驟2.欄位'!$N$10="弱勢家庭子女",'步驟1. 先填【111-1申請總表】會自動帶公式至步驟2.欄位'!$N$10="弱勢家庭身障學生或身障人士子女")),U14*(G14=0)),"1","0")</f>
        <v>0</v>
      </c>
      <c r="W14" s="295" t="str">
        <f t="shared" si="3"/>
        <v>N</v>
      </c>
      <c r="X14" s="877"/>
      <c r="Y14" s="880"/>
      <c r="Z14" s="882"/>
      <c r="AA14" s="882"/>
      <c r="AB14" s="882"/>
      <c r="AC14" s="872"/>
      <c r="AD14" s="872"/>
      <c r="AE14" s="872"/>
    </row>
    <row r="15" spans="1:31" s="418" customFormat="1" ht="46.8" customHeight="1">
      <c r="A15" s="393"/>
      <c r="B15" s="382"/>
      <c r="C15" s="348"/>
      <c r="D15" s="348"/>
      <c r="E15" s="348"/>
      <c r="F15" s="348"/>
      <c r="G15" s="348">
        <v>0</v>
      </c>
      <c r="H15" s="348">
        <v>0</v>
      </c>
      <c r="I15" s="413"/>
      <c r="J15" s="348"/>
      <c r="K15" s="348"/>
      <c r="L15" s="432"/>
      <c r="M15" s="393"/>
      <c r="N15" s="432"/>
      <c r="O15" s="432"/>
      <c r="P15" s="432"/>
      <c r="Q15" s="424">
        <v>0</v>
      </c>
      <c r="R15" s="432"/>
      <c r="S15" s="295" t="str">
        <f t="shared" si="0"/>
        <v>1</v>
      </c>
      <c r="T15" s="295" t="str">
        <f t="shared" si="1"/>
        <v>1</v>
      </c>
      <c r="U15" s="295" t="str">
        <f t="shared" si="2"/>
        <v>0</v>
      </c>
      <c r="V15" s="295" t="str">
        <f>IF(AND((OR('步驟1. 先填【111-1申請總表】會自動帶公式至步驟2.欄位'!$N$10="弱勢家庭子女",'步驟1. 先填【111-1申請總表】會自動帶公式至步驟2.欄位'!$N$10="弱勢家庭身障學生或身障人士子女")),U15*(G15=0)),"1","0")</f>
        <v>0</v>
      </c>
      <c r="W15" s="295" t="str">
        <f t="shared" si="3"/>
        <v>N</v>
      </c>
      <c r="X15" s="877"/>
      <c r="Y15" s="880"/>
      <c r="Z15" s="882"/>
      <c r="AA15" s="882"/>
      <c r="AB15" s="882"/>
      <c r="AC15" s="872"/>
      <c r="AD15" s="872"/>
      <c r="AE15" s="872"/>
    </row>
    <row r="16" spans="1:31" s="418" customFormat="1" ht="46.8" customHeight="1">
      <c r="A16" s="393"/>
      <c r="B16" s="382"/>
      <c r="C16" s="348"/>
      <c r="D16" s="348"/>
      <c r="E16" s="348"/>
      <c r="F16" s="348"/>
      <c r="G16" s="348">
        <v>0</v>
      </c>
      <c r="H16" s="348">
        <v>0</v>
      </c>
      <c r="I16" s="413"/>
      <c r="J16" s="348"/>
      <c r="K16" s="348"/>
      <c r="L16" s="432"/>
      <c r="M16" s="393"/>
      <c r="N16" s="432"/>
      <c r="O16" s="432"/>
      <c r="P16" s="432"/>
      <c r="Q16" s="424">
        <v>0</v>
      </c>
      <c r="R16" s="432"/>
      <c r="S16" s="295" t="str">
        <f t="shared" si="0"/>
        <v>1</v>
      </c>
      <c r="T16" s="295" t="str">
        <f t="shared" si="1"/>
        <v>1</v>
      </c>
      <c r="U16" s="295" t="str">
        <f t="shared" si="2"/>
        <v>0</v>
      </c>
      <c r="V16" s="295" t="str">
        <f>IF(AND((OR('步驟1. 先填【111-1申請總表】會自動帶公式至步驟2.欄位'!$N$10="弱勢家庭子女",'步驟1. 先填【111-1申請總表】會自動帶公式至步驟2.欄位'!$N$10="弱勢家庭身障學生或身障人士子女")),U16*(G16=0)),"1","0")</f>
        <v>0</v>
      </c>
      <c r="W16" s="295" t="str">
        <f t="shared" si="3"/>
        <v>N</v>
      </c>
      <c r="X16" s="877"/>
      <c r="Y16" s="880"/>
      <c r="Z16" s="882"/>
      <c r="AA16" s="882"/>
      <c r="AB16" s="882"/>
      <c r="AC16" s="872"/>
      <c r="AD16" s="872"/>
      <c r="AE16" s="872"/>
    </row>
    <row r="17" spans="1:31" s="418" customFormat="1" ht="46.8" customHeight="1">
      <c r="A17" s="393"/>
      <c r="B17" s="382"/>
      <c r="C17" s="348"/>
      <c r="D17" s="348"/>
      <c r="E17" s="348"/>
      <c r="F17" s="348"/>
      <c r="G17" s="348">
        <v>0</v>
      </c>
      <c r="H17" s="348">
        <v>0</v>
      </c>
      <c r="I17" s="413"/>
      <c r="J17" s="348"/>
      <c r="K17" s="348"/>
      <c r="L17" s="432"/>
      <c r="M17" s="393"/>
      <c r="N17" s="432"/>
      <c r="O17" s="432"/>
      <c r="P17" s="432"/>
      <c r="Q17" s="424">
        <v>0</v>
      </c>
      <c r="R17" s="432"/>
      <c r="S17" s="295" t="str">
        <f t="shared" si="0"/>
        <v>1</v>
      </c>
      <c r="T17" s="295" t="str">
        <f t="shared" si="1"/>
        <v>1</v>
      </c>
      <c r="U17" s="295" t="str">
        <f t="shared" si="2"/>
        <v>0</v>
      </c>
      <c r="V17" s="295" t="str">
        <f>IF(AND((OR('步驟1. 先填【111-1申請總表】會自動帶公式至步驟2.欄位'!$N$10="弱勢家庭子女",'步驟1. 先填【111-1申請總表】會自動帶公式至步驟2.欄位'!$N$10="弱勢家庭身障學生或身障人士子女")),U17*(G17=0)),"1","0")</f>
        <v>0</v>
      </c>
      <c r="W17" s="295" t="str">
        <f t="shared" si="3"/>
        <v>N</v>
      </c>
      <c r="X17" s="877"/>
      <c r="Y17" s="880"/>
      <c r="Z17" s="882"/>
      <c r="AA17" s="882"/>
      <c r="AB17" s="882"/>
      <c r="AC17" s="872"/>
      <c r="AD17" s="872"/>
      <c r="AE17" s="872"/>
    </row>
    <row r="18" spans="1:31" s="418" customFormat="1" ht="46.8" customHeight="1">
      <c r="A18" s="393"/>
      <c r="B18" s="382"/>
      <c r="C18" s="348"/>
      <c r="D18" s="348"/>
      <c r="E18" s="348"/>
      <c r="F18" s="348"/>
      <c r="G18" s="348">
        <v>0</v>
      </c>
      <c r="H18" s="348">
        <v>0</v>
      </c>
      <c r="I18" s="413"/>
      <c r="J18" s="348"/>
      <c r="K18" s="348"/>
      <c r="L18" s="432"/>
      <c r="M18" s="393"/>
      <c r="N18" s="432"/>
      <c r="O18" s="432"/>
      <c r="P18" s="432"/>
      <c r="Q18" s="424">
        <v>0</v>
      </c>
      <c r="R18" s="432"/>
      <c r="S18" s="295" t="str">
        <f t="shared" si="0"/>
        <v>1</v>
      </c>
      <c r="T18" s="295" t="str">
        <f t="shared" si="1"/>
        <v>1</v>
      </c>
      <c r="U18" s="295" t="str">
        <f t="shared" si="2"/>
        <v>0</v>
      </c>
      <c r="V18" s="295" t="str">
        <f>IF(AND((OR('步驟1. 先填【111-1申請總表】會自動帶公式至步驟2.欄位'!$N$10="弱勢家庭子女",'步驟1. 先填【111-1申請總表】會自動帶公式至步驟2.欄位'!$N$10="弱勢家庭身障學生或身障人士子女")),U18*(G18=0)),"1","0")</f>
        <v>0</v>
      </c>
      <c r="W18" s="295" t="str">
        <f t="shared" si="3"/>
        <v>N</v>
      </c>
      <c r="X18" s="877"/>
      <c r="Y18" s="880"/>
      <c r="Z18" s="882"/>
      <c r="AA18" s="882"/>
      <c r="AB18" s="882"/>
      <c r="AC18" s="872"/>
      <c r="AD18" s="872"/>
      <c r="AE18" s="872"/>
    </row>
    <row r="19" spans="1:31" s="418" customFormat="1" ht="46.8" customHeight="1">
      <c r="A19" s="393"/>
      <c r="B19" s="382"/>
      <c r="C19" s="348"/>
      <c r="D19" s="348"/>
      <c r="E19" s="348"/>
      <c r="F19" s="348"/>
      <c r="G19" s="348">
        <v>0</v>
      </c>
      <c r="H19" s="348">
        <v>0</v>
      </c>
      <c r="I19" s="413"/>
      <c r="J19" s="348"/>
      <c r="K19" s="348"/>
      <c r="L19" s="432"/>
      <c r="M19" s="393"/>
      <c r="N19" s="432"/>
      <c r="O19" s="432"/>
      <c r="P19" s="432"/>
      <c r="Q19" s="424">
        <v>0</v>
      </c>
      <c r="R19" s="432"/>
      <c r="S19" s="295" t="str">
        <f t="shared" si="0"/>
        <v>1</v>
      </c>
      <c r="T19" s="295" t="str">
        <f t="shared" si="1"/>
        <v>1</v>
      </c>
      <c r="U19" s="295" t="str">
        <f t="shared" si="2"/>
        <v>0</v>
      </c>
      <c r="V19" s="295" t="str">
        <f>IF(AND((OR('步驟1. 先填【111-1申請總表】會自動帶公式至步驟2.欄位'!$N$10="弱勢家庭子女",'步驟1. 先填【111-1申請總表】會自動帶公式至步驟2.欄位'!$N$10="弱勢家庭身障學生或身障人士子女")),U19*(G19=0)),"1","0")</f>
        <v>0</v>
      </c>
      <c r="W19" s="295" t="str">
        <f t="shared" si="3"/>
        <v>N</v>
      </c>
      <c r="X19" s="877"/>
      <c r="Y19" s="880"/>
      <c r="Z19" s="882"/>
      <c r="AA19" s="882"/>
      <c r="AB19" s="882"/>
      <c r="AC19" s="872"/>
      <c r="AD19" s="872"/>
      <c r="AE19" s="872"/>
    </row>
    <row r="20" spans="1:31" s="418" customFormat="1" ht="49.95" customHeight="1">
      <c r="A20" s="393"/>
      <c r="B20" s="382"/>
      <c r="C20" s="348"/>
      <c r="D20" s="348"/>
      <c r="E20" s="348"/>
      <c r="F20" s="348"/>
      <c r="G20" s="348">
        <v>0</v>
      </c>
      <c r="H20" s="348">
        <v>0</v>
      </c>
      <c r="I20" s="413"/>
      <c r="J20" s="348"/>
      <c r="K20" s="348"/>
      <c r="L20" s="432"/>
      <c r="M20" s="393"/>
      <c r="N20" s="432"/>
      <c r="O20" s="432"/>
      <c r="P20" s="432"/>
      <c r="Q20" s="424">
        <v>0</v>
      </c>
      <c r="R20" s="432"/>
      <c r="S20" s="295" t="str">
        <f t="shared" si="0"/>
        <v>1</v>
      </c>
      <c r="T20" s="295" t="str">
        <f t="shared" si="1"/>
        <v>1</v>
      </c>
      <c r="U20" s="295" t="str">
        <f t="shared" si="2"/>
        <v>0</v>
      </c>
      <c r="V20" s="295" t="str">
        <f>IF(AND((OR('步驟1. 先填【111-1申請總表】會自動帶公式至步驟2.欄位'!$N$10="弱勢家庭子女",'步驟1. 先填【111-1申請總表】會自動帶公式至步驟2.欄位'!$N$10="弱勢家庭身障學生或身障人士子女")),U20*(G20=0)),"1","0")</f>
        <v>0</v>
      </c>
      <c r="W20" s="295" t="str">
        <f t="shared" si="3"/>
        <v>N</v>
      </c>
      <c r="X20" s="877"/>
      <c r="Y20" s="880"/>
      <c r="Z20" s="882"/>
      <c r="AA20" s="882"/>
      <c r="AB20" s="882"/>
      <c r="AC20" s="872"/>
      <c r="AD20" s="872"/>
      <c r="AE20" s="872"/>
    </row>
    <row r="21" spans="1:31" s="418" customFormat="1" ht="49.95" customHeight="1">
      <c r="A21" s="393"/>
      <c r="B21" s="382"/>
      <c r="C21" s="348"/>
      <c r="D21" s="348"/>
      <c r="E21" s="348"/>
      <c r="F21" s="348"/>
      <c r="G21" s="348">
        <v>0</v>
      </c>
      <c r="H21" s="348">
        <v>0</v>
      </c>
      <c r="I21" s="413"/>
      <c r="J21" s="348"/>
      <c r="K21" s="348"/>
      <c r="L21" s="432"/>
      <c r="M21" s="393"/>
      <c r="N21" s="432"/>
      <c r="O21" s="432"/>
      <c r="P21" s="432"/>
      <c r="Q21" s="424">
        <v>0</v>
      </c>
      <c r="R21" s="432"/>
      <c r="S21" s="295" t="str">
        <f t="shared" si="0"/>
        <v>1</v>
      </c>
      <c r="T21" s="295" t="str">
        <f t="shared" si="1"/>
        <v>1</v>
      </c>
      <c r="U21" s="295" t="str">
        <f t="shared" si="2"/>
        <v>0</v>
      </c>
      <c r="V21" s="295" t="str">
        <f>IF(AND((OR('步驟1. 先填【111-1申請總表】會自動帶公式至步驟2.欄位'!$N$10="弱勢家庭子女",'步驟1. 先填【111-1申請總表】會自動帶公式至步驟2.欄位'!$N$10="弱勢家庭身障學生或身障人士子女")),U21*(G21=0)),"1","0")</f>
        <v>0</v>
      </c>
      <c r="W21" s="295" t="str">
        <f t="shared" si="3"/>
        <v>N</v>
      </c>
      <c r="X21" s="877"/>
      <c r="Y21" s="880"/>
      <c r="Z21" s="882"/>
      <c r="AA21" s="882"/>
      <c r="AB21" s="882"/>
      <c r="AC21" s="872"/>
      <c r="AD21" s="872"/>
      <c r="AE21" s="872"/>
    </row>
    <row r="22" spans="1:31" s="418" customFormat="1" ht="49.95" customHeight="1">
      <c r="A22" s="393"/>
      <c r="B22" s="382"/>
      <c r="C22" s="348"/>
      <c r="D22" s="348"/>
      <c r="E22" s="348"/>
      <c r="F22" s="348"/>
      <c r="G22" s="348">
        <v>0</v>
      </c>
      <c r="H22" s="348">
        <v>0</v>
      </c>
      <c r="I22" s="413"/>
      <c r="J22" s="348"/>
      <c r="K22" s="348"/>
      <c r="L22" s="432"/>
      <c r="M22" s="393"/>
      <c r="N22" s="432"/>
      <c r="O22" s="432"/>
      <c r="P22" s="432"/>
      <c r="Q22" s="424">
        <v>0</v>
      </c>
      <c r="R22" s="432"/>
      <c r="S22" s="295" t="str">
        <f t="shared" si="0"/>
        <v>1</v>
      </c>
      <c r="T22" s="295" t="str">
        <f t="shared" si="1"/>
        <v>1</v>
      </c>
      <c r="U22" s="295" t="str">
        <f t="shared" si="2"/>
        <v>0</v>
      </c>
      <c r="V22" s="295" t="str">
        <f>IF(AND((OR('步驟1. 先填【111-1申請總表】會自動帶公式至步驟2.欄位'!$N$10="弱勢家庭子女",'步驟1. 先填【111-1申請總表】會自動帶公式至步驟2.欄位'!$N$10="弱勢家庭身障學生或身障人士子女")),U22*(G22=0)),"1","0")</f>
        <v>0</v>
      </c>
      <c r="W22" s="295" t="str">
        <f t="shared" si="3"/>
        <v>N</v>
      </c>
      <c r="X22" s="878"/>
      <c r="Y22" s="881"/>
      <c r="Z22" s="882"/>
      <c r="AA22" s="882"/>
      <c r="AB22" s="882"/>
      <c r="AC22" s="872"/>
      <c r="AD22" s="872"/>
      <c r="AE22" s="872"/>
    </row>
    <row r="23" spans="1:31" s="419" customFormat="1" ht="45" customHeight="1">
      <c r="A23" s="873" t="s">
        <v>732</v>
      </c>
      <c r="B23" s="874"/>
      <c r="C23" s="874"/>
      <c r="D23" s="874"/>
      <c r="E23" s="874"/>
      <c r="F23" s="874"/>
      <c r="G23" s="874"/>
      <c r="H23" s="874"/>
      <c r="I23" s="874"/>
      <c r="J23" s="874"/>
      <c r="K23" s="874"/>
      <c r="L23" s="874"/>
      <c r="M23" s="875"/>
      <c r="N23" s="300">
        <f>SUM(N4:N22)</f>
        <v>0</v>
      </c>
      <c r="O23" s="300">
        <f t="shared" ref="O23:R23" si="4">SUM(O4:O22)</f>
        <v>0</v>
      </c>
      <c r="P23" s="300">
        <f t="shared" si="4"/>
        <v>0</v>
      </c>
      <c r="Q23" s="300">
        <f t="shared" si="4"/>
        <v>0</v>
      </c>
      <c r="R23" s="300">
        <f t="shared" si="4"/>
        <v>0</v>
      </c>
      <c r="S23" s="301"/>
      <c r="T23" s="301"/>
      <c r="U23" s="301"/>
      <c r="V23" s="301"/>
      <c r="W23" s="302"/>
      <c r="X23" s="303">
        <f>X4</f>
        <v>1</v>
      </c>
      <c r="Y23" s="48">
        <f>Y4</f>
        <v>0</v>
      </c>
      <c r="Z23" s="882"/>
      <c r="AA23" s="882"/>
      <c r="AB23" s="882"/>
      <c r="AC23" s="872"/>
      <c r="AD23" s="872"/>
      <c r="AE23" s="872"/>
    </row>
    <row r="25" spans="1:31" s="227" customFormat="1" ht="19.8">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13"/>
      <c r="AA54" s="13"/>
      <c r="AB54" s="13"/>
      <c r="AC54" s="13"/>
      <c r="AD54" s="13"/>
      <c r="AE54" s="13"/>
    </row>
  </sheetData>
  <sheetProtection password="CCC5" sheet="1" objects="1" scenarios="1" formatCells="0" formatColumns="0" formatRows="0" insertColumns="0" insertRows="0" deleteColumns="0" deleteRows="0" selectLockedCells="1"/>
  <dataConsolidate/>
  <customSheetViews>
    <customSheetView guid="{2E803300-2E27-461A-90ED-497A1CF7E874}" scale="70" topLeftCell="C1">
      <selection activeCell="N4" sqref="N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92" priority="9" operator="containsText" text="0">
      <formula>NOT(ISERROR(SEARCH("0",S4)))</formula>
    </cfRule>
  </conditionalFormatting>
  <conditionalFormatting sqref="U4:U22">
    <cfRule type="containsText" dxfId="291" priority="8" operator="containsText" text="0">
      <formula>NOT(ISERROR(SEARCH("0",U4)))</formula>
    </cfRule>
  </conditionalFormatting>
  <conditionalFormatting sqref="V4:V22">
    <cfRule type="containsText" dxfId="290" priority="7" operator="containsText" text="1">
      <formula>NOT(ISERROR(SEARCH("1",V4)))</formula>
    </cfRule>
  </conditionalFormatting>
  <conditionalFormatting sqref="W4:W22 A23">
    <cfRule type="containsText" dxfId="289" priority="6" operator="containsText" text="Y">
      <formula>NOT(ISERROR(SEARCH("Y",A4)))</formula>
    </cfRule>
  </conditionalFormatting>
  <conditionalFormatting sqref="AC4:AE4">
    <cfRule type="cellIs" dxfId="288" priority="4" stopIfTrue="1" operator="equal">
      <formula>"身份空白"</formula>
    </cfRule>
    <cfRule type="cellIs" dxfId="287"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4:K22">
      <formula1>$K$26:$K$47</formula1>
    </dataValidation>
  </dataValidations>
  <pageMargins left="0.7" right="0.7" top="0.75" bottom="0.75" header="0.3" footer="0.3"/>
  <pageSetup paperSize="9" scale="30" orientation="portrait" r:id="rId2"/>
  <colBreaks count="1" manualBreakCount="1">
    <brk id="1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3"/>
  <dimension ref="A1:AE54"/>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6.44140625" style="7" customWidth="1"/>
    <col min="2" max="2" width="16.6640625" style="8" customWidth="1"/>
    <col min="3" max="3" width="12.44140625" style="7" customWidth="1"/>
    <col min="4" max="8" width="14.77734375" style="7" customWidth="1"/>
    <col min="9" max="9" width="13.6640625" style="7" customWidth="1"/>
    <col min="10" max="10" width="17.88671875" style="344" customWidth="1"/>
    <col min="11" max="11" width="16.88671875" style="13" customWidth="1"/>
    <col min="12" max="12" width="16.44140625" style="10" customWidth="1"/>
    <col min="13" max="13" width="19.88671875" style="7" customWidth="1"/>
    <col min="14" max="18" width="17.77734375" style="11" customWidth="1"/>
    <col min="19" max="20" width="20.88671875" style="7" customWidth="1"/>
    <col min="21" max="21" width="17.21875" style="7" customWidth="1"/>
    <col min="22" max="22" width="21.6640625" style="7" customWidth="1"/>
    <col min="23" max="23" width="16" style="7" customWidth="1"/>
    <col min="24" max="24" width="14.109375" style="7" customWidth="1"/>
    <col min="25" max="25" width="17.77734375" style="12" customWidth="1"/>
    <col min="26" max="31" width="20" style="356"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173</v>
      </c>
      <c r="T1" s="861"/>
      <c r="U1" s="861"/>
      <c r="V1" s="861"/>
      <c r="W1" s="861"/>
      <c r="X1" s="861"/>
      <c r="Y1" s="861"/>
      <c r="Z1" s="861"/>
      <c r="AA1" s="861"/>
      <c r="AB1" s="861"/>
      <c r="AC1" s="861"/>
      <c r="AD1" s="861"/>
      <c r="AE1" s="861"/>
    </row>
    <row r="2" spans="1:31" s="3" customFormat="1" ht="210"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4" customFormat="1" ht="138" customHeight="1">
      <c r="A3" s="221" t="s">
        <v>972</v>
      </c>
      <c r="B3" s="220" t="s">
        <v>505</v>
      </c>
      <c r="C3" s="221" t="s">
        <v>506</v>
      </c>
      <c r="D3" s="221" t="s">
        <v>507</v>
      </c>
      <c r="E3" s="221" t="s">
        <v>1054</v>
      </c>
      <c r="F3" s="221" t="s">
        <v>509</v>
      </c>
      <c r="G3" s="221" t="s">
        <v>510</v>
      </c>
      <c r="H3" s="221" t="s">
        <v>511</v>
      </c>
      <c r="I3" s="221" t="s">
        <v>512</v>
      </c>
      <c r="J3" s="221" t="s">
        <v>513</v>
      </c>
      <c r="K3" s="221" t="s">
        <v>622</v>
      </c>
      <c r="L3" s="222" t="s">
        <v>514</v>
      </c>
      <c r="M3" s="221" t="s">
        <v>1055</v>
      </c>
      <c r="N3" s="304" t="s">
        <v>734</v>
      </c>
      <c r="O3" s="212" t="s">
        <v>735</v>
      </c>
      <c r="P3" s="212" t="s">
        <v>736</v>
      </c>
      <c r="Q3" s="212" t="s">
        <v>1057</v>
      </c>
      <c r="R3" s="212"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6" customFormat="1" ht="49.95" customHeight="1">
      <c r="A4" s="472">
        <v>1</v>
      </c>
      <c r="B4" s="397">
        <f>'步驟1. 先填【111-1申請總表】會自動帶公式至步驟2.欄位'!G11</f>
        <v>0</v>
      </c>
      <c r="C4" s="413"/>
      <c r="D4" s="347">
        <v>1</v>
      </c>
      <c r="E4" s="347">
        <v>1</v>
      </c>
      <c r="F4" s="347">
        <v>0</v>
      </c>
      <c r="G4" s="413">
        <v>0</v>
      </c>
      <c r="H4" s="413">
        <v>0</v>
      </c>
      <c r="I4" s="347">
        <v>1</v>
      </c>
      <c r="J4" s="347">
        <f>'步驟1. 先填【111-1申請總表】會自動帶公式至步驟2.欄位'!C8</f>
        <v>0</v>
      </c>
      <c r="K4" s="347" t="s">
        <v>600</v>
      </c>
      <c r="L4" s="434"/>
      <c r="M4" s="393">
        <v>1</v>
      </c>
      <c r="N4" s="434"/>
      <c r="O4" s="434"/>
      <c r="P4" s="434"/>
      <c r="Q4" s="434">
        <v>0</v>
      </c>
      <c r="R4" s="434"/>
      <c r="S4" s="398" t="str">
        <f t="shared" ref="S4:S22" si="0">IF(OR(F4*H4),"0","1")</f>
        <v>1</v>
      </c>
      <c r="T4" s="398" t="str">
        <f t="shared" ref="T4:T22" si="1">IF(OR(G4*H4),"0","1")</f>
        <v>1</v>
      </c>
      <c r="U4" s="398" t="str">
        <f t="shared" ref="U4:U22" si="2">IF(OR((A4&lt;=0),(A4&gt;28),(A4&gt;3)*(A4&lt;=7)*(D4=2)*(E4=0)*(F4=0)*(H4=0),(A4&gt;3)*(A4&lt;=7)*(D4&lt;1)*(E4=0)*(F4=0)*(H4=0),(A4&gt;3)*(A4&lt;=7)*(D4&gt;5)*(E4=0)*(F4=0)*(H4=0),(A4=8)*(E4=0)*(F4=0)*(H4=0),(A4=9)*(E4=0)*(F4=0)*(H4=0),(A4=1)*F4,(A4=1)*G4,(A4=1)*H4,(A4=2)*(F4=0)*(H4=0),(A4=3)*(F4=0)*(H4=0),(A4=10)*(D4=1)*(F4=0)*(H4=0),(A4=10)*(D4=3)*(F4=0)*(H4=0),(A4=10)*(D4=4)*(F4=0)*(H4=0),F4*H4,G4*H4,AND((A4&gt;=11)*(F4=0),AND((A4&gt;=11)*(H4=0)))),"0","1")</f>
        <v>1</v>
      </c>
      <c r="V4" s="398" t="str">
        <f>IF(AND((OR('步驟1. 先填【111-1申請總表】會自動帶公式至步驟2.欄位'!$N$11="弱勢家庭子女",'步驟1. 先填【111-1申請總表】會自動帶公式至步驟2.欄位'!$N$11="弱勢家庭身障學生或身障人士子女")),U4*(G4=0)),"1","0")</f>
        <v>0</v>
      </c>
      <c r="W4" s="398" t="str">
        <f t="shared" ref="W4:W22" si="3">IF(U4*V4,"Y","N")</f>
        <v>N</v>
      </c>
      <c r="X4" s="966">
        <f>COUNTIF(U4:U22,"1")</f>
        <v>1</v>
      </c>
      <c r="Y4" s="879">
        <f>'步驟1. 先填【111-1申請總表】會自動帶公式至步驟2.欄位'!N11</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34"/>
      <c r="M5" s="393"/>
      <c r="N5" s="434"/>
      <c r="O5" s="434"/>
      <c r="P5" s="434"/>
      <c r="Q5" s="434">
        <v>0</v>
      </c>
      <c r="R5" s="434"/>
      <c r="S5" s="398" t="str">
        <f t="shared" si="0"/>
        <v>1</v>
      </c>
      <c r="T5" s="398" t="str">
        <f t="shared" si="1"/>
        <v>1</v>
      </c>
      <c r="U5" s="398" t="str">
        <f t="shared" si="2"/>
        <v>0</v>
      </c>
      <c r="V5" s="398" t="str">
        <f>IF(AND((OR('步驟1. 先填【111-1申請總表】會自動帶公式至步驟2.欄位'!$N$11="弱勢家庭子女",'步驟1. 先填【111-1申請總表】會自動帶公式至步驟2.欄位'!$N$11="弱勢家庭身障學生或身障人士子女")),U5*(G5=0)),"1","0")</f>
        <v>0</v>
      </c>
      <c r="W5" s="398" t="str">
        <f t="shared" si="3"/>
        <v>N</v>
      </c>
      <c r="X5" s="967"/>
      <c r="Y5" s="880"/>
      <c r="Z5" s="882"/>
      <c r="AA5" s="882"/>
      <c r="AB5" s="882"/>
      <c r="AC5" s="872"/>
      <c r="AD5" s="872"/>
      <c r="AE5" s="872"/>
    </row>
    <row r="6" spans="1:31" s="416" customFormat="1" ht="49.95" customHeight="1">
      <c r="A6" s="393"/>
      <c r="B6" s="382"/>
      <c r="C6" s="348"/>
      <c r="D6" s="348"/>
      <c r="E6" s="348"/>
      <c r="F6" s="348"/>
      <c r="G6" s="348">
        <v>0</v>
      </c>
      <c r="H6" s="348">
        <v>0</v>
      </c>
      <c r="I6" s="413"/>
      <c r="J6" s="348"/>
      <c r="K6" s="348"/>
      <c r="L6" s="434"/>
      <c r="M6" s="393"/>
      <c r="N6" s="434"/>
      <c r="O6" s="434"/>
      <c r="P6" s="434"/>
      <c r="Q6" s="434">
        <v>0</v>
      </c>
      <c r="R6" s="434"/>
      <c r="S6" s="398" t="str">
        <f t="shared" si="0"/>
        <v>1</v>
      </c>
      <c r="T6" s="398" t="str">
        <f t="shared" si="1"/>
        <v>1</v>
      </c>
      <c r="U6" s="398" t="str">
        <f t="shared" si="2"/>
        <v>0</v>
      </c>
      <c r="V6" s="398" t="str">
        <f>IF(AND((OR('步驟1. 先填【111-1申請總表】會自動帶公式至步驟2.欄位'!$N$11="弱勢家庭子女",'步驟1. 先填【111-1申請總表】會自動帶公式至步驟2.欄位'!$N$11="弱勢家庭身障學生或身障人士子女")),U6*(G6=0)),"1","0")</f>
        <v>0</v>
      </c>
      <c r="W6" s="398" t="str">
        <f t="shared" si="3"/>
        <v>N</v>
      </c>
      <c r="X6" s="967"/>
      <c r="Y6" s="880"/>
      <c r="Z6" s="882"/>
      <c r="AA6" s="882"/>
      <c r="AB6" s="882"/>
      <c r="AC6" s="872"/>
      <c r="AD6" s="872"/>
      <c r="AE6" s="872"/>
    </row>
    <row r="7" spans="1:31" s="416" customFormat="1" ht="49.95" customHeight="1">
      <c r="A7" s="393"/>
      <c r="B7" s="299"/>
      <c r="C7" s="348"/>
      <c r="D7" s="348"/>
      <c r="E7" s="348"/>
      <c r="F7" s="348"/>
      <c r="G7" s="348">
        <v>0</v>
      </c>
      <c r="H7" s="348">
        <v>0</v>
      </c>
      <c r="I7" s="413"/>
      <c r="J7" s="348"/>
      <c r="K7" s="348"/>
      <c r="L7" s="434"/>
      <c r="M7" s="393"/>
      <c r="N7" s="434"/>
      <c r="O7" s="434"/>
      <c r="P7" s="434"/>
      <c r="Q7" s="434">
        <v>0</v>
      </c>
      <c r="R7" s="434"/>
      <c r="S7" s="398" t="str">
        <f t="shared" si="0"/>
        <v>1</v>
      </c>
      <c r="T7" s="398" t="str">
        <f t="shared" si="1"/>
        <v>1</v>
      </c>
      <c r="U7" s="398" t="str">
        <f t="shared" si="2"/>
        <v>0</v>
      </c>
      <c r="V7" s="398" t="str">
        <f>IF(AND((OR('步驟1. 先填【111-1申請總表】會自動帶公式至步驟2.欄位'!$N$11="弱勢家庭子女",'步驟1. 先填【111-1申請總表】會自動帶公式至步驟2.欄位'!$N$11="弱勢家庭身障學生或身障人士子女")),U7*(G7=0)),"1","0")</f>
        <v>0</v>
      </c>
      <c r="W7" s="398" t="str">
        <f t="shared" si="3"/>
        <v>N</v>
      </c>
      <c r="X7" s="967"/>
      <c r="Y7" s="880"/>
      <c r="Z7" s="882"/>
      <c r="AA7" s="882"/>
      <c r="AB7" s="882"/>
      <c r="AC7" s="872"/>
      <c r="AD7" s="872"/>
      <c r="AE7" s="872"/>
    </row>
    <row r="8" spans="1:31" s="416" customFormat="1" ht="49.95" customHeight="1">
      <c r="A8" s="393"/>
      <c r="B8" s="382"/>
      <c r="C8" s="348"/>
      <c r="D8" s="348"/>
      <c r="E8" s="348"/>
      <c r="F8" s="348"/>
      <c r="G8" s="348">
        <v>0</v>
      </c>
      <c r="H8" s="348">
        <v>0</v>
      </c>
      <c r="I8" s="413"/>
      <c r="J8" s="348"/>
      <c r="K8" s="348"/>
      <c r="L8" s="434"/>
      <c r="M8" s="393"/>
      <c r="N8" s="434"/>
      <c r="O8" s="434"/>
      <c r="P8" s="434"/>
      <c r="Q8" s="434">
        <v>0</v>
      </c>
      <c r="R8" s="434"/>
      <c r="S8" s="398" t="str">
        <f t="shared" si="0"/>
        <v>1</v>
      </c>
      <c r="T8" s="398" t="str">
        <f t="shared" si="1"/>
        <v>1</v>
      </c>
      <c r="U8" s="398" t="str">
        <f t="shared" si="2"/>
        <v>0</v>
      </c>
      <c r="V8" s="398" t="str">
        <f>IF(AND((OR('步驟1. 先填【111-1申請總表】會自動帶公式至步驟2.欄位'!$N$11="弱勢家庭子女",'步驟1. 先填【111-1申請總表】會自動帶公式至步驟2.欄位'!$N$11="弱勢家庭身障學生或身障人士子女")),U8*(G8=0)),"1","0")</f>
        <v>0</v>
      </c>
      <c r="W8" s="398" t="str">
        <f t="shared" si="3"/>
        <v>N</v>
      </c>
      <c r="X8" s="967"/>
      <c r="Y8" s="880"/>
      <c r="Z8" s="882"/>
      <c r="AA8" s="882"/>
      <c r="AB8" s="882"/>
      <c r="AC8" s="872"/>
      <c r="AD8" s="872"/>
      <c r="AE8" s="872"/>
    </row>
    <row r="9" spans="1:31" s="416" customFormat="1" ht="49.95" customHeight="1">
      <c r="A9" s="393"/>
      <c r="B9" s="382"/>
      <c r="C9" s="348"/>
      <c r="D9" s="348"/>
      <c r="E9" s="348"/>
      <c r="F9" s="348"/>
      <c r="G9" s="348">
        <v>0</v>
      </c>
      <c r="H9" s="348">
        <v>0</v>
      </c>
      <c r="I9" s="413"/>
      <c r="J9" s="348"/>
      <c r="K9" s="348"/>
      <c r="L9" s="434"/>
      <c r="M9" s="393"/>
      <c r="N9" s="434"/>
      <c r="O9" s="434"/>
      <c r="P9" s="434"/>
      <c r="Q9" s="434">
        <v>0</v>
      </c>
      <c r="R9" s="434"/>
      <c r="S9" s="398" t="str">
        <f t="shared" si="0"/>
        <v>1</v>
      </c>
      <c r="T9" s="398" t="str">
        <f t="shared" si="1"/>
        <v>1</v>
      </c>
      <c r="U9" s="398" t="str">
        <f t="shared" si="2"/>
        <v>0</v>
      </c>
      <c r="V9" s="398" t="str">
        <f>IF(AND((OR('步驟1. 先填【111-1申請總表】會自動帶公式至步驟2.欄位'!$N$11="弱勢家庭子女",'步驟1. 先填【111-1申請總表】會自動帶公式至步驟2.欄位'!$N$11="弱勢家庭身障學生或身障人士子女")),U9*(G9=0)),"1","0")</f>
        <v>0</v>
      </c>
      <c r="W9" s="398" t="str">
        <f t="shared" si="3"/>
        <v>N</v>
      </c>
      <c r="X9" s="967"/>
      <c r="Y9" s="880"/>
      <c r="Z9" s="882"/>
      <c r="AA9" s="882"/>
      <c r="AB9" s="882"/>
      <c r="AC9" s="872"/>
      <c r="AD9" s="872"/>
      <c r="AE9" s="872"/>
    </row>
    <row r="10" spans="1:31" s="416" customFormat="1" ht="49.95" customHeight="1">
      <c r="A10" s="393"/>
      <c r="B10" s="382"/>
      <c r="C10" s="348"/>
      <c r="D10" s="348"/>
      <c r="E10" s="348"/>
      <c r="F10" s="348"/>
      <c r="G10" s="348">
        <v>0</v>
      </c>
      <c r="H10" s="348">
        <v>0</v>
      </c>
      <c r="I10" s="413"/>
      <c r="J10" s="348"/>
      <c r="K10" s="348"/>
      <c r="L10" s="434"/>
      <c r="M10" s="393"/>
      <c r="N10" s="434"/>
      <c r="O10" s="434"/>
      <c r="P10" s="434"/>
      <c r="Q10" s="434">
        <v>0</v>
      </c>
      <c r="R10" s="434"/>
      <c r="S10" s="398" t="str">
        <f t="shared" si="0"/>
        <v>1</v>
      </c>
      <c r="T10" s="398" t="str">
        <f t="shared" si="1"/>
        <v>1</v>
      </c>
      <c r="U10" s="398" t="str">
        <f t="shared" si="2"/>
        <v>0</v>
      </c>
      <c r="V10" s="398" t="str">
        <f>IF(AND((OR('步驟1. 先填【111-1申請總表】會自動帶公式至步驟2.欄位'!$N$11="弱勢家庭子女",'步驟1. 先填【111-1申請總表】會自動帶公式至步驟2.欄位'!$N$11="弱勢家庭身障學生或身障人士子女")),U10*(G10=0)),"1","0")</f>
        <v>0</v>
      </c>
      <c r="W10" s="398" t="str">
        <f t="shared" si="3"/>
        <v>N</v>
      </c>
      <c r="X10" s="967"/>
      <c r="Y10" s="880"/>
      <c r="Z10" s="882"/>
      <c r="AA10" s="882"/>
      <c r="AB10" s="882"/>
      <c r="AC10" s="872"/>
      <c r="AD10" s="872"/>
      <c r="AE10" s="872"/>
    </row>
    <row r="11" spans="1:31" s="416" customFormat="1" ht="49.95" customHeight="1">
      <c r="A11" s="393"/>
      <c r="B11" s="382"/>
      <c r="C11" s="348"/>
      <c r="D11" s="348"/>
      <c r="E11" s="348"/>
      <c r="F11" s="348"/>
      <c r="G11" s="348">
        <v>0</v>
      </c>
      <c r="H11" s="348">
        <v>0</v>
      </c>
      <c r="I11" s="413"/>
      <c r="J11" s="348"/>
      <c r="K11" s="348"/>
      <c r="L11" s="434"/>
      <c r="M11" s="393"/>
      <c r="N11" s="434"/>
      <c r="O11" s="434"/>
      <c r="P11" s="434"/>
      <c r="Q11" s="434">
        <v>0</v>
      </c>
      <c r="R11" s="434"/>
      <c r="S11" s="398" t="str">
        <f t="shared" si="0"/>
        <v>1</v>
      </c>
      <c r="T11" s="398" t="str">
        <f t="shared" si="1"/>
        <v>1</v>
      </c>
      <c r="U11" s="398" t="str">
        <f t="shared" si="2"/>
        <v>0</v>
      </c>
      <c r="V11" s="398" t="str">
        <f>IF(AND((OR('步驟1. 先填【111-1申請總表】會自動帶公式至步驟2.欄位'!$N$11="弱勢家庭子女",'步驟1. 先填【111-1申請總表】會自動帶公式至步驟2.欄位'!$N$11="弱勢家庭身障學生或身障人士子女")),U11*(G11=0)),"1","0")</f>
        <v>0</v>
      </c>
      <c r="W11" s="398" t="str">
        <f t="shared" si="3"/>
        <v>N</v>
      </c>
      <c r="X11" s="967"/>
      <c r="Y11" s="880"/>
      <c r="Z11" s="882"/>
      <c r="AA11" s="882"/>
      <c r="AB11" s="882"/>
      <c r="AC11" s="872"/>
      <c r="AD11" s="872"/>
      <c r="AE11" s="872"/>
    </row>
    <row r="12" spans="1:31" s="416" customFormat="1" ht="49.95" customHeight="1">
      <c r="A12" s="393"/>
      <c r="B12" s="382"/>
      <c r="C12" s="348"/>
      <c r="D12" s="348"/>
      <c r="E12" s="348"/>
      <c r="F12" s="348"/>
      <c r="G12" s="348">
        <v>0</v>
      </c>
      <c r="H12" s="348">
        <v>0</v>
      </c>
      <c r="I12" s="413"/>
      <c r="J12" s="348"/>
      <c r="K12" s="348"/>
      <c r="L12" s="434"/>
      <c r="M12" s="393"/>
      <c r="N12" s="434"/>
      <c r="O12" s="434"/>
      <c r="P12" s="434"/>
      <c r="Q12" s="434">
        <v>0</v>
      </c>
      <c r="R12" s="434"/>
      <c r="S12" s="398" t="str">
        <f t="shared" si="0"/>
        <v>1</v>
      </c>
      <c r="T12" s="398" t="str">
        <f t="shared" si="1"/>
        <v>1</v>
      </c>
      <c r="U12" s="398" t="str">
        <f t="shared" si="2"/>
        <v>0</v>
      </c>
      <c r="V12" s="398" t="str">
        <f>IF(AND((OR('步驟1. 先填【111-1申請總表】會自動帶公式至步驟2.欄位'!$N$11="弱勢家庭子女",'步驟1. 先填【111-1申請總表】會自動帶公式至步驟2.欄位'!$N$11="弱勢家庭身障學生或身障人士子女")),U12*(G12=0)),"1","0")</f>
        <v>0</v>
      </c>
      <c r="W12" s="398" t="str">
        <f t="shared" si="3"/>
        <v>N</v>
      </c>
      <c r="X12" s="967"/>
      <c r="Y12" s="880"/>
      <c r="Z12" s="882"/>
      <c r="AA12" s="882"/>
      <c r="AB12" s="882"/>
      <c r="AC12" s="872"/>
      <c r="AD12" s="872"/>
      <c r="AE12" s="872"/>
    </row>
    <row r="13" spans="1:31" s="416" customFormat="1" ht="49.95" customHeight="1">
      <c r="A13" s="393"/>
      <c r="B13" s="382"/>
      <c r="C13" s="348"/>
      <c r="D13" s="348"/>
      <c r="E13" s="348"/>
      <c r="F13" s="348"/>
      <c r="G13" s="348">
        <v>0</v>
      </c>
      <c r="H13" s="348">
        <v>0</v>
      </c>
      <c r="I13" s="413"/>
      <c r="J13" s="348"/>
      <c r="K13" s="348"/>
      <c r="L13" s="434"/>
      <c r="M13" s="393"/>
      <c r="N13" s="434"/>
      <c r="O13" s="434"/>
      <c r="P13" s="434"/>
      <c r="Q13" s="434">
        <v>0</v>
      </c>
      <c r="R13" s="434"/>
      <c r="S13" s="398" t="str">
        <f t="shared" si="0"/>
        <v>1</v>
      </c>
      <c r="T13" s="398" t="str">
        <f t="shared" si="1"/>
        <v>1</v>
      </c>
      <c r="U13" s="398" t="str">
        <f t="shared" si="2"/>
        <v>0</v>
      </c>
      <c r="V13" s="398" t="str">
        <f>IF(AND((OR('步驟1. 先填【111-1申請總表】會自動帶公式至步驟2.欄位'!$N$11="弱勢家庭子女",'步驟1. 先填【111-1申請總表】會自動帶公式至步驟2.欄位'!$N$11="弱勢家庭身障學生或身障人士子女")),U13*(G13=0)),"1","0")</f>
        <v>0</v>
      </c>
      <c r="W13" s="398" t="str">
        <f t="shared" si="3"/>
        <v>N</v>
      </c>
      <c r="X13" s="967"/>
      <c r="Y13" s="880"/>
      <c r="Z13" s="882"/>
      <c r="AA13" s="882"/>
      <c r="AB13" s="882"/>
      <c r="AC13" s="872"/>
      <c r="AD13" s="872"/>
      <c r="AE13" s="872"/>
    </row>
    <row r="14" spans="1:31" s="416" customFormat="1" ht="49.95" customHeight="1">
      <c r="A14" s="393"/>
      <c r="B14" s="382"/>
      <c r="C14" s="348"/>
      <c r="D14" s="348"/>
      <c r="E14" s="348"/>
      <c r="F14" s="348"/>
      <c r="G14" s="348">
        <v>0</v>
      </c>
      <c r="H14" s="348">
        <v>0</v>
      </c>
      <c r="I14" s="413"/>
      <c r="J14" s="348"/>
      <c r="K14" s="348"/>
      <c r="L14" s="434"/>
      <c r="M14" s="393"/>
      <c r="N14" s="434"/>
      <c r="O14" s="434"/>
      <c r="P14" s="434"/>
      <c r="Q14" s="434">
        <v>0</v>
      </c>
      <c r="R14" s="434"/>
      <c r="S14" s="398" t="str">
        <f t="shared" si="0"/>
        <v>1</v>
      </c>
      <c r="T14" s="398" t="str">
        <f t="shared" si="1"/>
        <v>1</v>
      </c>
      <c r="U14" s="398" t="str">
        <f t="shared" si="2"/>
        <v>0</v>
      </c>
      <c r="V14" s="398" t="str">
        <f>IF(AND((OR('步驟1. 先填【111-1申請總表】會自動帶公式至步驟2.欄位'!$N$11="弱勢家庭子女",'步驟1. 先填【111-1申請總表】會自動帶公式至步驟2.欄位'!$N$11="弱勢家庭身障學生或身障人士子女")),U14*(G14=0)),"1","0")</f>
        <v>0</v>
      </c>
      <c r="W14" s="398" t="str">
        <f t="shared" si="3"/>
        <v>N</v>
      </c>
      <c r="X14" s="967"/>
      <c r="Y14" s="880"/>
      <c r="Z14" s="882"/>
      <c r="AA14" s="882"/>
      <c r="AB14" s="882"/>
      <c r="AC14" s="872"/>
      <c r="AD14" s="872"/>
      <c r="AE14" s="872"/>
    </row>
    <row r="15" spans="1:31" s="416" customFormat="1" ht="49.95" customHeight="1">
      <c r="A15" s="393"/>
      <c r="B15" s="382"/>
      <c r="C15" s="348"/>
      <c r="D15" s="348"/>
      <c r="E15" s="348"/>
      <c r="F15" s="348"/>
      <c r="G15" s="348">
        <v>0</v>
      </c>
      <c r="H15" s="348">
        <v>0</v>
      </c>
      <c r="I15" s="413"/>
      <c r="J15" s="348"/>
      <c r="K15" s="348"/>
      <c r="L15" s="434"/>
      <c r="M15" s="393"/>
      <c r="N15" s="434"/>
      <c r="O15" s="434"/>
      <c r="P15" s="434"/>
      <c r="Q15" s="434">
        <v>0</v>
      </c>
      <c r="R15" s="434"/>
      <c r="S15" s="398" t="str">
        <f t="shared" si="0"/>
        <v>1</v>
      </c>
      <c r="T15" s="398" t="str">
        <f t="shared" si="1"/>
        <v>1</v>
      </c>
      <c r="U15" s="398" t="str">
        <f t="shared" si="2"/>
        <v>0</v>
      </c>
      <c r="V15" s="398" t="str">
        <f>IF(AND((OR('步驟1. 先填【111-1申請總表】會自動帶公式至步驟2.欄位'!$N$11="弱勢家庭子女",'步驟1. 先填【111-1申請總表】會自動帶公式至步驟2.欄位'!$N$11="弱勢家庭身障學生或身障人士子女")),U15*(G15=0)),"1","0")</f>
        <v>0</v>
      </c>
      <c r="W15" s="398" t="str">
        <f t="shared" si="3"/>
        <v>N</v>
      </c>
      <c r="X15" s="967"/>
      <c r="Y15" s="880"/>
      <c r="Z15" s="882"/>
      <c r="AA15" s="882"/>
      <c r="AB15" s="882"/>
      <c r="AC15" s="872"/>
      <c r="AD15" s="872"/>
      <c r="AE15" s="872"/>
    </row>
    <row r="16" spans="1:31" s="416" customFormat="1" ht="49.95" customHeight="1">
      <c r="A16" s="393"/>
      <c r="B16" s="382"/>
      <c r="C16" s="348"/>
      <c r="D16" s="348"/>
      <c r="E16" s="348"/>
      <c r="F16" s="348"/>
      <c r="G16" s="348">
        <v>0</v>
      </c>
      <c r="H16" s="348">
        <v>0</v>
      </c>
      <c r="I16" s="413"/>
      <c r="J16" s="348"/>
      <c r="K16" s="348"/>
      <c r="L16" s="434"/>
      <c r="M16" s="393"/>
      <c r="N16" s="434"/>
      <c r="O16" s="434"/>
      <c r="P16" s="434"/>
      <c r="Q16" s="434">
        <v>0</v>
      </c>
      <c r="R16" s="434"/>
      <c r="S16" s="398" t="str">
        <f t="shared" si="0"/>
        <v>1</v>
      </c>
      <c r="T16" s="398" t="str">
        <f t="shared" si="1"/>
        <v>1</v>
      </c>
      <c r="U16" s="398" t="str">
        <f t="shared" si="2"/>
        <v>0</v>
      </c>
      <c r="V16" s="398" t="str">
        <f>IF(AND((OR('步驟1. 先填【111-1申請總表】會自動帶公式至步驟2.欄位'!$N$11="弱勢家庭子女",'步驟1. 先填【111-1申請總表】會自動帶公式至步驟2.欄位'!$N$11="弱勢家庭身障學生或身障人士子女")),U16*(G16=0)),"1","0")</f>
        <v>0</v>
      </c>
      <c r="W16" s="398" t="str">
        <f t="shared" si="3"/>
        <v>N</v>
      </c>
      <c r="X16" s="967"/>
      <c r="Y16" s="880"/>
      <c r="Z16" s="882"/>
      <c r="AA16" s="882"/>
      <c r="AB16" s="882"/>
      <c r="AC16" s="872"/>
      <c r="AD16" s="872"/>
      <c r="AE16" s="872"/>
    </row>
    <row r="17" spans="1:31" s="416" customFormat="1" ht="49.95" customHeight="1">
      <c r="A17" s="393"/>
      <c r="B17" s="382"/>
      <c r="C17" s="348"/>
      <c r="D17" s="348"/>
      <c r="E17" s="348"/>
      <c r="F17" s="348"/>
      <c r="G17" s="348">
        <v>0</v>
      </c>
      <c r="H17" s="348">
        <v>0</v>
      </c>
      <c r="I17" s="413"/>
      <c r="J17" s="348"/>
      <c r="K17" s="348"/>
      <c r="L17" s="434"/>
      <c r="M17" s="393"/>
      <c r="N17" s="434"/>
      <c r="O17" s="434"/>
      <c r="P17" s="434"/>
      <c r="Q17" s="434">
        <v>0</v>
      </c>
      <c r="R17" s="434"/>
      <c r="S17" s="398" t="str">
        <f t="shared" si="0"/>
        <v>1</v>
      </c>
      <c r="T17" s="398" t="str">
        <f t="shared" si="1"/>
        <v>1</v>
      </c>
      <c r="U17" s="398" t="str">
        <f t="shared" si="2"/>
        <v>0</v>
      </c>
      <c r="V17" s="398" t="str">
        <f>IF(AND((OR('步驟1. 先填【111-1申請總表】會自動帶公式至步驟2.欄位'!$N$11="弱勢家庭子女",'步驟1. 先填【111-1申請總表】會自動帶公式至步驟2.欄位'!$N$11="弱勢家庭身障學生或身障人士子女")),U17*(G17=0)),"1","0")</f>
        <v>0</v>
      </c>
      <c r="W17" s="398" t="str">
        <f t="shared" si="3"/>
        <v>N</v>
      </c>
      <c r="X17" s="967"/>
      <c r="Y17" s="880"/>
      <c r="Z17" s="882"/>
      <c r="AA17" s="882"/>
      <c r="AB17" s="882"/>
      <c r="AC17" s="872"/>
      <c r="AD17" s="872"/>
      <c r="AE17" s="872"/>
    </row>
    <row r="18" spans="1:31" s="416" customFormat="1" ht="49.95" customHeight="1">
      <c r="A18" s="393"/>
      <c r="B18" s="382"/>
      <c r="C18" s="348"/>
      <c r="D18" s="348"/>
      <c r="E18" s="348"/>
      <c r="F18" s="348"/>
      <c r="G18" s="348">
        <v>0</v>
      </c>
      <c r="H18" s="348">
        <v>0</v>
      </c>
      <c r="I18" s="413"/>
      <c r="J18" s="348"/>
      <c r="K18" s="348"/>
      <c r="L18" s="434"/>
      <c r="M18" s="393"/>
      <c r="N18" s="434"/>
      <c r="O18" s="434"/>
      <c r="P18" s="434"/>
      <c r="Q18" s="434">
        <v>0</v>
      </c>
      <c r="R18" s="434"/>
      <c r="S18" s="398" t="str">
        <f t="shared" si="0"/>
        <v>1</v>
      </c>
      <c r="T18" s="398" t="str">
        <f t="shared" si="1"/>
        <v>1</v>
      </c>
      <c r="U18" s="398" t="str">
        <f t="shared" si="2"/>
        <v>0</v>
      </c>
      <c r="V18" s="398" t="str">
        <f>IF(AND((OR('步驟1. 先填【111-1申請總表】會自動帶公式至步驟2.欄位'!$N$11="弱勢家庭子女",'步驟1. 先填【111-1申請總表】會自動帶公式至步驟2.欄位'!$N$11="弱勢家庭身障學生或身障人士子女")),U18*(G18=0)),"1","0")</f>
        <v>0</v>
      </c>
      <c r="W18" s="398" t="str">
        <f t="shared" si="3"/>
        <v>N</v>
      </c>
      <c r="X18" s="967"/>
      <c r="Y18" s="880"/>
      <c r="Z18" s="882"/>
      <c r="AA18" s="882"/>
      <c r="AB18" s="882"/>
      <c r="AC18" s="872"/>
      <c r="AD18" s="872"/>
      <c r="AE18" s="872"/>
    </row>
    <row r="19" spans="1:31" s="416" customFormat="1" ht="49.95" customHeight="1">
      <c r="A19" s="393"/>
      <c r="B19" s="382"/>
      <c r="C19" s="348"/>
      <c r="D19" s="348"/>
      <c r="E19" s="348"/>
      <c r="F19" s="348"/>
      <c r="G19" s="348">
        <v>0</v>
      </c>
      <c r="H19" s="348">
        <v>0</v>
      </c>
      <c r="I19" s="413"/>
      <c r="J19" s="348"/>
      <c r="K19" s="348"/>
      <c r="L19" s="434"/>
      <c r="M19" s="393"/>
      <c r="N19" s="434"/>
      <c r="O19" s="434"/>
      <c r="P19" s="434"/>
      <c r="Q19" s="434">
        <v>0</v>
      </c>
      <c r="R19" s="434"/>
      <c r="S19" s="398" t="str">
        <f t="shared" si="0"/>
        <v>1</v>
      </c>
      <c r="T19" s="398" t="str">
        <f t="shared" si="1"/>
        <v>1</v>
      </c>
      <c r="U19" s="398" t="str">
        <f t="shared" si="2"/>
        <v>0</v>
      </c>
      <c r="V19" s="398" t="str">
        <f>IF(AND((OR('步驟1. 先填【111-1申請總表】會自動帶公式至步驟2.欄位'!$N$11="弱勢家庭子女",'步驟1. 先填【111-1申請總表】會自動帶公式至步驟2.欄位'!$N$11="弱勢家庭身障學生或身障人士子女")),U19*(G19=0)),"1","0")</f>
        <v>0</v>
      </c>
      <c r="W19" s="398" t="str">
        <f t="shared" si="3"/>
        <v>N</v>
      </c>
      <c r="X19" s="967"/>
      <c r="Y19" s="880"/>
      <c r="Z19" s="882"/>
      <c r="AA19" s="882"/>
      <c r="AB19" s="882"/>
      <c r="AC19" s="872"/>
      <c r="AD19" s="872"/>
      <c r="AE19" s="872"/>
    </row>
    <row r="20" spans="1:31" s="416" customFormat="1" ht="49.95" customHeight="1">
      <c r="A20" s="393"/>
      <c r="B20" s="382"/>
      <c r="C20" s="348"/>
      <c r="D20" s="348"/>
      <c r="E20" s="348"/>
      <c r="F20" s="348"/>
      <c r="G20" s="348">
        <v>0</v>
      </c>
      <c r="H20" s="348">
        <v>0</v>
      </c>
      <c r="I20" s="413"/>
      <c r="J20" s="348"/>
      <c r="K20" s="348"/>
      <c r="L20" s="434"/>
      <c r="M20" s="393"/>
      <c r="N20" s="434"/>
      <c r="O20" s="434"/>
      <c r="P20" s="434"/>
      <c r="Q20" s="434">
        <v>0</v>
      </c>
      <c r="R20" s="434"/>
      <c r="S20" s="398" t="str">
        <f t="shared" si="0"/>
        <v>1</v>
      </c>
      <c r="T20" s="398" t="str">
        <f t="shared" si="1"/>
        <v>1</v>
      </c>
      <c r="U20" s="398" t="str">
        <f t="shared" si="2"/>
        <v>0</v>
      </c>
      <c r="V20" s="398" t="str">
        <f>IF(AND((OR('步驟1. 先填【111-1申請總表】會自動帶公式至步驟2.欄位'!$N$11="弱勢家庭子女",'步驟1. 先填【111-1申請總表】會自動帶公式至步驟2.欄位'!$N$11="弱勢家庭身障學生或身障人士子女")),U20*(G20=0)),"1","0")</f>
        <v>0</v>
      </c>
      <c r="W20" s="398" t="str">
        <f t="shared" si="3"/>
        <v>N</v>
      </c>
      <c r="X20" s="967"/>
      <c r="Y20" s="880"/>
      <c r="Z20" s="882"/>
      <c r="AA20" s="882"/>
      <c r="AB20" s="882"/>
      <c r="AC20" s="872"/>
      <c r="AD20" s="872"/>
      <c r="AE20" s="872"/>
    </row>
    <row r="21" spans="1:31" s="416" customFormat="1" ht="49.95" customHeight="1">
      <c r="A21" s="393"/>
      <c r="B21" s="382"/>
      <c r="C21" s="348"/>
      <c r="D21" s="348"/>
      <c r="E21" s="348"/>
      <c r="F21" s="348"/>
      <c r="G21" s="348">
        <v>0</v>
      </c>
      <c r="H21" s="348">
        <v>0</v>
      </c>
      <c r="I21" s="413"/>
      <c r="J21" s="348"/>
      <c r="K21" s="348"/>
      <c r="L21" s="434"/>
      <c r="M21" s="393"/>
      <c r="N21" s="434"/>
      <c r="O21" s="434"/>
      <c r="P21" s="434"/>
      <c r="Q21" s="434">
        <v>0</v>
      </c>
      <c r="R21" s="434"/>
      <c r="S21" s="398" t="str">
        <f t="shared" si="0"/>
        <v>1</v>
      </c>
      <c r="T21" s="398" t="str">
        <f t="shared" si="1"/>
        <v>1</v>
      </c>
      <c r="U21" s="398" t="str">
        <f t="shared" si="2"/>
        <v>0</v>
      </c>
      <c r="V21" s="398" t="str">
        <f>IF(AND((OR('步驟1. 先填【111-1申請總表】會自動帶公式至步驟2.欄位'!$N$11="弱勢家庭子女",'步驟1. 先填【111-1申請總表】會自動帶公式至步驟2.欄位'!$N$11="弱勢家庭身障學生或身障人士子女")),U21*(G21=0)),"1","0")</f>
        <v>0</v>
      </c>
      <c r="W21" s="398" t="str">
        <f t="shared" si="3"/>
        <v>N</v>
      </c>
      <c r="X21" s="967"/>
      <c r="Y21" s="880"/>
      <c r="Z21" s="882"/>
      <c r="AA21" s="882"/>
      <c r="AB21" s="882"/>
      <c r="AC21" s="872"/>
      <c r="AD21" s="872"/>
      <c r="AE21" s="872"/>
    </row>
    <row r="22" spans="1:31" s="416" customFormat="1" ht="49.95" customHeight="1">
      <c r="A22" s="393"/>
      <c r="B22" s="382"/>
      <c r="C22" s="348"/>
      <c r="D22" s="348"/>
      <c r="E22" s="348"/>
      <c r="F22" s="348"/>
      <c r="G22" s="348">
        <v>0</v>
      </c>
      <c r="H22" s="348">
        <v>0</v>
      </c>
      <c r="I22" s="413"/>
      <c r="J22" s="348"/>
      <c r="K22" s="348"/>
      <c r="L22" s="434"/>
      <c r="M22" s="393"/>
      <c r="N22" s="434"/>
      <c r="O22" s="434"/>
      <c r="P22" s="434"/>
      <c r="Q22" s="434">
        <v>0</v>
      </c>
      <c r="R22" s="434"/>
      <c r="S22" s="398" t="str">
        <f t="shared" si="0"/>
        <v>1</v>
      </c>
      <c r="T22" s="398" t="str">
        <f t="shared" si="1"/>
        <v>1</v>
      </c>
      <c r="U22" s="398" t="str">
        <f t="shared" si="2"/>
        <v>0</v>
      </c>
      <c r="V22" s="398" t="str">
        <f>IF(AND((OR('步驟1. 先填【111-1申請總表】會自動帶公式至步驟2.欄位'!$N$11="弱勢家庭子女",'步驟1. 先填【111-1申請總表】會自動帶公式至步驟2.欄位'!$N$11="弱勢家庭身障學生或身障人士子女")),U22*(G22=0)),"1","0")</f>
        <v>0</v>
      </c>
      <c r="W22" s="398" t="str">
        <f t="shared" si="3"/>
        <v>N</v>
      </c>
      <c r="X22" s="968"/>
      <c r="Y22" s="881"/>
      <c r="Z22" s="882"/>
      <c r="AA22" s="882"/>
      <c r="AB22" s="882"/>
      <c r="AC22" s="872"/>
      <c r="AD22" s="872"/>
      <c r="AE22" s="872"/>
    </row>
    <row r="23" spans="1:31" s="417" customFormat="1" ht="49.95" customHeight="1">
      <c r="A23" s="963" t="s">
        <v>732</v>
      </c>
      <c r="B23" s="964"/>
      <c r="C23" s="964"/>
      <c r="D23" s="964"/>
      <c r="E23" s="964"/>
      <c r="F23" s="964"/>
      <c r="G23" s="964"/>
      <c r="H23" s="964"/>
      <c r="I23" s="964"/>
      <c r="J23" s="964"/>
      <c r="K23" s="964"/>
      <c r="L23" s="964"/>
      <c r="M23" s="965"/>
      <c r="N23" s="433">
        <f>SUM(N4:N22)</f>
        <v>0</v>
      </c>
      <c r="O23" s="433">
        <f t="shared" ref="O23:R23" si="4">SUM(O4:O22)</f>
        <v>0</v>
      </c>
      <c r="P23" s="433">
        <f t="shared" si="4"/>
        <v>0</v>
      </c>
      <c r="Q23" s="433">
        <f t="shared" si="4"/>
        <v>0</v>
      </c>
      <c r="R23" s="433">
        <f t="shared" si="4"/>
        <v>0</v>
      </c>
      <c r="S23" s="399"/>
      <c r="T23" s="399"/>
      <c r="U23" s="399"/>
      <c r="V23" s="399"/>
      <c r="W23" s="400"/>
      <c r="X23" s="303">
        <f>X4</f>
        <v>1</v>
      </c>
      <c r="Y23" s="48">
        <f>Y4</f>
        <v>0</v>
      </c>
      <c r="Z23" s="882"/>
      <c r="AA23" s="882"/>
      <c r="AB23" s="882"/>
      <c r="AC23" s="872"/>
      <c r="AD23" s="872"/>
      <c r="AE23" s="872"/>
    </row>
    <row r="25" spans="1:31" s="227" customFormat="1" ht="19.8">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59.4">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79.2">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86" priority="14" operator="containsText" text="0">
      <formula>NOT(ISERROR(SEARCH("0",S4)))</formula>
    </cfRule>
  </conditionalFormatting>
  <conditionalFormatting sqref="U4:U22">
    <cfRule type="containsText" dxfId="285" priority="13" operator="containsText" text="0">
      <formula>NOT(ISERROR(SEARCH("0",U4)))</formula>
    </cfRule>
  </conditionalFormatting>
  <conditionalFormatting sqref="V4:V22">
    <cfRule type="containsText" dxfId="284" priority="12" operator="containsText" text="1">
      <formula>NOT(ISERROR(SEARCH("1",V4)))</formula>
    </cfRule>
  </conditionalFormatting>
  <conditionalFormatting sqref="W4:W22 A23">
    <cfRule type="containsText" dxfId="283" priority="11" operator="containsText" text="Y">
      <formula>NOT(ISERROR(SEARCH("Y",A4)))</formula>
    </cfRule>
  </conditionalFormatting>
  <conditionalFormatting sqref="AC4:AE4">
    <cfRule type="cellIs" dxfId="282" priority="9" stopIfTrue="1" operator="equal">
      <formula>"身份空白"</formula>
    </cfRule>
    <cfRule type="cellIs" dxfId="281" priority="10"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4:K22">
      <formula1>$K$26:$K$47</formula1>
    </dataValidation>
  </dataValidation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4"/>
  <dimension ref="A1:AE69"/>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6" style="8" customWidth="1"/>
    <col min="3" max="3" width="11.33203125" style="7" customWidth="1"/>
    <col min="4" max="4" width="12.77734375" style="7" customWidth="1"/>
    <col min="5" max="5" width="10.77734375" style="7" customWidth="1"/>
    <col min="6" max="6" width="11.77734375" style="7" customWidth="1"/>
    <col min="7" max="8" width="11.109375" style="7" customWidth="1"/>
    <col min="9" max="9" width="11.77734375" style="7" customWidth="1"/>
    <col min="10" max="10" width="27.21875" style="9" customWidth="1"/>
    <col min="11" max="11" width="24.21875" style="7" customWidth="1"/>
    <col min="12" max="12" width="20.5546875" style="10" customWidth="1"/>
    <col min="13" max="13" width="17.77734375" style="7" customWidth="1"/>
    <col min="14" max="18" width="21.88671875" style="11" customWidth="1"/>
    <col min="19" max="20" width="18.88671875" style="7" customWidth="1"/>
    <col min="21" max="21" width="15.5546875" style="7" customWidth="1"/>
    <col min="22" max="22" width="18.109375" style="7" customWidth="1"/>
    <col min="23" max="23" width="15" style="7" customWidth="1"/>
    <col min="24" max="24" width="14" style="7" customWidth="1"/>
    <col min="25" max="25" width="14.33203125" style="12" customWidth="1"/>
    <col min="26" max="31" width="18.664062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1080</v>
      </c>
      <c r="O2" s="864"/>
      <c r="P2" s="864"/>
      <c r="Q2" s="865" t="s">
        <v>1059</v>
      </c>
      <c r="R2" s="865"/>
      <c r="S2" s="866" t="s">
        <v>170</v>
      </c>
      <c r="T2" s="867"/>
      <c r="U2" s="867"/>
      <c r="V2" s="867"/>
      <c r="W2" s="867"/>
      <c r="X2" s="868"/>
      <c r="Y2" s="47" t="s">
        <v>171</v>
      </c>
      <c r="Z2" s="869" t="s">
        <v>977</v>
      </c>
      <c r="AA2" s="870"/>
      <c r="AB2" s="870"/>
      <c r="AC2" s="871" t="s">
        <v>978</v>
      </c>
      <c r="AD2" s="871"/>
      <c r="AE2" s="871"/>
    </row>
    <row r="3" spans="1:31" s="4" customFormat="1" ht="153.6" customHeight="1">
      <c r="A3" s="221" t="s">
        <v>972</v>
      </c>
      <c r="B3" s="220" t="s">
        <v>505</v>
      </c>
      <c r="C3" s="221" t="s">
        <v>506</v>
      </c>
      <c r="D3" s="221" t="s">
        <v>507</v>
      </c>
      <c r="E3" s="221" t="s">
        <v>1054</v>
      </c>
      <c r="F3" s="221" t="s">
        <v>509</v>
      </c>
      <c r="G3" s="221" t="s">
        <v>510</v>
      </c>
      <c r="H3" s="221" t="s">
        <v>511</v>
      </c>
      <c r="I3" s="221" t="s">
        <v>512</v>
      </c>
      <c r="J3" s="221" t="s">
        <v>513</v>
      </c>
      <c r="K3" s="221" t="s">
        <v>622</v>
      </c>
      <c r="L3" s="222" t="s">
        <v>514</v>
      </c>
      <c r="M3" s="221" t="s">
        <v>1055</v>
      </c>
      <c r="N3" s="304" t="s">
        <v>734</v>
      </c>
      <c r="O3" s="214" t="s">
        <v>735</v>
      </c>
      <c r="P3" s="214" t="s">
        <v>736</v>
      </c>
      <c r="Q3" s="214" t="s">
        <v>1057</v>
      </c>
      <c r="R3" s="214"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6" customFormat="1" ht="49.95" customHeight="1">
      <c r="A4" s="473">
        <v>1</v>
      </c>
      <c r="B4" s="397">
        <f>'步驟1. 先填【111-1申請總表】會自動帶公式至步驟2.欄位'!G12</f>
        <v>0</v>
      </c>
      <c r="C4" s="441"/>
      <c r="D4" s="347">
        <v>1</v>
      </c>
      <c r="E4" s="347">
        <v>1</v>
      </c>
      <c r="F4" s="347">
        <v>0</v>
      </c>
      <c r="G4" s="413">
        <v>0</v>
      </c>
      <c r="H4" s="413">
        <v>0</v>
      </c>
      <c r="I4" s="347">
        <v>1</v>
      </c>
      <c r="J4" s="347">
        <f>'步驟1. 先填【111-1申請總表】會自動帶公式至步驟2.欄位'!C8</f>
        <v>0</v>
      </c>
      <c r="K4" s="347">
        <v>2</v>
      </c>
      <c r="L4" s="434"/>
      <c r="M4" s="393">
        <v>1</v>
      </c>
      <c r="N4" s="434"/>
      <c r="O4" s="434"/>
      <c r="P4" s="434"/>
      <c r="Q4" s="434"/>
      <c r="R4" s="434"/>
      <c r="S4" s="398" t="str">
        <f t="shared" ref="S4:S22" si="0">IF(OR(F4*H4),"0","1")</f>
        <v>1</v>
      </c>
      <c r="T4" s="398" t="str">
        <f t="shared" ref="T4:T22" si="1">IF(OR(G4*H4),"0","1")</f>
        <v>1</v>
      </c>
      <c r="U4" s="398" t="str">
        <f t="shared" ref="U4:U22" si="2">IF(OR((A4&lt;=0),(A4&gt;28),(A4&gt;3)*(A4&lt;=7)*(D4=2)*(E4=0)*(F4=0)*(H4=0),(A4&gt;3)*(A4&lt;=7)*(D4&lt;1)*(E4=0)*(F4=0)*(H4=0),(A4&gt;3)*(A4&lt;=7)*(D4&gt;5)*(E4=0)*(F4=0)*(H4=0),(A4=8)*(E4=0)*(F4=0)*(H4=0),(A4=9)*(E4=0)*(F4=0)*(H4=0),(A4=1)*F4,(A4=1)*G4,(A4=1)*H4,(A4=2)*(F4=0)*(H4=0),(A4=3)*(F4=0)*(H4=0),(A4=10)*(D4=1)*(F4=0)*(H4=0),(A4=10)*(D4=3)*(F4=0)*(H4=0),(A4=10)*(D4=4)*(F4=0)*(H4=0),F4*H4,G4*H4,AND((A4&gt;=11)*(F4=0),AND((A4&gt;=11)*(H4=0)))),"0","1")</f>
        <v>1</v>
      </c>
      <c r="V4" s="398" t="str">
        <f>IF(AND((OR('步驟1. 先填【111-1申請總表】會自動帶公式至步驟2.欄位'!$N$12="弱勢家庭子女",'步驟1. 先填【111-1申請總表】會自動帶公式至步驟2.欄位'!$N$12="弱勢家庭身障學生或身障人士子女")),U4*(G4=0)),"1","0")</f>
        <v>0</v>
      </c>
      <c r="W4" s="398" t="str">
        <f t="shared" ref="W4:W22" si="3">IF(U4*V4,"Y","N")</f>
        <v>N</v>
      </c>
      <c r="X4" s="966">
        <f>COUNTIF(U4:U22,"1")</f>
        <v>1</v>
      </c>
      <c r="Y4" s="879">
        <f>'步驟1. 先填【111-1申請總表】會自動帶公式至步驟2.欄位'!N12</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48"/>
      <c r="E5" s="348"/>
      <c r="F5" s="348"/>
      <c r="G5" s="348">
        <v>0</v>
      </c>
      <c r="H5" s="348">
        <v>0</v>
      </c>
      <c r="I5" s="413"/>
      <c r="J5" s="348"/>
      <c r="K5" s="348"/>
      <c r="L5" s="434"/>
      <c r="M5" s="393"/>
      <c r="N5" s="434"/>
      <c r="O5" s="434"/>
      <c r="P5" s="434"/>
      <c r="Q5" s="434"/>
      <c r="R5" s="434"/>
      <c r="S5" s="398" t="str">
        <f t="shared" si="0"/>
        <v>1</v>
      </c>
      <c r="T5" s="398" t="str">
        <f t="shared" si="1"/>
        <v>1</v>
      </c>
      <c r="U5" s="398" t="str">
        <f t="shared" si="2"/>
        <v>0</v>
      </c>
      <c r="V5" s="398" t="str">
        <f>IF(AND((OR('步驟1. 先填【111-1申請總表】會自動帶公式至步驟2.欄位'!$N$12="弱勢家庭子女",'步驟1. 先填【111-1申請總表】會自動帶公式至步驟2.欄位'!$N$12="弱勢家庭身障學生或身障人士子女")),U5*(G5=0)),"1","0")</f>
        <v>0</v>
      </c>
      <c r="W5" s="398" t="str">
        <f t="shared" si="3"/>
        <v>N</v>
      </c>
      <c r="X5" s="967"/>
      <c r="Y5" s="880"/>
      <c r="Z5" s="882"/>
      <c r="AA5" s="882"/>
      <c r="AB5" s="882"/>
      <c r="AC5" s="872"/>
      <c r="AD5" s="872"/>
      <c r="AE5" s="872"/>
    </row>
    <row r="6" spans="1:31" s="416" customFormat="1" ht="49.95" customHeight="1">
      <c r="A6" s="393"/>
      <c r="B6" s="382"/>
      <c r="C6" s="393"/>
      <c r="D6" s="348"/>
      <c r="E6" s="348"/>
      <c r="F6" s="348"/>
      <c r="G6" s="348">
        <v>0</v>
      </c>
      <c r="H6" s="348">
        <v>0</v>
      </c>
      <c r="I6" s="413"/>
      <c r="J6" s="348"/>
      <c r="K6" s="348"/>
      <c r="L6" s="434"/>
      <c r="M6" s="393"/>
      <c r="N6" s="434"/>
      <c r="O6" s="434"/>
      <c r="P6" s="434"/>
      <c r="Q6" s="434"/>
      <c r="R6" s="434"/>
      <c r="S6" s="398" t="str">
        <f t="shared" si="0"/>
        <v>1</v>
      </c>
      <c r="T6" s="398" t="str">
        <f t="shared" si="1"/>
        <v>1</v>
      </c>
      <c r="U6" s="398" t="str">
        <f t="shared" si="2"/>
        <v>0</v>
      </c>
      <c r="V6" s="398" t="str">
        <f>IF(AND((OR('步驟1. 先填【111-1申請總表】會自動帶公式至步驟2.欄位'!$N$12="弱勢家庭子女",'步驟1. 先填【111-1申請總表】會自動帶公式至步驟2.欄位'!$N$12="弱勢家庭身障學生或身障人士子女")),U6*(G6=0)),"1","0")</f>
        <v>0</v>
      </c>
      <c r="W6" s="398" t="str">
        <f t="shared" si="3"/>
        <v>N</v>
      </c>
      <c r="X6" s="967"/>
      <c r="Y6" s="880"/>
      <c r="Z6" s="882"/>
      <c r="AA6" s="882"/>
      <c r="AB6" s="882"/>
      <c r="AC6" s="872"/>
      <c r="AD6" s="872"/>
      <c r="AE6" s="872"/>
    </row>
    <row r="7" spans="1:31" s="416" customFormat="1" ht="49.95" customHeight="1">
      <c r="A7" s="393"/>
      <c r="B7" s="299"/>
      <c r="C7" s="393"/>
      <c r="D7" s="348"/>
      <c r="E7" s="348"/>
      <c r="F7" s="348"/>
      <c r="G7" s="348">
        <v>0</v>
      </c>
      <c r="H7" s="348">
        <v>0</v>
      </c>
      <c r="I7" s="413"/>
      <c r="J7" s="348"/>
      <c r="K7" s="348"/>
      <c r="L7" s="434"/>
      <c r="M7" s="393"/>
      <c r="N7" s="434"/>
      <c r="O7" s="434"/>
      <c r="P7" s="434"/>
      <c r="Q7" s="434"/>
      <c r="R7" s="434"/>
      <c r="S7" s="398" t="str">
        <f t="shared" si="0"/>
        <v>1</v>
      </c>
      <c r="T7" s="398" t="str">
        <f t="shared" si="1"/>
        <v>1</v>
      </c>
      <c r="U7" s="398" t="str">
        <f t="shared" si="2"/>
        <v>0</v>
      </c>
      <c r="V7" s="398" t="str">
        <f>IF(AND((OR('步驟1. 先填【111-1申請總表】會自動帶公式至步驟2.欄位'!$N$12="弱勢家庭子女",'步驟1. 先填【111-1申請總表】會自動帶公式至步驟2.欄位'!$N$12="弱勢家庭身障學生或身障人士子女")),U7*(G7=0)),"1","0")</f>
        <v>0</v>
      </c>
      <c r="W7" s="398" t="str">
        <f t="shared" si="3"/>
        <v>N</v>
      </c>
      <c r="X7" s="967"/>
      <c r="Y7" s="880"/>
      <c r="Z7" s="882"/>
      <c r="AA7" s="882"/>
      <c r="AB7" s="882"/>
      <c r="AC7" s="872"/>
      <c r="AD7" s="872"/>
      <c r="AE7" s="872"/>
    </row>
    <row r="8" spans="1:31" s="416" customFormat="1" ht="49.95" customHeight="1">
      <c r="A8" s="393"/>
      <c r="B8" s="382"/>
      <c r="C8" s="393"/>
      <c r="D8" s="348"/>
      <c r="E8" s="348"/>
      <c r="F8" s="348"/>
      <c r="G8" s="348">
        <v>0</v>
      </c>
      <c r="H8" s="348">
        <v>0</v>
      </c>
      <c r="I8" s="413"/>
      <c r="J8" s="348"/>
      <c r="K8" s="348"/>
      <c r="L8" s="434"/>
      <c r="M8" s="393"/>
      <c r="N8" s="434"/>
      <c r="O8" s="434"/>
      <c r="P8" s="434"/>
      <c r="Q8" s="434"/>
      <c r="R8" s="434"/>
      <c r="S8" s="398" t="str">
        <f t="shared" si="0"/>
        <v>1</v>
      </c>
      <c r="T8" s="398" t="str">
        <f t="shared" si="1"/>
        <v>1</v>
      </c>
      <c r="U8" s="398" t="str">
        <f t="shared" si="2"/>
        <v>0</v>
      </c>
      <c r="V8" s="398" t="str">
        <f>IF(AND((OR('步驟1. 先填【111-1申請總表】會自動帶公式至步驟2.欄位'!$N$12="弱勢家庭子女",'步驟1. 先填【111-1申請總表】會自動帶公式至步驟2.欄位'!$N$12="弱勢家庭身障學生或身障人士子女")),U8*(G8=0)),"1","0")</f>
        <v>0</v>
      </c>
      <c r="W8" s="398" t="str">
        <f t="shared" si="3"/>
        <v>N</v>
      </c>
      <c r="X8" s="967"/>
      <c r="Y8" s="880"/>
      <c r="Z8" s="882"/>
      <c r="AA8" s="882"/>
      <c r="AB8" s="882"/>
      <c r="AC8" s="872"/>
      <c r="AD8" s="872"/>
      <c r="AE8" s="872"/>
    </row>
    <row r="9" spans="1:31" s="416" customFormat="1" ht="49.95" customHeight="1">
      <c r="A9" s="393"/>
      <c r="B9" s="382"/>
      <c r="C9" s="393"/>
      <c r="D9" s="348"/>
      <c r="E9" s="348"/>
      <c r="F9" s="348"/>
      <c r="G9" s="348">
        <v>0</v>
      </c>
      <c r="H9" s="348">
        <v>0</v>
      </c>
      <c r="I9" s="413"/>
      <c r="J9" s="348"/>
      <c r="K9" s="348"/>
      <c r="L9" s="434"/>
      <c r="M9" s="393"/>
      <c r="N9" s="434"/>
      <c r="O9" s="434"/>
      <c r="P9" s="434"/>
      <c r="Q9" s="434"/>
      <c r="R9" s="434"/>
      <c r="S9" s="398" t="str">
        <f t="shared" si="0"/>
        <v>1</v>
      </c>
      <c r="T9" s="398" t="str">
        <f t="shared" si="1"/>
        <v>1</v>
      </c>
      <c r="U9" s="398" t="str">
        <f t="shared" si="2"/>
        <v>0</v>
      </c>
      <c r="V9" s="398" t="str">
        <f>IF(AND((OR('步驟1. 先填【111-1申請總表】會自動帶公式至步驟2.欄位'!$N$12="弱勢家庭子女",'步驟1. 先填【111-1申請總表】會自動帶公式至步驟2.欄位'!$N$12="弱勢家庭身障學生或身障人士子女")),U9*(G9=0)),"1","0")</f>
        <v>0</v>
      </c>
      <c r="W9" s="398" t="str">
        <f t="shared" si="3"/>
        <v>N</v>
      </c>
      <c r="X9" s="967"/>
      <c r="Y9" s="880"/>
      <c r="Z9" s="882"/>
      <c r="AA9" s="882"/>
      <c r="AB9" s="882"/>
      <c r="AC9" s="872"/>
      <c r="AD9" s="872"/>
      <c r="AE9" s="872"/>
    </row>
    <row r="10" spans="1:31" s="416" customFormat="1" ht="49.95" customHeight="1">
      <c r="A10" s="393"/>
      <c r="B10" s="382"/>
      <c r="C10" s="393"/>
      <c r="D10" s="348"/>
      <c r="E10" s="348"/>
      <c r="F10" s="348"/>
      <c r="G10" s="348">
        <v>0</v>
      </c>
      <c r="H10" s="348">
        <v>0</v>
      </c>
      <c r="I10" s="413"/>
      <c r="J10" s="348"/>
      <c r="K10" s="348"/>
      <c r="L10" s="434"/>
      <c r="M10" s="393"/>
      <c r="N10" s="434"/>
      <c r="O10" s="434"/>
      <c r="P10" s="434"/>
      <c r="Q10" s="434"/>
      <c r="R10" s="434"/>
      <c r="S10" s="398" t="str">
        <f t="shared" si="0"/>
        <v>1</v>
      </c>
      <c r="T10" s="398" t="str">
        <f t="shared" si="1"/>
        <v>1</v>
      </c>
      <c r="U10" s="398" t="str">
        <f t="shared" si="2"/>
        <v>0</v>
      </c>
      <c r="V10" s="398" t="str">
        <f>IF(AND((OR('步驟1. 先填【111-1申請總表】會自動帶公式至步驟2.欄位'!$N$12="弱勢家庭子女",'步驟1. 先填【111-1申請總表】會自動帶公式至步驟2.欄位'!$N$12="弱勢家庭身障學生或身障人士子女")),U10*(G10=0)),"1","0")</f>
        <v>0</v>
      </c>
      <c r="W10" s="398" t="str">
        <f t="shared" si="3"/>
        <v>N</v>
      </c>
      <c r="X10" s="967"/>
      <c r="Y10" s="880"/>
      <c r="Z10" s="882"/>
      <c r="AA10" s="882"/>
      <c r="AB10" s="882"/>
      <c r="AC10" s="872"/>
      <c r="AD10" s="872"/>
      <c r="AE10" s="872"/>
    </row>
    <row r="11" spans="1:31" s="416" customFormat="1" ht="49.95" customHeight="1">
      <c r="A11" s="393"/>
      <c r="B11" s="382"/>
      <c r="C11" s="393"/>
      <c r="D11" s="348"/>
      <c r="E11" s="348"/>
      <c r="F11" s="348"/>
      <c r="G11" s="348">
        <v>0</v>
      </c>
      <c r="H11" s="348">
        <v>0</v>
      </c>
      <c r="I11" s="413"/>
      <c r="J11" s="348"/>
      <c r="K11" s="348"/>
      <c r="L11" s="434"/>
      <c r="M11" s="393"/>
      <c r="N11" s="434"/>
      <c r="O11" s="434"/>
      <c r="P11" s="434"/>
      <c r="Q11" s="434"/>
      <c r="R11" s="434"/>
      <c r="S11" s="398" t="str">
        <f t="shared" si="0"/>
        <v>1</v>
      </c>
      <c r="T11" s="398" t="str">
        <f t="shared" si="1"/>
        <v>1</v>
      </c>
      <c r="U11" s="398" t="str">
        <f t="shared" si="2"/>
        <v>0</v>
      </c>
      <c r="V11" s="398" t="str">
        <f>IF(AND((OR('步驟1. 先填【111-1申請總表】會自動帶公式至步驟2.欄位'!$N$12="弱勢家庭子女",'步驟1. 先填【111-1申請總表】會自動帶公式至步驟2.欄位'!$N$12="弱勢家庭身障學生或身障人士子女")),U11*(G11=0)),"1","0")</f>
        <v>0</v>
      </c>
      <c r="W11" s="398" t="str">
        <f t="shared" si="3"/>
        <v>N</v>
      </c>
      <c r="X11" s="967"/>
      <c r="Y11" s="880"/>
      <c r="Z11" s="882"/>
      <c r="AA11" s="882"/>
      <c r="AB11" s="882"/>
      <c r="AC11" s="872"/>
      <c r="AD11" s="872"/>
      <c r="AE11" s="872"/>
    </row>
    <row r="12" spans="1:31" s="416" customFormat="1" ht="49.95" customHeight="1">
      <c r="A12" s="393"/>
      <c r="B12" s="382"/>
      <c r="C12" s="393"/>
      <c r="D12" s="348"/>
      <c r="E12" s="348"/>
      <c r="F12" s="348"/>
      <c r="G12" s="348">
        <v>0</v>
      </c>
      <c r="H12" s="348">
        <v>0</v>
      </c>
      <c r="I12" s="413"/>
      <c r="J12" s="348"/>
      <c r="K12" s="348"/>
      <c r="L12" s="434"/>
      <c r="M12" s="393"/>
      <c r="N12" s="434"/>
      <c r="O12" s="434"/>
      <c r="P12" s="434"/>
      <c r="Q12" s="434"/>
      <c r="R12" s="434"/>
      <c r="S12" s="398" t="str">
        <f t="shared" si="0"/>
        <v>1</v>
      </c>
      <c r="T12" s="398" t="str">
        <f t="shared" si="1"/>
        <v>1</v>
      </c>
      <c r="U12" s="398" t="str">
        <f t="shared" si="2"/>
        <v>0</v>
      </c>
      <c r="V12" s="398" t="str">
        <f>IF(AND((OR('步驟1. 先填【111-1申請總表】會自動帶公式至步驟2.欄位'!$N$12="弱勢家庭子女",'步驟1. 先填【111-1申請總表】會自動帶公式至步驟2.欄位'!$N$12="弱勢家庭身障學生或身障人士子女")),U12*(G12=0)),"1","0")</f>
        <v>0</v>
      </c>
      <c r="W12" s="398" t="str">
        <f t="shared" si="3"/>
        <v>N</v>
      </c>
      <c r="X12" s="967"/>
      <c r="Y12" s="880"/>
      <c r="Z12" s="882"/>
      <c r="AA12" s="882"/>
      <c r="AB12" s="882"/>
      <c r="AC12" s="872"/>
      <c r="AD12" s="872"/>
      <c r="AE12" s="872"/>
    </row>
    <row r="13" spans="1:31" s="416" customFormat="1" ht="49.95" customHeight="1">
      <c r="A13" s="393"/>
      <c r="B13" s="382"/>
      <c r="C13" s="393"/>
      <c r="D13" s="348"/>
      <c r="E13" s="348"/>
      <c r="F13" s="348"/>
      <c r="G13" s="348">
        <v>0</v>
      </c>
      <c r="H13" s="348">
        <v>0</v>
      </c>
      <c r="I13" s="413"/>
      <c r="J13" s="348"/>
      <c r="K13" s="348"/>
      <c r="L13" s="434"/>
      <c r="M13" s="393"/>
      <c r="N13" s="434"/>
      <c r="O13" s="434"/>
      <c r="P13" s="434"/>
      <c r="Q13" s="434"/>
      <c r="R13" s="434"/>
      <c r="S13" s="398" t="str">
        <f t="shared" si="0"/>
        <v>1</v>
      </c>
      <c r="T13" s="398" t="str">
        <f t="shared" si="1"/>
        <v>1</v>
      </c>
      <c r="U13" s="398" t="str">
        <f t="shared" si="2"/>
        <v>0</v>
      </c>
      <c r="V13" s="398" t="str">
        <f>IF(AND((OR('步驟1. 先填【111-1申請總表】會自動帶公式至步驟2.欄位'!$N$12="弱勢家庭子女",'步驟1. 先填【111-1申請總表】會自動帶公式至步驟2.欄位'!$N$12="弱勢家庭身障學生或身障人士子女")),U13*(G13=0)),"1","0")</f>
        <v>0</v>
      </c>
      <c r="W13" s="398" t="str">
        <f t="shared" si="3"/>
        <v>N</v>
      </c>
      <c r="X13" s="967"/>
      <c r="Y13" s="880"/>
      <c r="Z13" s="882"/>
      <c r="AA13" s="882"/>
      <c r="AB13" s="882"/>
      <c r="AC13" s="872"/>
      <c r="AD13" s="872"/>
      <c r="AE13" s="872"/>
    </row>
    <row r="14" spans="1:31" s="416" customFormat="1" ht="49.95" customHeight="1">
      <c r="A14" s="393"/>
      <c r="B14" s="382"/>
      <c r="C14" s="393"/>
      <c r="D14" s="348"/>
      <c r="E14" s="348"/>
      <c r="F14" s="348"/>
      <c r="G14" s="348">
        <v>0</v>
      </c>
      <c r="H14" s="348">
        <v>0</v>
      </c>
      <c r="I14" s="413"/>
      <c r="J14" s="348"/>
      <c r="K14" s="348"/>
      <c r="L14" s="434"/>
      <c r="M14" s="393"/>
      <c r="N14" s="434"/>
      <c r="O14" s="434"/>
      <c r="P14" s="434"/>
      <c r="Q14" s="434"/>
      <c r="R14" s="434"/>
      <c r="S14" s="398" t="str">
        <f t="shared" si="0"/>
        <v>1</v>
      </c>
      <c r="T14" s="398" t="str">
        <f t="shared" si="1"/>
        <v>1</v>
      </c>
      <c r="U14" s="398" t="str">
        <f t="shared" si="2"/>
        <v>0</v>
      </c>
      <c r="V14" s="398" t="str">
        <f>IF(AND((OR('步驟1. 先填【111-1申請總表】會自動帶公式至步驟2.欄位'!$N$12="弱勢家庭子女",'步驟1. 先填【111-1申請總表】會自動帶公式至步驟2.欄位'!$N$12="弱勢家庭身障學生或身障人士子女")),U14*(G14=0)),"1","0")</f>
        <v>0</v>
      </c>
      <c r="W14" s="398" t="str">
        <f t="shared" si="3"/>
        <v>N</v>
      </c>
      <c r="X14" s="967"/>
      <c r="Y14" s="880"/>
      <c r="Z14" s="882"/>
      <c r="AA14" s="882"/>
      <c r="AB14" s="882"/>
      <c r="AC14" s="872"/>
      <c r="AD14" s="872"/>
      <c r="AE14" s="872"/>
    </row>
    <row r="15" spans="1:31" s="416" customFormat="1" ht="49.95" customHeight="1">
      <c r="A15" s="393"/>
      <c r="B15" s="382"/>
      <c r="C15" s="393"/>
      <c r="D15" s="348"/>
      <c r="E15" s="348"/>
      <c r="F15" s="348"/>
      <c r="G15" s="348">
        <v>0</v>
      </c>
      <c r="H15" s="348">
        <v>0</v>
      </c>
      <c r="I15" s="413"/>
      <c r="J15" s="348"/>
      <c r="K15" s="348"/>
      <c r="L15" s="434"/>
      <c r="M15" s="393"/>
      <c r="N15" s="434"/>
      <c r="O15" s="434"/>
      <c r="P15" s="434"/>
      <c r="Q15" s="434"/>
      <c r="R15" s="434"/>
      <c r="S15" s="398" t="str">
        <f t="shared" si="0"/>
        <v>1</v>
      </c>
      <c r="T15" s="398" t="str">
        <f t="shared" si="1"/>
        <v>1</v>
      </c>
      <c r="U15" s="398" t="str">
        <f t="shared" si="2"/>
        <v>0</v>
      </c>
      <c r="V15" s="398" t="str">
        <f>IF(AND((OR('步驟1. 先填【111-1申請總表】會自動帶公式至步驟2.欄位'!$N$12="弱勢家庭子女",'步驟1. 先填【111-1申請總表】會自動帶公式至步驟2.欄位'!$N$12="弱勢家庭身障學生或身障人士子女")),U15*(G15=0)),"1","0")</f>
        <v>0</v>
      </c>
      <c r="W15" s="398" t="str">
        <f t="shared" si="3"/>
        <v>N</v>
      </c>
      <c r="X15" s="967"/>
      <c r="Y15" s="880"/>
      <c r="Z15" s="882"/>
      <c r="AA15" s="882"/>
      <c r="AB15" s="882"/>
      <c r="AC15" s="872"/>
      <c r="AD15" s="872"/>
      <c r="AE15" s="872"/>
    </row>
    <row r="16" spans="1:31" s="416" customFormat="1" ht="49.95" customHeight="1">
      <c r="A16" s="393"/>
      <c r="B16" s="382"/>
      <c r="C16" s="393"/>
      <c r="D16" s="348"/>
      <c r="E16" s="348"/>
      <c r="F16" s="348"/>
      <c r="G16" s="348">
        <v>0</v>
      </c>
      <c r="H16" s="348">
        <v>0</v>
      </c>
      <c r="I16" s="413"/>
      <c r="J16" s="348"/>
      <c r="K16" s="348"/>
      <c r="L16" s="434"/>
      <c r="M16" s="393"/>
      <c r="N16" s="434"/>
      <c r="O16" s="434"/>
      <c r="P16" s="434"/>
      <c r="Q16" s="434"/>
      <c r="R16" s="434"/>
      <c r="S16" s="398" t="str">
        <f t="shared" si="0"/>
        <v>1</v>
      </c>
      <c r="T16" s="398" t="str">
        <f t="shared" si="1"/>
        <v>1</v>
      </c>
      <c r="U16" s="398" t="str">
        <f t="shared" si="2"/>
        <v>0</v>
      </c>
      <c r="V16" s="398" t="str">
        <f>IF(AND((OR('步驟1. 先填【111-1申請總表】會自動帶公式至步驟2.欄位'!$N$12="弱勢家庭子女",'步驟1. 先填【111-1申請總表】會自動帶公式至步驟2.欄位'!$N$12="弱勢家庭身障學生或身障人士子女")),U16*(G16=0)),"1","0")</f>
        <v>0</v>
      </c>
      <c r="W16" s="398" t="str">
        <f t="shared" si="3"/>
        <v>N</v>
      </c>
      <c r="X16" s="967"/>
      <c r="Y16" s="880"/>
      <c r="Z16" s="882"/>
      <c r="AA16" s="882"/>
      <c r="AB16" s="882"/>
      <c r="AC16" s="872"/>
      <c r="AD16" s="872"/>
      <c r="AE16" s="872"/>
    </row>
    <row r="17" spans="1:31" s="416" customFormat="1" ht="49.95" customHeight="1">
      <c r="A17" s="393"/>
      <c r="B17" s="382"/>
      <c r="C17" s="393"/>
      <c r="D17" s="348"/>
      <c r="E17" s="348"/>
      <c r="F17" s="348"/>
      <c r="G17" s="348">
        <v>0</v>
      </c>
      <c r="H17" s="348">
        <v>0</v>
      </c>
      <c r="I17" s="413"/>
      <c r="J17" s="348"/>
      <c r="K17" s="348"/>
      <c r="L17" s="434"/>
      <c r="M17" s="393"/>
      <c r="N17" s="434"/>
      <c r="O17" s="434"/>
      <c r="P17" s="434"/>
      <c r="Q17" s="434"/>
      <c r="R17" s="434"/>
      <c r="S17" s="398" t="str">
        <f t="shared" si="0"/>
        <v>1</v>
      </c>
      <c r="T17" s="398" t="str">
        <f t="shared" si="1"/>
        <v>1</v>
      </c>
      <c r="U17" s="398" t="str">
        <f t="shared" si="2"/>
        <v>0</v>
      </c>
      <c r="V17" s="398" t="str">
        <f>IF(AND((OR('步驟1. 先填【111-1申請總表】會自動帶公式至步驟2.欄位'!$N$12="弱勢家庭子女",'步驟1. 先填【111-1申請總表】會自動帶公式至步驟2.欄位'!$N$12="弱勢家庭身障學生或身障人士子女")),U17*(G17=0)),"1","0")</f>
        <v>0</v>
      </c>
      <c r="W17" s="398" t="str">
        <f t="shared" si="3"/>
        <v>N</v>
      </c>
      <c r="X17" s="967"/>
      <c r="Y17" s="880"/>
      <c r="Z17" s="882"/>
      <c r="AA17" s="882"/>
      <c r="AB17" s="882"/>
      <c r="AC17" s="872"/>
      <c r="AD17" s="872"/>
      <c r="AE17" s="872"/>
    </row>
    <row r="18" spans="1:31" s="416" customFormat="1" ht="49.95" customHeight="1">
      <c r="A18" s="393"/>
      <c r="B18" s="382"/>
      <c r="C18" s="393"/>
      <c r="D18" s="348"/>
      <c r="E18" s="348"/>
      <c r="F18" s="348"/>
      <c r="G18" s="348">
        <v>0</v>
      </c>
      <c r="H18" s="348">
        <v>0</v>
      </c>
      <c r="I18" s="413"/>
      <c r="J18" s="348"/>
      <c r="K18" s="348"/>
      <c r="L18" s="434"/>
      <c r="M18" s="393"/>
      <c r="N18" s="434"/>
      <c r="O18" s="434"/>
      <c r="P18" s="434"/>
      <c r="Q18" s="434"/>
      <c r="R18" s="434"/>
      <c r="S18" s="398" t="str">
        <f t="shared" si="0"/>
        <v>1</v>
      </c>
      <c r="T18" s="398" t="str">
        <f t="shared" si="1"/>
        <v>1</v>
      </c>
      <c r="U18" s="398" t="str">
        <f t="shared" si="2"/>
        <v>0</v>
      </c>
      <c r="V18" s="398" t="str">
        <f>IF(AND((OR('步驟1. 先填【111-1申請總表】會自動帶公式至步驟2.欄位'!$N$12="弱勢家庭子女",'步驟1. 先填【111-1申請總表】會自動帶公式至步驟2.欄位'!$N$12="弱勢家庭身障學生或身障人士子女")),U18*(G18=0)),"1","0")</f>
        <v>0</v>
      </c>
      <c r="W18" s="398" t="str">
        <f t="shared" si="3"/>
        <v>N</v>
      </c>
      <c r="X18" s="967"/>
      <c r="Y18" s="880"/>
      <c r="Z18" s="882"/>
      <c r="AA18" s="882"/>
      <c r="AB18" s="882"/>
      <c r="AC18" s="872"/>
      <c r="AD18" s="872"/>
      <c r="AE18" s="872"/>
    </row>
    <row r="19" spans="1:31" s="416" customFormat="1" ht="49.95" customHeight="1">
      <c r="A19" s="393"/>
      <c r="B19" s="382"/>
      <c r="C19" s="393"/>
      <c r="D19" s="348"/>
      <c r="E19" s="348"/>
      <c r="F19" s="348"/>
      <c r="G19" s="348">
        <v>0</v>
      </c>
      <c r="H19" s="348">
        <v>0</v>
      </c>
      <c r="I19" s="413"/>
      <c r="J19" s="348"/>
      <c r="K19" s="348"/>
      <c r="L19" s="434"/>
      <c r="M19" s="393"/>
      <c r="N19" s="434"/>
      <c r="O19" s="434"/>
      <c r="P19" s="434"/>
      <c r="Q19" s="434"/>
      <c r="R19" s="434"/>
      <c r="S19" s="398" t="str">
        <f t="shared" si="0"/>
        <v>1</v>
      </c>
      <c r="T19" s="398" t="str">
        <f t="shared" si="1"/>
        <v>1</v>
      </c>
      <c r="U19" s="398" t="str">
        <f t="shared" si="2"/>
        <v>0</v>
      </c>
      <c r="V19" s="398" t="str">
        <f>IF(AND((OR('步驟1. 先填【111-1申請總表】會自動帶公式至步驟2.欄位'!$N$12="弱勢家庭子女",'步驟1. 先填【111-1申請總表】會自動帶公式至步驟2.欄位'!$N$12="弱勢家庭身障學生或身障人士子女")),U19*(G19=0)),"1","0")</f>
        <v>0</v>
      </c>
      <c r="W19" s="398" t="str">
        <f t="shared" si="3"/>
        <v>N</v>
      </c>
      <c r="X19" s="967"/>
      <c r="Y19" s="880"/>
      <c r="Z19" s="882"/>
      <c r="AA19" s="882"/>
      <c r="AB19" s="882"/>
      <c r="AC19" s="872"/>
      <c r="AD19" s="872"/>
      <c r="AE19" s="872"/>
    </row>
    <row r="20" spans="1:31" s="416" customFormat="1" ht="49.95" customHeight="1">
      <c r="A20" s="393"/>
      <c r="B20" s="382"/>
      <c r="C20" s="393"/>
      <c r="D20" s="348"/>
      <c r="E20" s="348"/>
      <c r="F20" s="348"/>
      <c r="G20" s="348">
        <v>0</v>
      </c>
      <c r="H20" s="348">
        <v>0</v>
      </c>
      <c r="I20" s="413"/>
      <c r="J20" s="348"/>
      <c r="K20" s="348"/>
      <c r="L20" s="434"/>
      <c r="M20" s="393"/>
      <c r="N20" s="434"/>
      <c r="O20" s="434"/>
      <c r="P20" s="434"/>
      <c r="Q20" s="434"/>
      <c r="R20" s="434"/>
      <c r="S20" s="398" t="str">
        <f t="shared" si="0"/>
        <v>1</v>
      </c>
      <c r="T20" s="398" t="str">
        <f t="shared" si="1"/>
        <v>1</v>
      </c>
      <c r="U20" s="398" t="str">
        <f t="shared" si="2"/>
        <v>0</v>
      </c>
      <c r="V20" s="398" t="str">
        <f>IF(AND((OR('步驟1. 先填【111-1申請總表】會自動帶公式至步驟2.欄位'!$N$12="弱勢家庭子女",'步驟1. 先填【111-1申請總表】會自動帶公式至步驟2.欄位'!$N$12="弱勢家庭身障學生或身障人士子女")),U20*(G20=0)),"1","0")</f>
        <v>0</v>
      </c>
      <c r="W20" s="398" t="str">
        <f t="shared" si="3"/>
        <v>N</v>
      </c>
      <c r="X20" s="967"/>
      <c r="Y20" s="880"/>
      <c r="Z20" s="882"/>
      <c r="AA20" s="882"/>
      <c r="AB20" s="882"/>
      <c r="AC20" s="872"/>
      <c r="AD20" s="872"/>
      <c r="AE20" s="872"/>
    </row>
    <row r="21" spans="1:31" s="416" customFormat="1" ht="49.95" customHeight="1">
      <c r="A21" s="393"/>
      <c r="B21" s="382"/>
      <c r="C21" s="393"/>
      <c r="D21" s="348"/>
      <c r="E21" s="348"/>
      <c r="F21" s="348"/>
      <c r="G21" s="348">
        <v>0</v>
      </c>
      <c r="H21" s="348">
        <v>0</v>
      </c>
      <c r="I21" s="413"/>
      <c r="J21" s="348"/>
      <c r="K21" s="348"/>
      <c r="L21" s="434"/>
      <c r="M21" s="393"/>
      <c r="N21" s="434"/>
      <c r="O21" s="434"/>
      <c r="P21" s="434"/>
      <c r="Q21" s="434"/>
      <c r="R21" s="434"/>
      <c r="S21" s="398" t="str">
        <f t="shared" si="0"/>
        <v>1</v>
      </c>
      <c r="T21" s="398" t="str">
        <f t="shared" si="1"/>
        <v>1</v>
      </c>
      <c r="U21" s="398" t="str">
        <f t="shared" si="2"/>
        <v>0</v>
      </c>
      <c r="V21" s="398" t="str">
        <f>IF(AND((OR('步驟1. 先填【111-1申請總表】會自動帶公式至步驟2.欄位'!$N$12="弱勢家庭子女",'步驟1. 先填【111-1申請總表】會自動帶公式至步驟2.欄位'!$N$12="弱勢家庭身障學生或身障人士子女")),U21*(G21=0)),"1","0")</f>
        <v>0</v>
      </c>
      <c r="W21" s="398" t="str">
        <f t="shared" si="3"/>
        <v>N</v>
      </c>
      <c r="X21" s="967"/>
      <c r="Y21" s="880"/>
      <c r="Z21" s="882"/>
      <c r="AA21" s="882"/>
      <c r="AB21" s="882"/>
      <c r="AC21" s="872"/>
      <c r="AD21" s="872"/>
      <c r="AE21" s="872"/>
    </row>
    <row r="22" spans="1:31" s="416" customFormat="1" ht="49.95" customHeight="1">
      <c r="A22" s="393"/>
      <c r="B22" s="382"/>
      <c r="C22" s="393"/>
      <c r="D22" s="348"/>
      <c r="E22" s="348"/>
      <c r="F22" s="348"/>
      <c r="G22" s="348">
        <v>0</v>
      </c>
      <c r="H22" s="348">
        <v>0</v>
      </c>
      <c r="I22" s="413"/>
      <c r="J22" s="348"/>
      <c r="K22" s="348"/>
      <c r="L22" s="434"/>
      <c r="M22" s="393"/>
      <c r="N22" s="434"/>
      <c r="O22" s="434"/>
      <c r="P22" s="434"/>
      <c r="Q22" s="434"/>
      <c r="R22" s="434"/>
      <c r="S22" s="398" t="str">
        <f t="shared" si="0"/>
        <v>1</v>
      </c>
      <c r="T22" s="398" t="str">
        <f t="shared" si="1"/>
        <v>1</v>
      </c>
      <c r="U22" s="398" t="str">
        <f t="shared" si="2"/>
        <v>0</v>
      </c>
      <c r="V22" s="398" t="str">
        <f>IF(AND((OR('步驟1. 先填【111-1申請總表】會自動帶公式至步驟2.欄位'!$N$12="弱勢家庭子女",'步驟1. 先填【111-1申請總表】會自動帶公式至步驟2.欄位'!$N$12="弱勢家庭身障學生或身障人士子女")),U22*(G22=0)),"1","0")</f>
        <v>0</v>
      </c>
      <c r="W22" s="398" t="str">
        <f t="shared" si="3"/>
        <v>N</v>
      </c>
      <c r="X22" s="968"/>
      <c r="Y22" s="881"/>
      <c r="Z22" s="882"/>
      <c r="AA22" s="882"/>
      <c r="AB22" s="882"/>
      <c r="AC22" s="872"/>
      <c r="AD22" s="872"/>
      <c r="AE22" s="872"/>
    </row>
    <row r="23" spans="1:31" s="440" customFormat="1" ht="45" customHeight="1">
      <c r="A23" s="969" t="s">
        <v>2</v>
      </c>
      <c r="B23" s="970"/>
      <c r="C23" s="970"/>
      <c r="D23" s="970"/>
      <c r="E23" s="970"/>
      <c r="F23" s="970"/>
      <c r="G23" s="970"/>
      <c r="H23" s="970"/>
      <c r="I23" s="970"/>
      <c r="J23" s="970"/>
      <c r="K23" s="970"/>
      <c r="L23" s="970"/>
      <c r="M23" s="971"/>
      <c r="N23" s="435">
        <f>SUM(N4:N22)</f>
        <v>0</v>
      </c>
      <c r="O23" s="435">
        <f t="shared" ref="O23:R23" si="4">SUM(O4:O22)</f>
        <v>0</v>
      </c>
      <c r="P23" s="435">
        <f t="shared" si="4"/>
        <v>0</v>
      </c>
      <c r="Q23" s="435">
        <f t="shared" si="4"/>
        <v>0</v>
      </c>
      <c r="R23" s="435">
        <f t="shared" si="4"/>
        <v>0</v>
      </c>
      <c r="S23" s="436"/>
      <c r="T23" s="436"/>
      <c r="U23" s="436"/>
      <c r="V23" s="436"/>
      <c r="W23" s="437"/>
      <c r="X23" s="438">
        <f>X4</f>
        <v>1</v>
      </c>
      <c r="Y23" s="439">
        <f>Y4</f>
        <v>0</v>
      </c>
      <c r="Z23" s="882"/>
      <c r="AA23" s="882"/>
      <c r="AB23" s="882"/>
      <c r="AC23" s="872"/>
      <c r="AD23" s="872"/>
      <c r="AE23" s="872"/>
    </row>
    <row r="25" spans="1:31" s="227" customFormat="1" ht="19.8">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row r="56" spans="1:31">
      <c r="J56" s="344"/>
      <c r="K56" s="13"/>
      <c r="Z56" s="356"/>
      <c r="AA56" s="356"/>
      <c r="AB56" s="356"/>
      <c r="AC56" s="356"/>
      <c r="AD56" s="356"/>
      <c r="AE56" s="356"/>
    </row>
    <row r="57" spans="1:31">
      <c r="J57" s="344"/>
      <c r="K57" s="13"/>
      <c r="Z57" s="356"/>
      <c r="AA57" s="356"/>
      <c r="AB57" s="356"/>
      <c r="AC57" s="356"/>
      <c r="AD57" s="356"/>
      <c r="AE57" s="356"/>
    </row>
    <row r="58" spans="1:31">
      <c r="J58" s="344"/>
      <c r="K58" s="13"/>
      <c r="Z58" s="356"/>
      <c r="AA58" s="356"/>
      <c r="AB58" s="356"/>
      <c r="AC58" s="356"/>
      <c r="AD58" s="356"/>
      <c r="AE58" s="356"/>
    </row>
    <row r="59" spans="1:31">
      <c r="J59" s="344"/>
      <c r="K59" s="13"/>
      <c r="Z59" s="356"/>
      <c r="AA59" s="356"/>
      <c r="AB59" s="356"/>
      <c r="AC59" s="356"/>
      <c r="AD59" s="356"/>
      <c r="AE59" s="356"/>
    </row>
    <row r="60" spans="1:31">
      <c r="J60" s="344"/>
      <c r="K60" s="13"/>
      <c r="Z60" s="356"/>
      <c r="AA60" s="356"/>
      <c r="AB60" s="356"/>
      <c r="AC60" s="356"/>
      <c r="AD60" s="356"/>
      <c r="AE60" s="356"/>
    </row>
    <row r="61" spans="1:31">
      <c r="J61" s="344"/>
      <c r="K61" s="13"/>
      <c r="Z61" s="356"/>
      <c r="AA61" s="356"/>
      <c r="AB61" s="356"/>
      <c r="AC61" s="356"/>
      <c r="AD61" s="356"/>
      <c r="AE61" s="356"/>
    </row>
    <row r="62" spans="1:31">
      <c r="J62" s="344"/>
      <c r="K62" s="13"/>
      <c r="Z62" s="356"/>
      <c r="AA62" s="356"/>
      <c r="AB62" s="356"/>
      <c r="AC62" s="356"/>
      <c r="AD62" s="356"/>
      <c r="AE62" s="356"/>
    </row>
    <row r="63" spans="1:31">
      <c r="J63" s="344"/>
      <c r="K63" s="13"/>
      <c r="Z63" s="356"/>
      <c r="AA63" s="356"/>
      <c r="AB63" s="356"/>
      <c r="AC63" s="356"/>
      <c r="AD63" s="356"/>
      <c r="AE63" s="356"/>
    </row>
    <row r="64" spans="1:31">
      <c r="J64" s="344"/>
      <c r="K64" s="13"/>
      <c r="Z64" s="356"/>
      <c r="AA64" s="356"/>
      <c r="AB64" s="356"/>
      <c r="AC64" s="356"/>
      <c r="AD64" s="356"/>
      <c r="AE64" s="356"/>
    </row>
    <row r="65" spans="10:31">
      <c r="J65" s="344"/>
      <c r="K65" s="13"/>
      <c r="Z65" s="356"/>
      <c r="AA65" s="356"/>
      <c r="AB65" s="356"/>
      <c r="AC65" s="356"/>
      <c r="AD65" s="356"/>
      <c r="AE65" s="356"/>
    </row>
    <row r="66" spans="10:31">
      <c r="J66" s="344"/>
      <c r="K66" s="13"/>
      <c r="Z66" s="356"/>
      <c r="AA66" s="356"/>
      <c r="AB66" s="356"/>
      <c r="AC66" s="356"/>
      <c r="AD66" s="356"/>
      <c r="AE66" s="356"/>
    </row>
    <row r="67" spans="10:31">
      <c r="J67" s="344"/>
      <c r="K67" s="13"/>
      <c r="Z67" s="356"/>
      <c r="AA67" s="356"/>
      <c r="AB67" s="356"/>
      <c r="AC67" s="356"/>
      <c r="AD67" s="356"/>
      <c r="AE67" s="356"/>
    </row>
    <row r="68" spans="10:31">
      <c r="J68" s="344"/>
      <c r="K68" s="13"/>
      <c r="Z68" s="356"/>
      <c r="AA68" s="356"/>
      <c r="AB68" s="356"/>
      <c r="AC68" s="356"/>
      <c r="AD68" s="356"/>
      <c r="AE68" s="356"/>
    </row>
    <row r="69" spans="10:31">
      <c r="J69" s="344"/>
      <c r="K69" s="13"/>
      <c r="Z69" s="356"/>
      <c r="AA69" s="356"/>
      <c r="AB69" s="356"/>
      <c r="AC69" s="356"/>
      <c r="AD69" s="356"/>
      <c r="AE69"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80" priority="9" operator="containsText" text="0">
      <formula>NOT(ISERROR(SEARCH("0",S4)))</formula>
    </cfRule>
  </conditionalFormatting>
  <conditionalFormatting sqref="U4:U22">
    <cfRule type="containsText" dxfId="279" priority="8" operator="containsText" text="0">
      <formula>NOT(ISERROR(SEARCH("0",U4)))</formula>
    </cfRule>
  </conditionalFormatting>
  <conditionalFormatting sqref="V4:V22">
    <cfRule type="containsText" dxfId="278" priority="7" operator="containsText" text="1">
      <formula>NOT(ISERROR(SEARCH("1",V4)))</formula>
    </cfRule>
  </conditionalFormatting>
  <conditionalFormatting sqref="W4:W22 A23">
    <cfRule type="containsText" dxfId="277" priority="6" operator="containsText" text="Y">
      <formula>NOT(ISERROR(SEARCH("Y",A4)))</formula>
    </cfRule>
  </conditionalFormatting>
  <conditionalFormatting sqref="AC4:AE4">
    <cfRule type="cellIs" dxfId="276" priority="4" stopIfTrue="1" operator="equal">
      <formula>"身份空白"</formula>
    </cfRule>
    <cfRule type="cellIs" dxfId="275"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5"/>
  <dimension ref="A1:AE69"/>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5" style="8" customWidth="1"/>
    <col min="3" max="3" width="10.88671875" style="7" customWidth="1"/>
    <col min="4" max="5" width="13.5546875" style="7" customWidth="1"/>
    <col min="6" max="6" width="12.6640625" style="7" customWidth="1"/>
    <col min="7" max="7" width="11.33203125" style="7" customWidth="1"/>
    <col min="8" max="8" width="12" style="7" customWidth="1"/>
    <col min="9" max="9" width="11.88671875" style="7" customWidth="1"/>
    <col min="10" max="10" width="25.77734375" style="9" customWidth="1"/>
    <col min="11" max="11" width="25.109375" style="7" customWidth="1"/>
    <col min="12" max="12" width="18.6640625" style="10" customWidth="1"/>
    <col min="13" max="13" width="21.33203125" style="7" customWidth="1"/>
    <col min="14" max="16" width="19.6640625" style="11" customWidth="1"/>
    <col min="17" max="17" width="15.21875" style="11" customWidth="1"/>
    <col min="18" max="18" width="19.6640625" style="11" customWidth="1"/>
    <col min="19" max="20" width="20.21875" style="7" customWidth="1"/>
    <col min="21" max="21" width="16.5546875" style="7" customWidth="1"/>
    <col min="22" max="22" width="17.33203125" style="7" customWidth="1"/>
    <col min="23" max="23" width="16" style="7" customWidth="1"/>
    <col min="24" max="24" width="14.109375" style="7" customWidth="1"/>
    <col min="25" max="25" width="19" style="12" customWidth="1"/>
    <col min="26" max="31" width="19.777343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4" customFormat="1" ht="153.6" customHeight="1">
      <c r="A3" s="221" t="s">
        <v>972</v>
      </c>
      <c r="B3" s="220" t="s">
        <v>505</v>
      </c>
      <c r="C3" s="221" t="s">
        <v>506</v>
      </c>
      <c r="D3" s="221" t="s">
        <v>507</v>
      </c>
      <c r="E3" s="221" t="s">
        <v>1054</v>
      </c>
      <c r="F3" s="221" t="s">
        <v>509</v>
      </c>
      <c r="G3" s="221" t="s">
        <v>510</v>
      </c>
      <c r="H3" s="221" t="s">
        <v>511</v>
      </c>
      <c r="I3" s="221" t="s">
        <v>512</v>
      </c>
      <c r="J3" s="221" t="s">
        <v>513</v>
      </c>
      <c r="K3" s="221" t="s">
        <v>622</v>
      </c>
      <c r="L3" s="222" t="s">
        <v>514</v>
      </c>
      <c r="M3" s="221" t="s">
        <v>1055</v>
      </c>
      <c r="N3" s="304" t="s">
        <v>734</v>
      </c>
      <c r="O3" s="214" t="s">
        <v>735</v>
      </c>
      <c r="P3" s="214" t="s">
        <v>736</v>
      </c>
      <c r="Q3" s="214" t="s">
        <v>1057</v>
      </c>
      <c r="R3" s="214"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8" customFormat="1" ht="49.95" customHeight="1">
      <c r="A4" s="470">
        <v>1</v>
      </c>
      <c r="B4" s="474">
        <f>'步驟1. 先填【111-1申請總表】會自動帶公式至步驟2.欄位'!G13</f>
        <v>0</v>
      </c>
      <c r="C4" s="420"/>
      <c r="D4" s="381">
        <v>1</v>
      </c>
      <c r="E4" s="381">
        <v>1</v>
      </c>
      <c r="F4" s="381">
        <v>0</v>
      </c>
      <c r="G4" s="420">
        <v>0</v>
      </c>
      <c r="H4" s="420">
        <v>0</v>
      </c>
      <c r="I4" s="381">
        <v>1</v>
      </c>
      <c r="J4" s="347">
        <f>'步驟1. 先填【111-1申請總表】會自動帶公式至步驟2.欄位'!C8</f>
        <v>0</v>
      </c>
      <c r="K4" s="381">
        <v>2</v>
      </c>
      <c r="L4" s="424"/>
      <c r="M4" s="296"/>
      <c r="N4" s="424"/>
      <c r="O4" s="424"/>
      <c r="P4" s="424"/>
      <c r="Q4" s="424"/>
      <c r="R4" s="424"/>
      <c r="S4" s="295" t="str">
        <f t="shared" ref="S4:S22" si="0">IF(OR(F4*H4),"0","1")</f>
        <v>1</v>
      </c>
      <c r="T4" s="295" t="str">
        <f t="shared" ref="T4:T22" si="1">IF(OR(G4*H4),"0","1")</f>
        <v>1</v>
      </c>
      <c r="U4" s="295" t="str">
        <f t="shared" ref="U4:U22" si="2">IF(OR((A4&lt;=0),(A4&gt;28),(A4&gt;3)*(A4&lt;=7)*(D4=2)*(E4=0)*(F4=0)*(H4=0),(A4&gt;3)*(A4&lt;=7)*(D4&lt;1)*(E4=0)*(F4=0)*(H4=0),(A4&gt;3)*(A4&lt;=7)*(D4&gt;5)*(E4=0)*(F4=0)*(H4=0),(A4=8)*(E4=0)*(F4=0)*(H4=0),(A4=9)*(E4=0)*(F4=0)*(H4=0),(A4=1)*F4,(A4=1)*G4,(A4=1)*H4,(A4=2)*(F4=0)*(H4=0),(A4=3)*(F4=0)*(H4=0),(A4=10)*(D4=1)*(F4=0)*(H4=0),(A4=10)*(D4=3)*(F4=0)*(H4=0),(A4=10)*(D4=4)*(F4=0)*(H4=0),F4*H4,G4*H4,AND((A4&gt;=11)*(F4=0),AND((A4&gt;=11)*(H4=0)))),"0","1")</f>
        <v>1</v>
      </c>
      <c r="V4" s="295" t="str">
        <f>IF(AND((OR('步驟1. 先填【111-1申請總表】會自動帶公式至步驟2.欄位'!$N$13="弱勢家庭子女",'步驟1. 先填【111-1申請總表】會自動帶公式至步驟2.欄位'!$N$13="弱勢家庭身障學生或身障人士子女")),U4*(G4=0)),"1","0")</f>
        <v>0</v>
      </c>
      <c r="W4" s="295" t="str">
        <f t="shared" ref="W4:W22" si="3">IF(U4*V4,"Y","N")</f>
        <v>N</v>
      </c>
      <c r="X4" s="876">
        <f>COUNTIF(U4:U22,"1")</f>
        <v>1</v>
      </c>
      <c r="Y4" s="879">
        <f>'步驟1. 先填【111-1申請總表】會自動帶公式至步驟2.欄位'!N13</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9.95" customHeight="1">
      <c r="A5" s="296"/>
      <c r="B5" s="297"/>
      <c r="C5" s="354"/>
      <c r="D5" s="354"/>
      <c r="E5" s="354"/>
      <c r="F5" s="354"/>
      <c r="G5" s="354">
        <v>0</v>
      </c>
      <c r="H5" s="354">
        <v>0</v>
      </c>
      <c r="I5" s="420"/>
      <c r="J5" s="348"/>
      <c r="K5" s="354"/>
      <c r="L5" s="424"/>
      <c r="M5" s="296"/>
      <c r="N5" s="424"/>
      <c r="O5" s="424"/>
      <c r="P5" s="424"/>
      <c r="Q5" s="424"/>
      <c r="R5" s="424"/>
      <c r="S5" s="295" t="str">
        <f t="shared" si="0"/>
        <v>1</v>
      </c>
      <c r="T5" s="295" t="str">
        <f t="shared" si="1"/>
        <v>1</v>
      </c>
      <c r="U5" s="295" t="str">
        <f t="shared" si="2"/>
        <v>0</v>
      </c>
      <c r="V5" s="295" t="str">
        <f>IF(AND((OR('步驟1. 先填【111-1申請總表】會自動帶公式至步驟2.欄位'!$N$13="弱勢家庭子女",'步驟1. 先填【111-1申請總表】會自動帶公式至步驟2.欄位'!$N$13="弱勢家庭身障學生或身障人士子女")),U5*(G5=0)),"1","0")</f>
        <v>0</v>
      </c>
      <c r="W5" s="295" t="str">
        <f t="shared" si="3"/>
        <v>N</v>
      </c>
      <c r="X5" s="877"/>
      <c r="Y5" s="880"/>
      <c r="Z5" s="882"/>
      <c r="AA5" s="882"/>
      <c r="AB5" s="882"/>
      <c r="AC5" s="872"/>
      <c r="AD5" s="872"/>
      <c r="AE5" s="872"/>
    </row>
    <row r="6" spans="1:31" s="418" customFormat="1" ht="49.95" customHeight="1">
      <c r="A6" s="296"/>
      <c r="B6" s="297"/>
      <c r="C6" s="354"/>
      <c r="D6" s="354"/>
      <c r="E6" s="354"/>
      <c r="F6" s="354"/>
      <c r="G6" s="354">
        <v>0</v>
      </c>
      <c r="H6" s="354">
        <v>0</v>
      </c>
      <c r="I6" s="420"/>
      <c r="J6" s="348"/>
      <c r="K6" s="354"/>
      <c r="L6" s="424"/>
      <c r="M6" s="296"/>
      <c r="N6" s="424"/>
      <c r="O6" s="424"/>
      <c r="P6" s="424"/>
      <c r="Q6" s="424"/>
      <c r="R6" s="424"/>
      <c r="S6" s="295" t="str">
        <f t="shared" si="0"/>
        <v>1</v>
      </c>
      <c r="T6" s="295" t="str">
        <f t="shared" si="1"/>
        <v>1</v>
      </c>
      <c r="U6" s="295" t="str">
        <f t="shared" si="2"/>
        <v>0</v>
      </c>
      <c r="V6" s="295" t="str">
        <f>IF(AND((OR('步驟1. 先填【111-1申請總表】會自動帶公式至步驟2.欄位'!$N$13="弱勢家庭子女",'步驟1. 先填【111-1申請總表】會自動帶公式至步驟2.欄位'!$N$13="弱勢家庭身障學生或身障人士子女")),U6*(G6=0)),"1","0")</f>
        <v>0</v>
      </c>
      <c r="W6" s="295" t="str">
        <f t="shared" si="3"/>
        <v>N</v>
      </c>
      <c r="X6" s="877"/>
      <c r="Y6" s="880"/>
      <c r="Z6" s="882"/>
      <c r="AA6" s="882"/>
      <c r="AB6" s="882"/>
      <c r="AC6" s="872"/>
      <c r="AD6" s="872"/>
      <c r="AE6" s="872"/>
    </row>
    <row r="7" spans="1:31" s="418" customFormat="1" ht="49.95" customHeight="1">
      <c r="A7" s="296"/>
      <c r="B7" s="297"/>
      <c r="C7" s="354"/>
      <c r="D7" s="354"/>
      <c r="E7" s="354"/>
      <c r="F7" s="354"/>
      <c r="G7" s="354">
        <v>0</v>
      </c>
      <c r="H7" s="354">
        <v>0</v>
      </c>
      <c r="I7" s="420"/>
      <c r="J7" s="348"/>
      <c r="K7" s="354"/>
      <c r="L7" s="424"/>
      <c r="M7" s="296"/>
      <c r="N7" s="424"/>
      <c r="O7" s="424"/>
      <c r="P7" s="424"/>
      <c r="Q7" s="424"/>
      <c r="R7" s="424"/>
      <c r="S7" s="295" t="str">
        <f t="shared" si="0"/>
        <v>1</v>
      </c>
      <c r="T7" s="295" t="str">
        <f t="shared" si="1"/>
        <v>1</v>
      </c>
      <c r="U7" s="295" t="str">
        <f t="shared" si="2"/>
        <v>0</v>
      </c>
      <c r="V7" s="295" t="str">
        <f>IF(AND((OR('步驟1. 先填【111-1申請總表】會自動帶公式至步驟2.欄位'!$N$13="弱勢家庭子女",'步驟1. 先填【111-1申請總表】會自動帶公式至步驟2.欄位'!$N$13="弱勢家庭身障學生或身障人士子女")),U7*(G7=0)),"1","0")</f>
        <v>0</v>
      </c>
      <c r="W7" s="295" t="str">
        <f t="shared" si="3"/>
        <v>N</v>
      </c>
      <c r="X7" s="877"/>
      <c r="Y7" s="880"/>
      <c r="Z7" s="882"/>
      <c r="AA7" s="882"/>
      <c r="AB7" s="882"/>
      <c r="AC7" s="872"/>
      <c r="AD7" s="872"/>
      <c r="AE7" s="872"/>
    </row>
    <row r="8" spans="1:31" s="418" customFormat="1" ht="49.95" customHeight="1">
      <c r="A8" s="296"/>
      <c r="B8" s="297"/>
      <c r="C8" s="354"/>
      <c r="D8" s="354"/>
      <c r="E8" s="354"/>
      <c r="F8" s="354"/>
      <c r="G8" s="354">
        <v>0</v>
      </c>
      <c r="H8" s="354">
        <v>0</v>
      </c>
      <c r="I8" s="420"/>
      <c r="J8" s="348"/>
      <c r="K8" s="354"/>
      <c r="L8" s="424"/>
      <c r="M8" s="296"/>
      <c r="N8" s="424"/>
      <c r="O8" s="424"/>
      <c r="P8" s="424"/>
      <c r="Q8" s="424"/>
      <c r="R8" s="424"/>
      <c r="S8" s="295" t="str">
        <f t="shared" si="0"/>
        <v>1</v>
      </c>
      <c r="T8" s="295" t="str">
        <f t="shared" si="1"/>
        <v>1</v>
      </c>
      <c r="U8" s="295" t="str">
        <f t="shared" si="2"/>
        <v>0</v>
      </c>
      <c r="V8" s="295" t="str">
        <f>IF(AND((OR('步驟1. 先填【111-1申請總表】會自動帶公式至步驟2.欄位'!$N$13="弱勢家庭子女",'步驟1. 先填【111-1申請總表】會自動帶公式至步驟2.欄位'!$N$13="弱勢家庭身障學生或身障人士子女")),U8*(G8=0)),"1","0")</f>
        <v>0</v>
      </c>
      <c r="W8" s="295" t="str">
        <f t="shared" si="3"/>
        <v>N</v>
      </c>
      <c r="X8" s="877"/>
      <c r="Y8" s="880"/>
      <c r="Z8" s="882"/>
      <c r="AA8" s="882"/>
      <c r="AB8" s="882"/>
      <c r="AC8" s="872"/>
      <c r="AD8" s="872"/>
      <c r="AE8" s="872"/>
    </row>
    <row r="9" spans="1:31" s="418" customFormat="1" ht="49.95" customHeight="1">
      <c r="A9" s="296"/>
      <c r="B9" s="297"/>
      <c r="C9" s="354"/>
      <c r="D9" s="354"/>
      <c r="E9" s="354"/>
      <c r="F9" s="354"/>
      <c r="G9" s="354">
        <v>0</v>
      </c>
      <c r="H9" s="354">
        <v>0</v>
      </c>
      <c r="I9" s="420"/>
      <c r="J9" s="348"/>
      <c r="K9" s="354"/>
      <c r="L9" s="424"/>
      <c r="M9" s="296"/>
      <c r="N9" s="424"/>
      <c r="O9" s="424"/>
      <c r="P9" s="424"/>
      <c r="Q9" s="424"/>
      <c r="R9" s="424"/>
      <c r="S9" s="295" t="str">
        <f t="shared" si="0"/>
        <v>1</v>
      </c>
      <c r="T9" s="295" t="str">
        <f t="shared" si="1"/>
        <v>1</v>
      </c>
      <c r="U9" s="295" t="str">
        <f t="shared" si="2"/>
        <v>0</v>
      </c>
      <c r="V9" s="295" t="str">
        <f>IF(AND((OR('步驟1. 先填【111-1申請總表】會自動帶公式至步驟2.欄位'!$N$13="弱勢家庭子女",'步驟1. 先填【111-1申請總表】會自動帶公式至步驟2.欄位'!$N$13="弱勢家庭身障學生或身障人士子女")),U9*(G9=0)),"1","0")</f>
        <v>0</v>
      </c>
      <c r="W9" s="295" t="str">
        <f t="shared" si="3"/>
        <v>N</v>
      </c>
      <c r="X9" s="877"/>
      <c r="Y9" s="880"/>
      <c r="Z9" s="882"/>
      <c r="AA9" s="882"/>
      <c r="AB9" s="882"/>
      <c r="AC9" s="872"/>
      <c r="AD9" s="872"/>
      <c r="AE9" s="872"/>
    </row>
    <row r="10" spans="1:31" s="418" customFormat="1" ht="49.95" customHeight="1">
      <c r="A10" s="296"/>
      <c r="B10" s="297"/>
      <c r="C10" s="354"/>
      <c r="D10" s="354"/>
      <c r="E10" s="354"/>
      <c r="F10" s="354"/>
      <c r="G10" s="354">
        <v>0</v>
      </c>
      <c r="H10" s="354">
        <v>0</v>
      </c>
      <c r="I10" s="420"/>
      <c r="J10" s="348"/>
      <c r="K10" s="354"/>
      <c r="L10" s="424"/>
      <c r="M10" s="296"/>
      <c r="N10" s="424"/>
      <c r="O10" s="424"/>
      <c r="P10" s="424"/>
      <c r="Q10" s="424"/>
      <c r="R10" s="424"/>
      <c r="S10" s="295" t="str">
        <f t="shared" si="0"/>
        <v>1</v>
      </c>
      <c r="T10" s="295" t="str">
        <f t="shared" si="1"/>
        <v>1</v>
      </c>
      <c r="U10" s="295" t="str">
        <f t="shared" si="2"/>
        <v>0</v>
      </c>
      <c r="V10" s="295" t="str">
        <f>IF(AND((OR('步驟1. 先填【111-1申請總表】會自動帶公式至步驟2.欄位'!$N$13="弱勢家庭子女",'步驟1. 先填【111-1申請總表】會自動帶公式至步驟2.欄位'!$N$13="弱勢家庭身障學生或身障人士子女")),U10*(G10=0)),"1","0")</f>
        <v>0</v>
      </c>
      <c r="W10" s="295" t="str">
        <f t="shared" si="3"/>
        <v>N</v>
      </c>
      <c r="X10" s="877"/>
      <c r="Y10" s="880"/>
      <c r="Z10" s="882"/>
      <c r="AA10" s="882"/>
      <c r="AB10" s="882"/>
      <c r="AC10" s="872"/>
      <c r="AD10" s="872"/>
      <c r="AE10" s="872"/>
    </row>
    <row r="11" spans="1:31" s="418" customFormat="1" ht="49.95" customHeight="1">
      <c r="A11" s="296"/>
      <c r="B11" s="297"/>
      <c r="C11" s="354"/>
      <c r="D11" s="354"/>
      <c r="E11" s="354"/>
      <c r="F11" s="354"/>
      <c r="G11" s="354">
        <v>0</v>
      </c>
      <c r="H11" s="354">
        <v>0</v>
      </c>
      <c r="I11" s="420"/>
      <c r="J11" s="348"/>
      <c r="K11" s="354"/>
      <c r="L11" s="424"/>
      <c r="M11" s="296"/>
      <c r="N11" s="424"/>
      <c r="O11" s="424"/>
      <c r="P11" s="424"/>
      <c r="Q11" s="424"/>
      <c r="R11" s="424"/>
      <c r="S11" s="295" t="str">
        <f t="shared" si="0"/>
        <v>1</v>
      </c>
      <c r="T11" s="295" t="str">
        <f t="shared" si="1"/>
        <v>1</v>
      </c>
      <c r="U11" s="295" t="str">
        <f t="shared" si="2"/>
        <v>0</v>
      </c>
      <c r="V11" s="295" t="str">
        <f>IF(AND((OR('步驟1. 先填【111-1申請總表】會自動帶公式至步驟2.欄位'!$N$13="弱勢家庭子女",'步驟1. 先填【111-1申請總表】會自動帶公式至步驟2.欄位'!$N$13="弱勢家庭身障學生或身障人士子女")),U11*(G11=0)),"1","0")</f>
        <v>0</v>
      </c>
      <c r="W11" s="295" t="str">
        <f t="shared" si="3"/>
        <v>N</v>
      </c>
      <c r="X11" s="877"/>
      <c r="Y11" s="880"/>
      <c r="Z11" s="882"/>
      <c r="AA11" s="882"/>
      <c r="AB11" s="882"/>
      <c r="AC11" s="872"/>
      <c r="AD11" s="872"/>
      <c r="AE11" s="872"/>
    </row>
    <row r="12" spans="1:31" s="418" customFormat="1" ht="49.95" customHeight="1">
      <c r="A12" s="296"/>
      <c r="B12" s="297"/>
      <c r="C12" s="354"/>
      <c r="D12" s="354"/>
      <c r="E12" s="354"/>
      <c r="F12" s="354"/>
      <c r="G12" s="354">
        <v>0</v>
      </c>
      <c r="H12" s="354">
        <v>0</v>
      </c>
      <c r="I12" s="420"/>
      <c r="J12" s="348"/>
      <c r="K12" s="354"/>
      <c r="L12" s="424"/>
      <c r="M12" s="296"/>
      <c r="N12" s="424"/>
      <c r="O12" s="424"/>
      <c r="P12" s="424"/>
      <c r="Q12" s="424"/>
      <c r="R12" s="424"/>
      <c r="S12" s="295" t="str">
        <f t="shared" si="0"/>
        <v>1</v>
      </c>
      <c r="T12" s="295" t="str">
        <f t="shared" si="1"/>
        <v>1</v>
      </c>
      <c r="U12" s="295" t="str">
        <f t="shared" si="2"/>
        <v>0</v>
      </c>
      <c r="V12" s="295" t="str">
        <f>IF(AND((OR('步驟1. 先填【111-1申請總表】會自動帶公式至步驟2.欄位'!$N$13="弱勢家庭子女",'步驟1. 先填【111-1申請總表】會自動帶公式至步驟2.欄位'!$N$13="弱勢家庭身障學生或身障人士子女")),U12*(G12=0)),"1","0")</f>
        <v>0</v>
      </c>
      <c r="W12" s="295" t="str">
        <f t="shared" si="3"/>
        <v>N</v>
      </c>
      <c r="X12" s="877"/>
      <c r="Y12" s="880"/>
      <c r="Z12" s="882"/>
      <c r="AA12" s="882"/>
      <c r="AB12" s="882"/>
      <c r="AC12" s="872"/>
      <c r="AD12" s="872"/>
      <c r="AE12" s="872"/>
    </row>
    <row r="13" spans="1:31" s="418" customFormat="1" ht="49.95" customHeight="1">
      <c r="A13" s="296"/>
      <c r="B13" s="297"/>
      <c r="C13" s="354"/>
      <c r="D13" s="354"/>
      <c r="E13" s="354"/>
      <c r="F13" s="354"/>
      <c r="G13" s="354">
        <v>0</v>
      </c>
      <c r="H13" s="354">
        <v>0</v>
      </c>
      <c r="I13" s="420"/>
      <c r="J13" s="348"/>
      <c r="K13" s="354"/>
      <c r="L13" s="424"/>
      <c r="M13" s="296"/>
      <c r="N13" s="424"/>
      <c r="O13" s="424"/>
      <c r="P13" s="424"/>
      <c r="Q13" s="424"/>
      <c r="R13" s="424"/>
      <c r="S13" s="295" t="str">
        <f t="shared" si="0"/>
        <v>1</v>
      </c>
      <c r="T13" s="295" t="str">
        <f t="shared" si="1"/>
        <v>1</v>
      </c>
      <c r="U13" s="295" t="str">
        <f t="shared" si="2"/>
        <v>0</v>
      </c>
      <c r="V13" s="295" t="str">
        <f>IF(AND((OR('步驟1. 先填【111-1申請總表】會自動帶公式至步驟2.欄位'!$N$13="弱勢家庭子女",'步驟1. 先填【111-1申請總表】會自動帶公式至步驟2.欄位'!$N$13="弱勢家庭身障學生或身障人士子女")),U13*(G13=0)),"1","0")</f>
        <v>0</v>
      </c>
      <c r="W13" s="295" t="str">
        <f t="shared" si="3"/>
        <v>N</v>
      </c>
      <c r="X13" s="877"/>
      <c r="Y13" s="880"/>
      <c r="Z13" s="882"/>
      <c r="AA13" s="882"/>
      <c r="AB13" s="882"/>
      <c r="AC13" s="872"/>
      <c r="AD13" s="872"/>
      <c r="AE13" s="872"/>
    </row>
    <row r="14" spans="1:31" s="418" customFormat="1" ht="49.95" customHeight="1">
      <c r="A14" s="296"/>
      <c r="B14" s="297"/>
      <c r="C14" s="354"/>
      <c r="D14" s="354"/>
      <c r="E14" s="354"/>
      <c r="F14" s="354"/>
      <c r="G14" s="354">
        <v>0</v>
      </c>
      <c r="H14" s="354">
        <v>0</v>
      </c>
      <c r="I14" s="420"/>
      <c r="J14" s="348"/>
      <c r="K14" s="354"/>
      <c r="L14" s="424"/>
      <c r="M14" s="296"/>
      <c r="N14" s="424"/>
      <c r="O14" s="424"/>
      <c r="P14" s="424"/>
      <c r="Q14" s="424"/>
      <c r="R14" s="424"/>
      <c r="S14" s="295" t="str">
        <f t="shared" si="0"/>
        <v>1</v>
      </c>
      <c r="T14" s="295" t="str">
        <f t="shared" si="1"/>
        <v>1</v>
      </c>
      <c r="U14" s="295" t="str">
        <f t="shared" si="2"/>
        <v>0</v>
      </c>
      <c r="V14" s="295" t="str">
        <f>IF(AND((OR('步驟1. 先填【111-1申請總表】會自動帶公式至步驟2.欄位'!$N$13="弱勢家庭子女",'步驟1. 先填【111-1申請總表】會自動帶公式至步驟2.欄位'!$N$13="弱勢家庭身障學生或身障人士子女")),U14*(G14=0)),"1","0")</f>
        <v>0</v>
      </c>
      <c r="W14" s="295" t="str">
        <f t="shared" si="3"/>
        <v>N</v>
      </c>
      <c r="X14" s="877"/>
      <c r="Y14" s="880"/>
      <c r="Z14" s="882"/>
      <c r="AA14" s="882"/>
      <c r="AB14" s="882"/>
      <c r="AC14" s="872"/>
      <c r="AD14" s="872"/>
      <c r="AE14" s="872"/>
    </row>
    <row r="15" spans="1:31" s="418" customFormat="1" ht="49.95" customHeight="1">
      <c r="A15" s="296"/>
      <c r="B15" s="297"/>
      <c r="C15" s="354"/>
      <c r="D15" s="354"/>
      <c r="E15" s="354"/>
      <c r="F15" s="354"/>
      <c r="G15" s="354">
        <v>0</v>
      </c>
      <c r="H15" s="354">
        <v>0</v>
      </c>
      <c r="I15" s="420"/>
      <c r="J15" s="348"/>
      <c r="K15" s="354"/>
      <c r="L15" s="424"/>
      <c r="M15" s="296"/>
      <c r="N15" s="424"/>
      <c r="O15" s="424"/>
      <c r="P15" s="424"/>
      <c r="Q15" s="424"/>
      <c r="R15" s="424"/>
      <c r="S15" s="295" t="str">
        <f t="shared" si="0"/>
        <v>1</v>
      </c>
      <c r="T15" s="295" t="str">
        <f t="shared" si="1"/>
        <v>1</v>
      </c>
      <c r="U15" s="295" t="str">
        <f t="shared" si="2"/>
        <v>0</v>
      </c>
      <c r="V15" s="295" t="str">
        <f>IF(AND((OR('步驟1. 先填【111-1申請總表】會自動帶公式至步驟2.欄位'!$N$13="弱勢家庭子女",'步驟1. 先填【111-1申請總表】會自動帶公式至步驟2.欄位'!$N$13="弱勢家庭身障學生或身障人士子女")),U15*(G15=0)),"1","0")</f>
        <v>0</v>
      </c>
      <c r="W15" s="295" t="str">
        <f t="shared" si="3"/>
        <v>N</v>
      </c>
      <c r="X15" s="877"/>
      <c r="Y15" s="880"/>
      <c r="Z15" s="882"/>
      <c r="AA15" s="882"/>
      <c r="AB15" s="882"/>
      <c r="AC15" s="872"/>
      <c r="AD15" s="872"/>
      <c r="AE15" s="872"/>
    </row>
    <row r="16" spans="1:31" s="418" customFormat="1" ht="49.95" customHeight="1">
      <c r="A16" s="296"/>
      <c r="B16" s="297"/>
      <c r="C16" s="354"/>
      <c r="D16" s="354"/>
      <c r="E16" s="354"/>
      <c r="F16" s="354"/>
      <c r="G16" s="354">
        <v>0</v>
      </c>
      <c r="H16" s="354">
        <v>0</v>
      </c>
      <c r="I16" s="420"/>
      <c r="J16" s="348"/>
      <c r="K16" s="354"/>
      <c r="L16" s="424"/>
      <c r="M16" s="296"/>
      <c r="N16" s="424"/>
      <c r="O16" s="424"/>
      <c r="P16" s="424"/>
      <c r="Q16" s="424"/>
      <c r="R16" s="424"/>
      <c r="S16" s="295" t="str">
        <f t="shared" si="0"/>
        <v>1</v>
      </c>
      <c r="T16" s="295" t="str">
        <f t="shared" si="1"/>
        <v>1</v>
      </c>
      <c r="U16" s="295" t="str">
        <f t="shared" si="2"/>
        <v>0</v>
      </c>
      <c r="V16" s="295" t="str">
        <f>IF(AND((OR('步驟1. 先填【111-1申請總表】會自動帶公式至步驟2.欄位'!$N$13="弱勢家庭子女",'步驟1. 先填【111-1申請總表】會自動帶公式至步驟2.欄位'!$N$13="弱勢家庭身障學生或身障人士子女")),U16*(G16=0)),"1","0")</f>
        <v>0</v>
      </c>
      <c r="W16" s="295" t="str">
        <f t="shared" si="3"/>
        <v>N</v>
      </c>
      <c r="X16" s="877"/>
      <c r="Y16" s="880"/>
      <c r="Z16" s="882"/>
      <c r="AA16" s="882"/>
      <c r="AB16" s="882"/>
      <c r="AC16" s="872"/>
      <c r="AD16" s="872"/>
      <c r="AE16" s="872"/>
    </row>
    <row r="17" spans="1:31" s="418" customFormat="1" ht="49.95" customHeight="1">
      <c r="A17" s="296"/>
      <c r="B17" s="297"/>
      <c r="C17" s="354"/>
      <c r="D17" s="354"/>
      <c r="E17" s="354"/>
      <c r="F17" s="354"/>
      <c r="G17" s="354">
        <v>0</v>
      </c>
      <c r="H17" s="354">
        <v>0</v>
      </c>
      <c r="I17" s="420"/>
      <c r="J17" s="348"/>
      <c r="K17" s="354"/>
      <c r="L17" s="424"/>
      <c r="M17" s="296"/>
      <c r="N17" s="424"/>
      <c r="O17" s="424"/>
      <c r="P17" s="424"/>
      <c r="Q17" s="424"/>
      <c r="R17" s="424"/>
      <c r="S17" s="295" t="str">
        <f t="shared" si="0"/>
        <v>1</v>
      </c>
      <c r="T17" s="295" t="str">
        <f t="shared" si="1"/>
        <v>1</v>
      </c>
      <c r="U17" s="295" t="str">
        <f t="shared" si="2"/>
        <v>0</v>
      </c>
      <c r="V17" s="295" t="str">
        <f>IF(AND((OR('步驟1. 先填【111-1申請總表】會自動帶公式至步驟2.欄位'!$N$13="弱勢家庭子女",'步驟1. 先填【111-1申請總表】會自動帶公式至步驟2.欄位'!$N$13="弱勢家庭身障學生或身障人士子女")),U17*(G17=0)),"1","0")</f>
        <v>0</v>
      </c>
      <c r="W17" s="295" t="str">
        <f t="shared" si="3"/>
        <v>N</v>
      </c>
      <c r="X17" s="877"/>
      <c r="Y17" s="880"/>
      <c r="Z17" s="882"/>
      <c r="AA17" s="882"/>
      <c r="AB17" s="882"/>
      <c r="AC17" s="872"/>
      <c r="AD17" s="872"/>
      <c r="AE17" s="872"/>
    </row>
    <row r="18" spans="1:31" s="418" customFormat="1" ht="49.95" customHeight="1">
      <c r="A18" s="296"/>
      <c r="B18" s="297"/>
      <c r="C18" s="354"/>
      <c r="D18" s="354"/>
      <c r="E18" s="354"/>
      <c r="F18" s="354"/>
      <c r="G18" s="354">
        <v>0</v>
      </c>
      <c r="H18" s="354">
        <v>0</v>
      </c>
      <c r="I18" s="420"/>
      <c r="J18" s="348"/>
      <c r="K18" s="354"/>
      <c r="L18" s="424"/>
      <c r="M18" s="296"/>
      <c r="N18" s="424"/>
      <c r="O18" s="424"/>
      <c r="P18" s="424"/>
      <c r="Q18" s="424"/>
      <c r="R18" s="424"/>
      <c r="S18" s="295" t="str">
        <f t="shared" si="0"/>
        <v>1</v>
      </c>
      <c r="T18" s="295" t="str">
        <f t="shared" si="1"/>
        <v>1</v>
      </c>
      <c r="U18" s="295" t="str">
        <f t="shared" si="2"/>
        <v>0</v>
      </c>
      <c r="V18" s="295" t="str">
        <f>IF(AND((OR('步驟1. 先填【111-1申請總表】會自動帶公式至步驟2.欄位'!$N$13="弱勢家庭子女",'步驟1. 先填【111-1申請總表】會自動帶公式至步驟2.欄位'!$N$13="弱勢家庭身障學生或身障人士子女")),U18*(G18=0)),"1","0")</f>
        <v>0</v>
      </c>
      <c r="W18" s="295" t="str">
        <f t="shared" si="3"/>
        <v>N</v>
      </c>
      <c r="X18" s="877"/>
      <c r="Y18" s="880"/>
      <c r="Z18" s="882"/>
      <c r="AA18" s="882"/>
      <c r="AB18" s="882"/>
      <c r="AC18" s="872"/>
      <c r="AD18" s="872"/>
      <c r="AE18" s="872"/>
    </row>
    <row r="19" spans="1:31" s="418" customFormat="1" ht="49.95" customHeight="1">
      <c r="A19" s="296"/>
      <c r="B19" s="297"/>
      <c r="C19" s="354"/>
      <c r="D19" s="354"/>
      <c r="E19" s="354"/>
      <c r="F19" s="354"/>
      <c r="G19" s="354">
        <v>0</v>
      </c>
      <c r="H19" s="354">
        <v>0</v>
      </c>
      <c r="I19" s="420"/>
      <c r="J19" s="348"/>
      <c r="K19" s="354"/>
      <c r="L19" s="424"/>
      <c r="M19" s="296"/>
      <c r="N19" s="424"/>
      <c r="O19" s="424"/>
      <c r="P19" s="424"/>
      <c r="Q19" s="424"/>
      <c r="R19" s="424"/>
      <c r="S19" s="295" t="str">
        <f t="shared" si="0"/>
        <v>1</v>
      </c>
      <c r="T19" s="295" t="str">
        <f t="shared" si="1"/>
        <v>1</v>
      </c>
      <c r="U19" s="295" t="str">
        <f t="shared" si="2"/>
        <v>0</v>
      </c>
      <c r="V19" s="295" t="str">
        <f>IF(AND((OR('步驟1. 先填【111-1申請總表】會自動帶公式至步驟2.欄位'!$N$13="弱勢家庭子女",'步驟1. 先填【111-1申請總表】會自動帶公式至步驟2.欄位'!$N$13="弱勢家庭身障學生或身障人士子女")),U19*(G19=0)),"1","0")</f>
        <v>0</v>
      </c>
      <c r="W19" s="295" t="str">
        <f t="shared" si="3"/>
        <v>N</v>
      </c>
      <c r="X19" s="877"/>
      <c r="Y19" s="880"/>
      <c r="Z19" s="882"/>
      <c r="AA19" s="882"/>
      <c r="AB19" s="882"/>
      <c r="AC19" s="872"/>
      <c r="AD19" s="872"/>
      <c r="AE19" s="872"/>
    </row>
    <row r="20" spans="1:31" s="418" customFormat="1" ht="49.95" customHeight="1">
      <c r="A20" s="296"/>
      <c r="B20" s="297"/>
      <c r="C20" s="354"/>
      <c r="D20" s="354"/>
      <c r="E20" s="354"/>
      <c r="F20" s="354"/>
      <c r="G20" s="354">
        <v>0</v>
      </c>
      <c r="H20" s="354">
        <v>0</v>
      </c>
      <c r="I20" s="420"/>
      <c r="J20" s="348"/>
      <c r="K20" s="354"/>
      <c r="L20" s="424"/>
      <c r="M20" s="296"/>
      <c r="N20" s="424"/>
      <c r="O20" s="424"/>
      <c r="P20" s="424"/>
      <c r="Q20" s="424"/>
      <c r="R20" s="424"/>
      <c r="S20" s="295" t="str">
        <f t="shared" si="0"/>
        <v>1</v>
      </c>
      <c r="T20" s="295" t="str">
        <f t="shared" si="1"/>
        <v>1</v>
      </c>
      <c r="U20" s="295" t="str">
        <f t="shared" si="2"/>
        <v>0</v>
      </c>
      <c r="V20" s="295" t="str">
        <f>IF(AND((OR('步驟1. 先填【111-1申請總表】會自動帶公式至步驟2.欄位'!$N$13="弱勢家庭子女",'步驟1. 先填【111-1申請總表】會自動帶公式至步驟2.欄位'!$N$13="弱勢家庭身障學生或身障人士子女")),U20*(G20=0)),"1","0")</f>
        <v>0</v>
      </c>
      <c r="W20" s="295" t="str">
        <f t="shared" si="3"/>
        <v>N</v>
      </c>
      <c r="X20" s="877"/>
      <c r="Y20" s="880"/>
      <c r="Z20" s="882"/>
      <c r="AA20" s="882"/>
      <c r="AB20" s="882"/>
      <c r="AC20" s="872"/>
      <c r="AD20" s="872"/>
      <c r="AE20" s="872"/>
    </row>
    <row r="21" spans="1:31" s="418" customFormat="1" ht="49.95" customHeight="1">
      <c r="A21" s="296"/>
      <c r="B21" s="297"/>
      <c r="C21" s="354"/>
      <c r="D21" s="354"/>
      <c r="E21" s="354"/>
      <c r="F21" s="354"/>
      <c r="G21" s="354">
        <v>0</v>
      </c>
      <c r="H21" s="354">
        <v>0</v>
      </c>
      <c r="I21" s="420"/>
      <c r="J21" s="348"/>
      <c r="K21" s="354"/>
      <c r="L21" s="424"/>
      <c r="M21" s="296"/>
      <c r="N21" s="424"/>
      <c r="O21" s="424"/>
      <c r="P21" s="424"/>
      <c r="Q21" s="424"/>
      <c r="R21" s="424"/>
      <c r="S21" s="295" t="str">
        <f t="shared" si="0"/>
        <v>1</v>
      </c>
      <c r="T21" s="295" t="str">
        <f t="shared" si="1"/>
        <v>1</v>
      </c>
      <c r="U21" s="295" t="str">
        <f t="shared" si="2"/>
        <v>0</v>
      </c>
      <c r="V21" s="295" t="str">
        <f>IF(AND((OR('步驟1. 先填【111-1申請總表】會自動帶公式至步驟2.欄位'!$N$13="弱勢家庭子女",'步驟1. 先填【111-1申請總表】會自動帶公式至步驟2.欄位'!$N$13="弱勢家庭身障學生或身障人士子女")),U21*(G21=0)),"1","0")</f>
        <v>0</v>
      </c>
      <c r="W21" s="295" t="str">
        <f t="shared" si="3"/>
        <v>N</v>
      </c>
      <c r="X21" s="877"/>
      <c r="Y21" s="880"/>
      <c r="Z21" s="882"/>
      <c r="AA21" s="882"/>
      <c r="AB21" s="882"/>
      <c r="AC21" s="872"/>
      <c r="AD21" s="872"/>
      <c r="AE21" s="872"/>
    </row>
    <row r="22" spans="1:31" s="418" customFormat="1" ht="49.95" customHeight="1">
      <c r="A22" s="296"/>
      <c r="B22" s="297"/>
      <c r="C22" s="354"/>
      <c r="D22" s="354"/>
      <c r="E22" s="354"/>
      <c r="F22" s="354"/>
      <c r="G22" s="354">
        <v>0</v>
      </c>
      <c r="H22" s="354">
        <v>0</v>
      </c>
      <c r="I22" s="420"/>
      <c r="J22" s="348"/>
      <c r="K22" s="354"/>
      <c r="L22" s="424"/>
      <c r="M22" s="296"/>
      <c r="N22" s="424"/>
      <c r="O22" s="424"/>
      <c r="P22" s="424"/>
      <c r="Q22" s="424"/>
      <c r="R22" s="424"/>
      <c r="S22" s="295" t="str">
        <f t="shared" si="0"/>
        <v>1</v>
      </c>
      <c r="T22" s="295" t="str">
        <f t="shared" si="1"/>
        <v>1</v>
      </c>
      <c r="U22" s="295" t="str">
        <f t="shared" si="2"/>
        <v>0</v>
      </c>
      <c r="V22" s="295" t="str">
        <f>IF(AND((OR('步驟1. 先填【111-1申請總表】會自動帶公式至步驟2.欄位'!$N$13="弱勢家庭子女",'步驟1. 先填【111-1申請總表】會自動帶公式至步驟2.欄位'!$N$13="弱勢家庭身障學生或身障人士子女")),U22*(G22=0)),"1","0")</f>
        <v>0</v>
      </c>
      <c r="W22" s="295" t="str">
        <f t="shared" si="3"/>
        <v>N</v>
      </c>
      <c r="X22" s="878"/>
      <c r="Y22" s="881"/>
      <c r="Z22" s="882"/>
      <c r="AA22" s="882"/>
      <c r="AB22" s="882"/>
      <c r="AC22" s="872"/>
      <c r="AD22" s="872"/>
      <c r="AE22" s="872"/>
    </row>
    <row r="23" spans="1:31" s="419" customFormat="1" ht="54" customHeight="1">
      <c r="A23" s="972" t="s">
        <v>2</v>
      </c>
      <c r="B23" s="973"/>
      <c r="C23" s="973"/>
      <c r="D23" s="973"/>
      <c r="E23" s="973"/>
      <c r="F23" s="973"/>
      <c r="G23" s="973"/>
      <c r="H23" s="973"/>
      <c r="I23" s="973"/>
      <c r="J23" s="973"/>
      <c r="K23" s="973"/>
      <c r="L23" s="973"/>
      <c r="M23" s="974"/>
      <c r="N23" s="300">
        <f>SUM(N4:N22)</f>
        <v>0</v>
      </c>
      <c r="O23" s="300">
        <f t="shared" ref="O23:R23" si="4">SUM(O4:O22)</f>
        <v>0</v>
      </c>
      <c r="P23" s="300">
        <f t="shared" si="4"/>
        <v>0</v>
      </c>
      <c r="Q23" s="300">
        <f t="shared" si="4"/>
        <v>0</v>
      </c>
      <c r="R23" s="300">
        <f t="shared" si="4"/>
        <v>0</v>
      </c>
      <c r="S23" s="301"/>
      <c r="T23" s="301"/>
      <c r="U23" s="301"/>
      <c r="V23" s="301"/>
      <c r="W23" s="302"/>
      <c r="X23" s="303">
        <f>X4</f>
        <v>1</v>
      </c>
      <c r="Y23" s="48">
        <f>Y4</f>
        <v>0</v>
      </c>
      <c r="Z23" s="882"/>
      <c r="AA23" s="882"/>
      <c r="AB23" s="882"/>
      <c r="AC23" s="872"/>
      <c r="AD23" s="872"/>
      <c r="AE23" s="872"/>
    </row>
    <row r="25" spans="1:31" s="227" customFormat="1" ht="19.8">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row r="56" spans="1:31">
      <c r="J56" s="344"/>
      <c r="K56" s="13"/>
      <c r="Z56" s="356"/>
      <c r="AA56" s="356"/>
      <c r="AB56" s="356"/>
      <c r="AC56" s="356"/>
      <c r="AD56" s="356"/>
      <c r="AE56" s="356"/>
    </row>
    <row r="57" spans="1:31">
      <c r="J57" s="344"/>
      <c r="K57" s="13"/>
      <c r="Z57" s="356"/>
      <c r="AA57" s="356"/>
      <c r="AB57" s="356"/>
      <c r="AC57" s="356"/>
      <c r="AD57" s="356"/>
      <c r="AE57" s="356"/>
    </row>
    <row r="58" spans="1:31">
      <c r="J58" s="344"/>
      <c r="K58" s="13"/>
      <c r="Z58" s="356"/>
      <c r="AA58" s="356"/>
      <c r="AB58" s="356"/>
      <c r="AC58" s="356"/>
      <c r="AD58" s="356"/>
      <c r="AE58" s="356"/>
    </row>
    <row r="59" spans="1:31">
      <c r="J59" s="344"/>
      <c r="K59" s="13"/>
      <c r="Z59" s="356"/>
      <c r="AA59" s="356"/>
      <c r="AB59" s="356"/>
      <c r="AC59" s="356"/>
      <c r="AD59" s="356"/>
      <c r="AE59" s="356"/>
    </row>
    <row r="60" spans="1:31">
      <c r="J60" s="344"/>
      <c r="K60" s="13"/>
      <c r="Z60" s="356"/>
      <c r="AA60" s="356"/>
      <c r="AB60" s="356"/>
      <c r="AC60" s="356"/>
      <c r="AD60" s="356"/>
      <c r="AE60" s="356"/>
    </row>
    <row r="61" spans="1:31">
      <c r="J61" s="344"/>
      <c r="K61" s="13"/>
      <c r="Z61" s="356"/>
      <c r="AA61" s="356"/>
      <c r="AB61" s="356"/>
      <c r="AC61" s="356"/>
      <c r="AD61" s="356"/>
      <c r="AE61" s="356"/>
    </row>
    <row r="62" spans="1:31">
      <c r="J62" s="344"/>
      <c r="K62" s="13"/>
      <c r="Z62" s="356"/>
      <c r="AA62" s="356"/>
      <c r="AB62" s="356"/>
      <c r="AC62" s="356"/>
      <c r="AD62" s="356"/>
      <c r="AE62" s="356"/>
    </row>
    <row r="63" spans="1:31">
      <c r="J63" s="344"/>
      <c r="K63" s="13"/>
      <c r="Z63" s="356"/>
      <c r="AA63" s="356"/>
      <c r="AB63" s="356"/>
      <c r="AC63" s="356"/>
      <c r="AD63" s="356"/>
      <c r="AE63" s="356"/>
    </row>
    <row r="64" spans="1:31">
      <c r="J64" s="344"/>
      <c r="K64" s="13"/>
      <c r="Z64" s="356"/>
      <c r="AA64" s="356"/>
      <c r="AB64" s="356"/>
      <c r="AC64" s="356"/>
      <c r="AD64" s="356"/>
      <c r="AE64" s="356"/>
    </row>
    <row r="65" spans="10:31">
      <c r="J65" s="344"/>
      <c r="K65" s="13"/>
      <c r="Z65" s="356"/>
      <c r="AA65" s="356"/>
      <c r="AB65" s="356"/>
      <c r="AC65" s="356"/>
      <c r="AD65" s="356"/>
      <c r="AE65" s="356"/>
    </row>
    <row r="66" spans="10:31">
      <c r="J66" s="344"/>
      <c r="K66" s="13"/>
      <c r="Z66" s="356"/>
      <c r="AA66" s="356"/>
      <c r="AB66" s="356"/>
      <c r="AC66" s="356"/>
      <c r="AD66" s="356"/>
      <c r="AE66" s="356"/>
    </row>
    <row r="67" spans="10:31">
      <c r="J67" s="344"/>
      <c r="K67" s="13"/>
      <c r="Z67" s="356"/>
      <c r="AA67" s="356"/>
      <c r="AB67" s="356"/>
      <c r="AC67" s="356"/>
      <c r="AD67" s="356"/>
      <c r="AE67" s="356"/>
    </row>
    <row r="68" spans="10:31">
      <c r="J68" s="344"/>
      <c r="K68" s="13"/>
      <c r="Z68" s="356"/>
      <c r="AA68" s="356"/>
      <c r="AB68" s="356"/>
      <c r="AC68" s="356"/>
      <c r="AD68" s="356"/>
      <c r="AE68" s="356"/>
    </row>
    <row r="69" spans="10:31">
      <c r="J69" s="344"/>
      <c r="K69" s="13"/>
      <c r="Z69" s="356"/>
      <c r="AA69" s="356"/>
      <c r="AB69" s="356"/>
      <c r="AC69" s="356"/>
      <c r="AD69" s="356"/>
      <c r="AE69"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74" priority="9" operator="containsText" text="0">
      <formula>NOT(ISERROR(SEARCH("0",S4)))</formula>
    </cfRule>
  </conditionalFormatting>
  <conditionalFormatting sqref="U4:U22">
    <cfRule type="containsText" dxfId="273" priority="8" operator="containsText" text="0">
      <formula>NOT(ISERROR(SEARCH("0",U4)))</formula>
    </cfRule>
  </conditionalFormatting>
  <conditionalFormatting sqref="V4:V22">
    <cfRule type="containsText" dxfId="272" priority="7" operator="containsText" text="1">
      <formula>NOT(ISERROR(SEARCH("1",V4)))</formula>
    </cfRule>
  </conditionalFormatting>
  <conditionalFormatting sqref="W4:W22 A23">
    <cfRule type="containsText" dxfId="271" priority="6" operator="containsText" text="Y">
      <formula>NOT(ISERROR(SEARCH("Y",A4)))</formula>
    </cfRule>
  </conditionalFormatting>
  <conditionalFormatting sqref="AC4:AE4">
    <cfRule type="cellIs" dxfId="270" priority="4" stopIfTrue="1" operator="equal">
      <formula>"身份空白"</formula>
    </cfRule>
    <cfRule type="cellIs" dxfId="269"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6"/>
  <dimension ref="A1:AE69"/>
  <sheetViews>
    <sheetView zoomScale="50" zoomScaleNormal="50" workbookViewId="0">
      <pane xSplit="2" ySplit="3" topLeftCell="C4" activePane="bottomRight" state="frozen"/>
      <selection pane="topRight" activeCell="C1" sqref="C1"/>
      <selection pane="bottomLeft" activeCell="A4" sqref="A4"/>
      <selection pane="bottomRight" activeCell="M10" sqref="M10"/>
    </sheetView>
  </sheetViews>
  <sheetFormatPr defaultColWidth="8.88671875" defaultRowHeight="15"/>
  <cols>
    <col min="1" max="1" width="17.88671875" style="7" customWidth="1"/>
    <col min="2" max="2" width="16.44140625" style="8" customWidth="1"/>
    <col min="3" max="3" width="13.109375" style="7" customWidth="1"/>
    <col min="4" max="4" width="14.88671875" style="7" customWidth="1"/>
    <col min="5" max="5" width="13" style="7" customWidth="1"/>
    <col min="6" max="6" width="13.44140625" style="7" customWidth="1"/>
    <col min="7" max="7" width="12.21875" style="7" customWidth="1"/>
    <col min="8" max="8" width="12.6640625" style="7" customWidth="1"/>
    <col min="9" max="9" width="13.44140625" style="7" customWidth="1"/>
    <col min="10" max="10" width="26.109375" style="9" customWidth="1"/>
    <col min="11" max="11" width="22.21875" style="7" customWidth="1"/>
    <col min="12" max="12" width="18.77734375" style="10" customWidth="1"/>
    <col min="13" max="13" width="18.109375" style="7" customWidth="1"/>
    <col min="14" max="16" width="21.6640625" style="11" customWidth="1"/>
    <col min="17" max="17" width="13.5546875" style="11" customWidth="1"/>
    <col min="18" max="18" width="21.6640625" style="11" customWidth="1"/>
    <col min="19" max="20" width="18.6640625" style="7" customWidth="1"/>
    <col min="21" max="21" width="14.109375" style="7" customWidth="1"/>
    <col min="22" max="22" width="16.77734375" style="7" customWidth="1"/>
    <col min="23" max="23" width="15.109375" style="7" customWidth="1"/>
    <col min="24" max="24" width="15.44140625" style="7" customWidth="1"/>
    <col min="25" max="25" width="15.33203125" style="12" customWidth="1"/>
    <col min="26" max="31" width="19"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4" customFormat="1" ht="153.6" customHeight="1">
      <c r="A3" s="221" t="s">
        <v>972</v>
      </c>
      <c r="B3" s="220" t="s">
        <v>505</v>
      </c>
      <c r="C3" s="221" t="s">
        <v>506</v>
      </c>
      <c r="D3" s="221" t="s">
        <v>507</v>
      </c>
      <c r="E3" s="221" t="s">
        <v>1054</v>
      </c>
      <c r="F3" s="221" t="s">
        <v>509</v>
      </c>
      <c r="G3" s="221" t="s">
        <v>510</v>
      </c>
      <c r="H3" s="221" t="s">
        <v>511</v>
      </c>
      <c r="I3" s="221" t="s">
        <v>512</v>
      </c>
      <c r="J3" s="221" t="s">
        <v>513</v>
      </c>
      <c r="K3" s="221" t="s">
        <v>622</v>
      </c>
      <c r="L3" s="222" t="s">
        <v>514</v>
      </c>
      <c r="M3" s="221" t="s">
        <v>1055</v>
      </c>
      <c r="N3" s="304" t="s">
        <v>734</v>
      </c>
      <c r="O3" s="214" t="s">
        <v>735</v>
      </c>
      <c r="P3" s="214" t="s">
        <v>736</v>
      </c>
      <c r="Q3" s="214" t="s">
        <v>1057</v>
      </c>
      <c r="R3" s="214"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8" customFormat="1" ht="49.95" customHeight="1">
      <c r="A4" s="470">
        <v>1</v>
      </c>
      <c r="B4" s="474">
        <f>'步驟1. 先填【111-1申請總表】會自動帶公式至步驟2.欄位'!G14</f>
        <v>0</v>
      </c>
      <c r="C4" s="420"/>
      <c r="D4" s="381">
        <v>1</v>
      </c>
      <c r="E4" s="381">
        <v>1</v>
      </c>
      <c r="F4" s="381">
        <v>0</v>
      </c>
      <c r="G4" s="420">
        <v>0</v>
      </c>
      <c r="H4" s="420">
        <v>0</v>
      </c>
      <c r="I4" s="381">
        <v>1</v>
      </c>
      <c r="J4" s="347">
        <f>'步驟1. 先填【111-1申請總表】會自動帶公式至步驟2.欄位'!C8</f>
        <v>0</v>
      </c>
      <c r="K4" s="381">
        <v>2</v>
      </c>
      <c r="L4" s="424"/>
      <c r="M4" s="296"/>
      <c r="N4" s="424"/>
      <c r="O4" s="424"/>
      <c r="P4" s="424"/>
      <c r="Q4" s="424"/>
      <c r="R4" s="424"/>
      <c r="S4" s="295" t="str">
        <f t="shared" ref="S4:S22" si="0">IF(OR(F4*H4),"0","1")</f>
        <v>1</v>
      </c>
      <c r="T4" s="295" t="str">
        <f t="shared" ref="T4:T22" si="1">IF(OR(G4*H4),"0","1")</f>
        <v>1</v>
      </c>
      <c r="U4" s="295" t="str">
        <f t="shared" ref="U4:U22" si="2">IF(OR((A4&lt;=0),(A4&gt;28),(A4&gt;3)*(A4&lt;=7)*(D4=2)*(E4=0)*(F4=0)*(H4=0),(A4&gt;3)*(A4&lt;=7)*(D4&lt;1)*(E4=0)*(F4=0)*(H4=0),(A4&gt;3)*(A4&lt;=7)*(D4&gt;5)*(E4=0)*(F4=0)*(H4=0),(A4=8)*(E4=0)*(F4=0)*(H4=0),(A4=9)*(E4=0)*(F4=0)*(H4=0),(A4=1)*F4,(A4=1)*G4,(A4=1)*H4,(A4=2)*(F4=0)*(H4=0),(A4=3)*(F4=0)*(H4=0),(A4=10)*(D4=1)*(F4=0)*(H4=0),(A4=10)*(D4=3)*(F4=0)*(H4=0),(A4=10)*(D4=4)*(F4=0)*(H4=0),F4*H4,G4*H4,AND((A4&gt;=11)*(F4=0),AND((A4&gt;=11)*(H4=0)))),"0","1")</f>
        <v>1</v>
      </c>
      <c r="V4" s="295" t="str">
        <f>IF(AND((OR('步驟1. 先填【111-1申請總表】會自動帶公式至步驟2.欄位'!$N$14="弱勢家庭子女",'步驟1. 先填【111-1申請總表】會自動帶公式至步驟2.欄位'!$N$14="弱勢家庭身障學生或身障人士子女")),U4*(G4=0)),"1","0")</f>
        <v>0</v>
      </c>
      <c r="W4" s="295" t="str">
        <f t="shared" ref="W4:W22" si="3">IF(U4*V4,"Y","N")</f>
        <v>N</v>
      </c>
      <c r="X4" s="876">
        <f>COUNTIF(U4:U22,"1")</f>
        <v>1</v>
      </c>
      <c r="Y4" s="879">
        <f>'步驟1. 先填【111-1申請總表】會自動帶公式至步驟2.欄位'!N14</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9.95" customHeight="1">
      <c r="A5" s="296"/>
      <c r="B5" s="297"/>
      <c r="C5" s="354"/>
      <c r="D5" s="354"/>
      <c r="E5" s="354"/>
      <c r="F5" s="354"/>
      <c r="G5" s="354">
        <v>0</v>
      </c>
      <c r="H5" s="354">
        <v>0</v>
      </c>
      <c r="I5" s="420"/>
      <c r="J5" s="348"/>
      <c r="K5" s="354"/>
      <c r="L5" s="424"/>
      <c r="M5" s="296"/>
      <c r="N5" s="424"/>
      <c r="O5" s="424"/>
      <c r="P5" s="424"/>
      <c r="Q5" s="424"/>
      <c r="R5" s="424"/>
      <c r="S5" s="295" t="str">
        <f t="shared" si="0"/>
        <v>1</v>
      </c>
      <c r="T5" s="295" t="str">
        <f t="shared" si="1"/>
        <v>1</v>
      </c>
      <c r="U5" s="295" t="str">
        <f t="shared" si="2"/>
        <v>0</v>
      </c>
      <c r="V5" s="295" t="str">
        <f>IF(AND((OR('步驟1. 先填【111-1申請總表】會自動帶公式至步驟2.欄位'!$N$14="弱勢家庭子女",'步驟1. 先填【111-1申請總表】會自動帶公式至步驟2.欄位'!$N$14="弱勢家庭身障學生或身障人士子女")),U5*(G5=0)),"1","0")</f>
        <v>0</v>
      </c>
      <c r="W5" s="295" t="str">
        <f t="shared" si="3"/>
        <v>N</v>
      </c>
      <c r="X5" s="877"/>
      <c r="Y5" s="880"/>
      <c r="Z5" s="882"/>
      <c r="AA5" s="882"/>
      <c r="AB5" s="882"/>
      <c r="AC5" s="872"/>
      <c r="AD5" s="872"/>
      <c r="AE5" s="872"/>
    </row>
    <row r="6" spans="1:31" s="418" customFormat="1" ht="49.95" customHeight="1">
      <c r="A6" s="296"/>
      <c r="B6" s="297"/>
      <c r="C6" s="354"/>
      <c r="D6" s="354"/>
      <c r="E6" s="354"/>
      <c r="F6" s="354"/>
      <c r="G6" s="354">
        <v>0</v>
      </c>
      <c r="H6" s="354">
        <v>0</v>
      </c>
      <c r="I6" s="420"/>
      <c r="J6" s="348"/>
      <c r="K6" s="354"/>
      <c r="L6" s="424"/>
      <c r="M6" s="296"/>
      <c r="N6" s="424"/>
      <c r="O6" s="424"/>
      <c r="P6" s="424"/>
      <c r="Q6" s="424"/>
      <c r="R6" s="424"/>
      <c r="S6" s="295" t="str">
        <f t="shared" si="0"/>
        <v>1</v>
      </c>
      <c r="T6" s="295" t="str">
        <f t="shared" si="1"/>
        <v>1</v>
      </c>
      <c r="U6" s="295" t="str">
        <f t="shared" si="2"/>
        <v>0</v>
      </c>
      <c r="V6" s="295" t="str">
        <f>IF(AND((OR('步驟1. 先填【111-1申請總表】會自動帶公式至步驟2.欄位'!$N$14="弱勢家庭子女",'步驟1. 先填【111-1申請總表】會自動帶公式至步驟2.欄位'!$N$14="弱勢家庭身障學生或身障人士子女")),U6*(G6=0)),"1","0")</f>
        <v>0</v>
      </c>
      <c r="W6" s="295" t="str">
        <f t="shared" si="3"/>
        <v>N</v>
      </c>
      <c r="X6" s="877"/>
      <c r="Y6" s="880"/>
      <c r="Z6" s="882"/>
      <c r="AA6" s="882"/>
      <c r="AB6" s="882"/>
      <c r="AC6" s="872"/>
      <c r="AD6" s="872"/>
      <c r="AE6" s="872"/>
    </row>
    <row r="7" spans="1:31" s="418" customFormat="1" ht="49.95" customHeight="1">
      <c r="A7" s="296"/>
      <c r="B7" s="297"/>
      <c r="C7" s="354"/>
      <c r="D7" s="354"/>
      <c r="E7" s="354"/>
      <c r="F7" s="354"/>
      <c r="G7" s="354">
        <v>0</v>
      </c>
      <c r="H7" s="354">
        <v>0</v>
      </c>
      <c r="I7" s="420"/>
      <c r="J7" s="348"/>
      <c r="K7" s="354"/>
      <c r="L7" s="424"/>
      <c r="M7" s="296"/>
      <c r="N7" s="424"/>
      <c r="O7" s="424"/>
      <c r="P7" s="424"/>
      <c r="Q7" s="424"/>
      <c r="R7" s="424"/>
      <c r="S7" s="295" t="str">
        <f t="shared" si="0"/>
        <v>1</v>
      </c>
      <c r="T7" s="295" t="str">
        <f t="shared" si="1"/>
        <v>1</v>
      </c>
      <c r="U7" s="295" t="str">
        <f t="shared" si="2"/>
        <v>0</v>
      </c>
      <c r="V7" s="295" t="str">
        <f>IF(AND((OR('步驟1. 先填【111-1申請總表】會自動帶公式至步驟2.欄位'!$N$14="弱勢家庭子女",'步驟1. 先填【111-1申請總表】會自動帶公式至步驟2.欄位'!$N$14="弱勢家庭身障學生或身障人士子女")),U7*(G7=0)),"1","0")</f>
        <v>0</v>
      </c>
      <c r="W7" s="295" t="str">
        <f t="shared" si="3"/>
        <v>N</v>
      </c>
      <c r="X7" s="877"/>
      <c r="Y7" s="880"/>
      <c r="Z7" s="882"/>
      <c r="AA7" s="882"/>
      <c r="AB7" s="882"/>
      <c r="AC7" s="872"/>
      <c r="AD7" s="872"/>
      <c r="AE7" s="872"/>
    </row>
    <row r="8" spans="1:31" s="418" customFormat="1" ht="49.95" customHeight="1">
      <c r="A8" s="296"/>
      <c r="B8" s="297"/>
      <c r="C8" s="354"/>
      <c r="D8" s="354"/>
      <c r="E8" s="354"/>
      <c r="F8" s="354"/>
      <c r="G8" s="354">
        <v>0</v>
      </c>
      <c r="H8" s="354">
        <v>0</v>
      </c>
      <c r="I8" s="420"/>
      <c r="J8" s="348"/>
      <c r="K8" s="354"/>
      <c r="L8" s="424"/>
      <c r="M8" s="296"/>
      <c r="N8" s="424"/>
      <c r="O8" s="424"/>
      <c r="P8" s="424"/>
      <c r="Q8" s="424"/>
      <c r="R8" s="424"/>
      <c r="S8" s="295" t="str">
        <f t="shared" si="0"/>
        <v>1</v>
      </c>
      <c r="T8" s="295" t="str">
        <f t="shared" si="1"/>
        <v>1</v>
      </c>
      <c r="U8" s="295" t="str">
        <f t="shared" si="2"/>
        <v>0</v>
      </c>
      <c r="V8" s="295" t="str">
        <f>IF(AND((OR('步驟1. 先填【111-1申請總表】會自動帶公式至步驟2.欄位'!$N$14="弱勢家庭子女",'步驟1. 先填【111-1申請總表】會自動帶公式至步驟2.欄位'!$N$14="弱勢家庭身障學生或身障人士子女")),U8*(G8=0)),"1","0")</f>
        <v>0</v>
      </c>
      <c r="W8" s="295" t="str">
        <f t="shared" si="3"/>
        <v>N</v>
      </c>
      <c r="X8" s="877"/>
      <c r="Y8" s="880"/>
      <c r="Z8" s="882"/>
      <c r="AA8" s="882"/>
      <c r="AB8" s="882"/>
      <c r="AC8" s="872"/>
      <c r="AD8" s="872"/>
      <c r="AE8" s="872"/>
    </row>
    <row r="9" spans="1:31" s="418" customFormat="1" ht="49.95" customHeight="1">
      <c r="A9" s="296"/>
      <c r="B9" s="297"/>
      <c r="C9" s="354"/>
      <c r="D9" s="354"/>
      <c r="E9" s="354"/>
      <c r="F9" s="354"/>
      <c r="G9" s="354">
        <v>0</v>
      </c>
      <c r="H9" s="354">
        <v>0</v>
      </c>
      <c r="I9" s="420"/>
      <c r="J9" s="348"/>
      <c r="K9" s="354"/>
      <c r="L9" s="424"/>
      <c r="M9" s="296"/>
      <c r="N9" s="424"/>
      <c r="O9" s="424"/>
      <c r="P9" s="424"/>
      <c r="Q9" s="424"/>
      <c r="R9" s="424"/>
      <c r="S9" s="295" t="str">
        <f t="shared" si="0"/>
        <v>1</v>
      </c>
      <c r="T9" s="295" t="str">
        <f t="shared" si="1"/>
        <v>1</v>
      </c>
      <c r="U9" s="295" t="str">
        <f t="shared" si="2"/>
        <v>0</v>
      </c>
      <c r="V9" s="295" t="str">
        <f>IF(AND((OR('步驟1. 先填【111-1申請總表】會自動帶公式至步驟2.欄位'!$N$14="弱勢家庭子女",'步驟1. 先填【111-1申請總表】會自動帶公式至步驟2.欄位'!$N$14="弱勢家庭身障學生或身障人士子女")),U9*(G9=0)),"1","0")</f>
        <v>0</v>
      </c>
      <c r="W9" s="295" t="str">
        <f t="shared" si="3"/>
        <v>N</v>
      </c>
      <c r="X9" s="877"/>
      <c r="Y9" s="880"/>
      <c r="Z9" s="882"/>
      <c r="AA9" s="882"/>
      <c r="AB9" s="882"/>
      <c r="AC9" s="872"/>
      <c r="AD9" s="872"/>
      <c r="AE9" s="872"/>
    </row>
    <row r="10" spans="1:31" s="418" customFormat="1" ht="49.95" customHeight="1">
      <c r="A10" s="296"/>
      <c r="B10" s="297"/>
      <c r="C10" s="354"/>
      <c r="D10" s="354"/>
      <c r="E10" s="354"/>
      <c r="F10" s="354"/>
      <c r="G10" s="354">
        <v>0</v>
      </c>
      <c r="H10" s="354">
        <v>0</v>
      </c>
      <c r="I10" s="420"/>
      <c r="J10" s="348"/>
      <c r="K10" s="354"/>
      <c r="L10" s="424"/>
      <c r="M10" s="296"/>
      <c r="N10" s="424"/>
      <c r="O10" s="424"/>
      <c r="P10" s="424"/>
      <c r="Q10" s="424"/>
      <c r="R10" s="424"/>
      <c r="S10" s="295" t="str">
        <f t="shared" si="0"/>
        <v>1</v>
      </c>
      <c r="T10" s="295" t="str">
        <f t="shared" si="1"/>
        <v>1</v>
      </c>
      <c r="U10" s="295" t="str">
        <f t="shared" si="2"/>
        <v>0</v>
      </c>
      <c r="V10" s="295" t="str">
        <f>IF(AND((OR('步驟1. 先填【111-1申請總表】會自動帶公式至步驟2.欄位'!$N$14="弱勢家庭子女",'步驟1. 先填【111-1申請總表】會自動帶公式至步驟2.欄位'!$N$14="弱勢家庭身障學生或身障人士子女")),U10*(G10=0)),"1","0")</f>
        <v>0</v>
      </c>
      <c r="W10" s="295" t="str">
        <f t="shared" si="3"/>
        <v>N</v>
      </c>
      <c r="X10" s="877"/>
      <c r="Y10" s="880"/>
      <c r="Z10" s="882"/>
      <c r="AA10" s="882"/>
      <c r="AB10" s="882"/>
      <c r="AC10" s="872"/>
      <c r="AD10" s="872"/>
      <c r="AE10" s="872"/>
    </row>
    <row r="11" spans="1:31" s="418" customFormat="1" ht="49.95" customHeight="1">
      <c r="A11" s="296"/>
      <c r="B11" s="297"/>
      <c r="C11" s="354"/>
      <c r="D11" s="354"/>
      <c r="E11" s="354"/>
      <c r="F11" s="354"/>
      <c r="G11" s="354">
        <v>0</v>
      </c>
      <c r="H11" s="354">
        <v>0</v>
      </c>
      <c r="I11" s="420"/>
      <c r="J11" s="348"/>
      <c r="K11" s="354"/>
      <c r="L11" s="424"/>
      <c r="M11" s="296"/>
      <c r="N11" s="424"/>
      <c r="O11" s="424"/>
      <c r="P11" s="424"/>
      <c r="Q11" s="424"/>
      <c r="R11" s="424"/>
      <c r="S11" s="295" t="str">
        <f t="shared" si="0"/>
        <v>1</v>
      </c>
      <c r="T11" s="295" t="str">
        <f t="shared" si="1"/>
        <v>1</v>
      </c>
      <c r="U11" s="295" t="str">
        <f t="shared" si="2"/>
        <v>0</v>
      </c>
      <c r="V11" s="295" t="str">
        <f>IF(AND((OR('步驟1. 先填【111-1申請總表】會自動帶公式至步驟2.欄位'!$N$14="弱勢家庭子女",'步驟1. 先填【111-1申請總表】會自動帶公式至步驟2.欄位'!$N$14="弱勢家庭身障學生或身障人士子女")),U11*(G11=0)),"1","0")</f>
        <v>0</v>
      </c>
      <c r="W11" s="295" t="str">
        <f t="shared" si="3"/>
        <v>N</v>
      </c>
      <c r="X11" s="877"/>
      <c r="Y11" s="880"/>
      <c r="Z11" s="882"/>
      <c r="AA11" s="882"/>
      <c r="AB11" s="882"/>
      <c r="AC11" s="872"/>
      <c r="AD11" s="872"/>
      <c r="AE11" s="872"/>
    </row>
    <row r="12" spans="1:31" s="418" customFormat="1" ht="49.95" customHeight="1">
      <c r="A12" s="296"/>
      <c r="B12" s="297"/>
      <c r="C12" s="354"/>
      <c r="D12" s="354"/>
      <c r="E12" s="354"/>
      <c r="F12" s="354"/>
      <c r="G12" s="354">
        <v>0</v>
      </c>
      <c r="H12" s="354">
        <v>0</v>
      </c>
      <c r="I12" s="420"/>
      <c r="J12" s="348"/>
      <c r="K12" s="354"/>
      <c r="L12" s="424"/>
      <c r="M12" s="296"/>
      <c r="N12" s="424"/>
      <c r="O12" s="424"/>
      <c r="P12" s="424"/>
      <c r="Q12" s="424"/>
      <c r="R12" s="424"/>
      <c r="S12" s="295" t="str">
        <f t="shared" si="0"/>
        <v>1</v>
      </c>
      <c r="T12" s="295" t="str">
        <f t="shared" si="1"/>
        <v>1</v>
      </c>
      <c r="U12" s="295" t="str">
        <f t="shared" si="2"/>
        <v>0</v>
      </c>
      <c r="V12" s="295" t="str">
        <f>IF(AND((OR('步驟1. 先填【111-1申請總表】會自動帶公式至步驟2.欄位'!$N$14="弱勢家庭子女",'步驟1. 先填【111-1申請總表】會自動帶公式至步驟2.欄位'!$N$14="弱勢家庭身障學生或身障人士子女")),U12*(G12=0)),"1","0")</f>
        <v>0</v>
      </c>
      <c r="W12" s="295" t="str">
        <f t="shared" si="3"/>
        <v>N</v>
      </c>
      <c r="X12" s="877"/>
      <c r="Y12" s="880"/>
      <c r="Z12" s="882"/>
      <c r="AA12" s="882"/>
      <c r="AB12" s="882"/>
      <c r="AC12" s="872"/>
      <c r="AD12" s="872"/>
      <c r="AE12" s="872"/>
    </row>
    <row r="13" spans="1:31" s="418" customFormat="1" ht="49.95" customHeight="1">
      <c r="A13" s="296"/>
      <c r="B13" s="297"/>
      <c r="C13" s="354"/>
      <c r="D13" s="354"/>
      <c r="E13" s="354"/>
      <c r="F13" s="354"/>
      <c r="G13" s="354">
        <v>0</v>
      </c>
      <c r="H13" s="354">
        <v>0</v>
      </c>
      <c r="I13" s="420"/>
      <c r="J13" s="348"/>
      <c r="K13" s="354"/>
      <c r="L13" s="424"/>
      <c r="M13" s="296"/>
      <c r="N13" s="424"/>
      <c r="O13" s="424"/>
      <c r="P13" s="424"/>
      <c r="Q13" s="424"/>
      <c r="R13" s="424"/>
      <c r="S13" s="295" t="str">
        <f t="shared" si="0"/>
        <v>1</v>
      </c>
      <c r="T13" s="295" t="str">
        <f t="shared" si="1"/>
        <v>1</v>
      </c>
      <c r="U13" s="295" t="str">
        <f t="shared" si="2"/>
        <v>0</v>
      </c>
      <c r="V13" s="295" t="str">
        <f>IF(AND((OR('步驟1. 先填【111-1申請總表】會自動帶公式至步驟2.欄位'!$N$14="弱勢家庭子女",'步驟1. 先填【111-1申請總表】會自動帶公式至步驟2.欄位'!$N$14="弱勢家庭身障學生或身障人士子女")),U13*(G13=0)),"1","0")</f>
        <v>0</v>
      </c>
      <c r="W13" s="295" t="str">
        <f t="shared" si="3"/>
        <v>N</v>
      </c>
      <c r="X13" s="877"/>
      <c r="Y13" s="880"/>
      <c r="Z13" s="882"/>
      <c r="AA13" s="882"/>
      <c r="AB13" s="882"/>
      <c r="AC13" s="872"/>
      <c r="AD13" s="872"/>
      <c r="AE13" s="872"/>
    </row>
    <row r="14" spans="1:31" s="418" customFormat="1" ht="49.95" customHeight="1">
      <c r="A14" s="296"/>
      <c r="B14" s="297"/>
      <c r="C14" s="354"/>
      <c r="D14" s="354"/>
      <c r="E14" s="354"/>
      <c r="F14" s="354"/>
      <c r="G14" s="354">
        <v>0</v>
      </c>
      <c r="H14" s="354">
        <v>0</v>
      </c>
      <c r="I14" s="420"/>
      <c r="J14" s="348"/>
      <c r="K14" s="354"/>
      <c r="L14" s="424"/>
      <c r="M14" s="296"/>
      <c r="N14" s="424"/>
      <c r="O14" s="424"/>
      <c r="P14" s="424"/>
      <c r="Q14" s="424"/>
      <c r="R14" s="424"/>
      <c r="S14" s="295" t="str">
        <f t="shared" si="0"/>
        <v>1</v>
      </c>
      <c r="T14" s="295" t="str">
        <f t="shared" si="1"/>
        <v>1</v>
      </c>
      <c r="U14" s="295" t="str">
        <f t="shared" si="2"/>
        <v>0</v>
      </c>
      <c r="V14" s="295" t="str">
        <f>IF(AND((OR('步驟1. 先填【111-1申請總表】會自動帶公式至步驟2.欄位'!$N$14="弱勢家庭子女",'步驟1. 先填【111-1申請總表】會自動帶公式至步驟2.欄位'!$N$14="弱勢家庭身障學生或身障人士子女")),U14*(G14=0)),"1","0")</f>
        <v>0</v>
      </c>
      <c r="W14" s="295" t="str">
        <f t="shared" si="3"/>
        <v>N</v>
      </c>
      <c r="X14" s="877"/>
      <c r="Y14" s="880"/>
      <c r="Z14" s="882"/>
      <c r="AA14" s="882"/>
      <c r="AB14" s="882"/>
      <c r="AC14" s="872"/>
      <c r="AD14" s="872"/>
      <c r="AE14" s="872"/>
    </row>
    <row r="15" spans="1:31" s="418" customFormat="1" ht="49.95" customHeight="1">
      <c r="A15" s="296"/>
      <c r="B15" s="297"/>
      <c r="C15" s="354"/>
      <c r="D15" s="354"/>
      <c r="E15" s="354"/>
      <c r="F15" s="354"/>
      <c r="G15" s="354">
        <v>0</v>
      </c>
      <c r="H15" s="354">
        <v>0</v>
      </c>
      <c r="I15" s="420"/>
      <c r="J15" s="348"/>
      <c r="K15" s="354"/>
      <c r="L15" s="424"/>
      <c r="M15" s="296"/>
      <c r="N15" s="424"/>
      <c r="O15" s="424"/>
      <c r="P15" s="424"/>
      <c r="Q15" s="424"/>
      <c r="R15" s="424"/>
      <c r="S15" s="295" t="str">
        <f t="shared" si="0"/>
        <v>1</v>
      </c>
      <c r="T15" s="295" t="str">
        <f t="shared" si="1"/>
        <v>1</v>
      </c>
      <c r="U15" s="295" t="str">
        <f t="shared" si="2"/>
        <v>0</v>
      </c>
      <c r="V15" s="295" t="str">
        <f>IF(AND((OR('步驟1. 先填【111-1申請總表】會自動帶公式至步驟2.欄位'!$N$14="弱勢家庭子女",'步驟1. 先填【111-1申請總表】會自動帶公式至步驟2.欄位'!$N$14="弱勢家庭身障學生或身障人士子女")),U15*(G15=0)),"1","0")</f>
        <v>0</v>
      </c>
      <c r="W15" s="295" t="str">
        <f t="shared" si="3"/>
        <v>N</v>
      </c>
      <c r="X15" s="877"/>
      <c r="Y15" s="880"/>
      <c r="Z15" s="882"/>
      <c r="AA15" s="882"/>
      <c r="AB15" s="882"/>
      <c r="AC15" s="872"/>
      <c r="AD15" s="872"/>
      <c r="AE15" s="872"/>
    </row>
    <row r="16" spans="1:31" s="418" customFormat="1" ht="49.95" customHeight="1">
      <c r="A16" s="296"/>
      <c r="B16" s="297"/>
      <c r="C16" s="354"/>
      <c r="D16" s="354"/>
      <c r="E16" s="354"/>
      <c r="F16" s="354"/>
      <c r="G16" s="354">
        <v>0</v>
      </c>
      <c r="H16" s="354">
        <v>0</v>
      </c>
      <c r="I16" s="420"/>
      <c r="J16" s="348"/>
      <c r="K16" s="354"/>
      <c r="L16" s="424"/>
      <c r="M16" s="296"/>
      <c r="N16" s="424"/>
      <c r="O16" s="424"/>
      <c r="P16" s="424"/>
      <c r="Q16" s="424"/>
      <c r="R16" s="424"/>
      <c r="S16" s="295" t="str">
        <f t="shared" si="0"/>
        <v>1</v>
      </c>
      <c r="T16" s="295" t="str">
        <f t="shared" si="1"/>
        <v>1</v>
      </c>
      <c r="U16" s="295" t="str">
        <f t="shared" si="2"/>
        <v>0</v>
      </c>
      <c r="V16" s="295" t="str">
        <f>IF(AND((OR('步驟1. 先填【111-1申請總表】會自動帶公式至步驟2.欄位'!$N$14="弱勢家庭子女",'步驟1. 先填【111-1申請總表】會自動帶公式至步驟2.欄位'!$N$14="弱勢家庭身障學生或身障人士子女")),U16*(G16=0)),"1","0")</f>
        <v>0</v>
      </c>
      <c r="W16" s="295" t="str">
        <f t="shared" si="3"/>
        <v>N</v>
      </c>
      <c r="X16" s="877"/>
      <c r="Y16" s="880"/>
      <c r="Z16" s="882"/>
      <c r="AA16" s="882"/>
      <c r="AB16" s="882"/>
      <c r="AC16" s="872"/>
      <c r="AD16" s="872"/>
      <c r="AE16" s="872"/>
    </row>
    <row r="17" spans="1:31" s="418" customFormat="1" ht="49.95" customHeight="1">
      <c r="A17" s="296"/>
      <c r="B17" s="297"/>
      <c r="C17" s="354"/>
      <c r="D17" s="354"/>
      <c r="E17" s="354"/>
      <c r="F17" s="354"/>
      <c r="G17" s="354">
        <v>0</v>
      </c>
      <c r="H17" s="354">
        <v>0</v>
      </c>
      <c r="I17" s="420"/>
      <c r="J17" s="348"/>
      <c r="K17" s="354"/>
      <c r="L17" s="424"/>
      <c r="M17" s="296"/>
      <c r="N17" s="424"/>
      <c r="O17" s="424"/>
      <c r="P17" s="424"/>
      <c r="Q17" s="424"/>
      <c r="R17" s="424"/>
      <c r="S17" s="295" t="str">
        <f t="shared" si="0"/>
        <v>1</v>
      </c>
      <c r="T17" s="295" t="str">
        <f t="shared" si="1"/>
        <v>1</v>
      </c>
      <c r="U17" s="295" t="str">
        <f t="shared" si="2"/>
        <v>0</v>
      </c>
      <c r="V17" s="295" t="str">
        <f>IF(AND((OR('步驟1. 先填【111-1申請總表】會自動帶公式至步驟2.欄位'!$N$14="弱勢家庭子女",'步驟1. 先填【111-1申請總表】會自動帶公式至步驟2.欄位'!$N$14="弱勢家庭身障學生或身障人士子女")),U17*(G17=0)),"1","0")</f>
        <v>0</v>
      </c>
      <c r="W17" s="295" t="str">
        <f t="shared" si="3"/>
        <v>N</v>
      </c>
      <c r="X17" s="877"/>
      <c r="Y17" s="880"/>
      <c r="Z17" s="882"/>
      <c r="AA17" s="882"/>
      <c r="AB17" s="882"/>
      <c r="AC17" s="872"/>
      <c r="AD17" s="872"/>
      <c r="AE17" s="872"/>
    </row>
    <row r="18" spans="1:31" s="418" customFormat="1" ht="49.95" customHeight="1">
      <c r="A18" s="296"/>
      <c r="B18" s="297"/>
      <c r="C18" s="354"/>
      <c r="D18" s="354"/>
      <c r="E18" s="354"/>
      <c r="F18" s="354"/>
      <c r="G18" s="354">
        <v>0</v>
      </c>
      <c r="H18" s="354">
        <v>0</v>
      </c>
      <c r="I18" s="420"/>
      <c r="J18" s="348"/>
      <c r="K18" s="354"/>
      <c r="L18" s="424"/>
      <c r="M18" s="296"/>
      <c r="N18" s="424"/>
      <c r="O18" s="424"/>
      <c r="P18" s="424"/>
      <c r="Q18" s="424"/>
      <c r="R18" s="424"/>
      <c r="S18" s="295" t="str">
        <f t="shared" si="0"/>
        <v>1</v>
      </c>
      <c r="T18" s="295" t="str">
        <f t="shared" si="1"/>
        <v>1</v>
      </c>
      <c r="U18" s="295" t="str">
        <f t="shared" si="2"/>
        <v>0</v>
      </c>
      <c r="V18" s="295" t="str">
        <f>IF(AND((OR('步驟1. 先填【111-1申請總表】會自動帶公式至步驟2.欄位'!$N$14="弱勢家庭子女",'步驟1. 先填【111-1申請總表】會自動帶公式至步驟2.欄位'!$N$14="弱勢家庭身障學生或身障人士子女")),U18*(G18=0)),"1","0")</f>
        <v>0</v>
      </c>
      <c r="W18" s="295" t="str">
        <f t="shared" si="3"/>
        <v>N</v>
      </c>
      <c r="X18" s="877"/>
      <c r="Y18" s="880"/>
      <c r="Z18" s="882"/>
      <c r="AA18" s="882"/>
      <c r="AB18" s="882"/>
      <c r="AC18" s="872"/>
      <c r="AD18" s="872"/>
      <c r="AE18" s="872"/>
    </row>
    <row r="19" spans="1:31" s="418" customFormat="1" ht="49.95" customHeight="1">
      <c r="A19" s="296"/>
      <c r="B19" s="297"/>
      <c r="C19" s="354"/>
      <c r="D19" s="354"/>
      <c r="E19" s="354"/>
      <c r="F19" s="354"/>
      <c r="G19" s="354">
        <v>0</v>
      </c>
      <c r="H19" s="354">
        <v>0</v>
      </c>
      <c r="I19" s="420"/>
      <c r="J19" s="348"/>
      <c r="K19" s="354"/>
      <c r="L19" s="424"/>
      <c r="M19" s="296"/>
      <c r="N19" s="424"/>
      <c r="O19" s="424"/>
      <c r="P19" s="424"/>
      <c r="Q19" s="424"/>
      <c r="R19" s="424"/>
      <c r="S19" s="295" t="str">
        <f t="shared" si="0"/>
        <v>1</v>
      </c>
      <c r="T19" s="295" t="str">
        <f t="shared" si="1"/>
        <v>1</v>
      </c>
      <c r="U19" s="295" t="str">
        <f t="shared" si="2"/>
        <v>0</v>
      </c>
      <c r="V19" s="295" t="str">
        <f>IF(AND((OR('步驟1. 先填【111-1申請總表】會自動帶公式至步驟2.欄位'!$N$14="弱勢家庭子女",'步驟1. 先填【111-1申請總表】會自動帶公式至步驟2.欄位'!$N$14="弱勢家庭身障學生或身障人士子女")),U19*(G19=0)),"1","0")</f>
        <v>0</v>
      </c>
      <c r="W19" s="295" t="str">
        <f t="shared" si="3"/>
        <v>N</v>
      </c>
      <c r="X19" s="877"/>
      <c r="Y19" s="880"/>
      <c r="Z19" s="882"/>
      <c r="AA19" s="882"/>
      <c r="AB19" s="882"/>
      <c r="AC19" s="872"/>
      <c r="AD19" s="872"/>
      <c r="AE19" s="872"/>
    </row>
    <row r="20" spans="1:31" s="418" customFormat="1" ht="49.95" customHeight="1">
      <c r="A20" s="296"/>
      <c r="B20" s="297"/>
      <c r="C20" s="354"/>
      <c r="D20" s="354"/>
      <c r="E20" s="354"/>
      <c r="F20" s="354"/>
      <c r="G20" s="354">
        <v>0</v>
      </c>
      <c r="H20" s="354">
        <v>0</v>
      </c>
      <c r="I20" s="420"/>
      <c r="J20" s="348"/>
      <c r="K20" s="354"/>
      <c r="L20" s="424"/>
      <c r="M20" s="296"/>
      <c r="N20" s="424"/>
      <c r="O20" s="424"/>
      <c r="P20" s="424"/>
      <c r="Q20" s="424"/>
      <c r="R20" s="424"/>
      <c r="S20" s="295" t="str">
        <f t="shared" si="0"/>
        <v>1</v>
      </c>
      <c r="T20" s="295" t="str">
        <f t="shared" si="1"/>
        <v>1</v>
      </c>
      <c r="U20" s="295" t="str">
        <f t="shared" si="2"/>
        <v>0</v>
      </c>
      <c r="V20" s="295" t="str">
        <f>IF(AND((OR('步驟1. 先填【111-1申請總表】會自動帶公式至步驟2.欄位'!$N$14="弱勢家庭子女",'步驟1. 先填【111-1申請總表】會自動帶公式至步驟2.欄位'!$N$14="弱勢家庭身障學生或身障人士子女")),U20*(G20=0)),"1","0")</f>
        <v>0</v>
      </c>
      <c r="W20" s="295" t="str">
        <f t="shared" si="3"/>
        <v>N</v>
      </c>
      <c r="X20" s="877"/>
      <c r="Y20" s="880"/>
      <c r="Z20" s="882"/>
      <c r="AA20" s="882"/>
      <c r="AB20" s="882"/>
      <c r="AC20" s="872"/>
      <c r="AD20" s="872"/>
      <c r="AE20" s="872"/>
    </row>
    <row r="21" spans="1:31" s="418" customFormat="1" ht="49.95" customHeight="1">
      <c r="A21" s="296"/>
      <c r="B21" s="297"/>
      <c r="C21" s="354"/>
      <c r="D21" s="354"/>
      <c r="E21" s="354"/>
      <c r="F21" s="354"/>
      <c r="G21" s="354">
        <v>0</v>
      </c>
      <c r="H21" s="354">
        <v>0</v>
      </c>
      <c r="I21" s="420"/>
      <c r="J21" s="348"/>
      <c r="K21" s="354"/>
      <c r="L21" s="424"/>
      <c r="M21" s="296"/>
      <c r="N21" s="424"/>
      <c r="O21" s="424"/>
      <c r="P21" s="424"/>
      <c r="Q21" s="424"/>
      <c r="R21" s="424"/>
      <c r="S21" s="295" t="str">
        <f t="shared" si="0"/>
        <v>1</v>
      </c>
      <c r="T21" s="295" t="str">
        <f t="shared" si="1"/>
        <v>1</v>
      </c>
      <c r="U21" s="295" t="str">
        <f t="shared" si="2"/>
        <v>0</v>
      </c>
      <c r="V21" s="295" t="str">
        <f>IF(AND((OR('步驟1. 先填【111-1申請總表】會自動帶公式至步驟2.欄位'!$N$14="弱勢家庭子女",'步驟1. 先填【111-1申請總表】會自動帶公式至步驟2.欄位'!$N$14="弱勢家庭身障學生或身障人士子女")),U21*(G21=0)),"1","0")</f>
        <v>0</v>
      </c>
      <c r="W21" s="295" t="str">
        <f t="shared" si="3"/>
        <v>N</v>
      </c>
      <c r="X21" s="877"/>
      <c r="Y21" s="880"/>
      <c r="Z21" s="882"/>
      <c r="AA21" s="882"/>
      <c r="AB21" s="882"/>
      <c r="AC21" s="872"/>
      <c r="AD21" s="872"/>
      <c r="AE21" s="872"/>
    </row>
    <row r="22" spans="1:31" s="418" customFormat="1" ht="49.95" customHeight="1">
      <c r="A22" s="296"/>
      <c r="B22" s="297"/>
      <c r="C22" s="354"/>
      <c r="D22" s="354"/>
      <c r="E22" s="354"/>
      <c r="F22" s="354"/>
      <c r="G22" s="354">
        <v>0</v>
      </c>
      <c r="H22" s="354">
        <v>0</v>
      </c>
      <c r="I22" s="420"/>
      <c r="J22" s="348"/>
      <c r="K22" s="354"/>
      <c r="L22" s="424"/>
      <c r="M22" s="296"/>
      <c r="N22" s="424"/>
      <c r="O22" s="424"/>
      <c r="P22" s="424"/>
      <c r="Q22" s="424"/>
      <c r="R22" s="424"/>
      <c r="S22" s="295" t="str">
        <f t="shared" si="0"/>
        <v>1</v>
      </c>
      <c r="T22" s="295" t="str">
        <f t="shared" si="1"/>
        <v>1</v>
      </c>
      <c r="U22" s="295" t="str">
        <f t="shared" si="2"/>
        <v>0</v>
      </c>
      <c r="V22" s="295" t="str">
        <f>IF(AND((OR('步驟1. 先填【111-1申請總表】會自動帶公式至步驟2.欄位'!$N$14="弱勢家庭子女",'步驟1. 先填【111-1申請總表】會自動帶公式至步驟2.欄位'!$N$14="弱勢家庭身障學生或身障人士子女")),U22*(G22=0)),"1","0")</f>
        <v>0</v>
      </c>
      <c r="W22" s="295" t="str">
        <f t="shared" si="3"/>
        <v>N</v>
      </c>
      <c r="X22" s="878"/>
      <c r="Y22" s="881"/>
      <c r="Z22" s="882"/>
      <c r="AA22" s="882"/>
      <c r="AB22" s="882"/>
      <c r="AC22" s="872"/>
      <c r="AD22" s="872"/>
      <c r="AE22" s="872"/>
    </row>
    <row r="23" spans="1:31" s="419" customFormat="1" ht="45" customHeight="1">
      <c r="A23" s="972" t="s">
        <v>2</v>
      </c>
      <c r="B23" s="973"/>
      <c r="C23" s="973"/>
      <c r="D23" s="973"/>
      <c r="E23" s="973"/>
      <c r="F23" s="973"/>
      <c r="G23" s="973"/>
      <c r="H23" s="973"/>
      <c r="I23" s="973"/>
      <c r="J23" s="973"/>
      <c r="K23" s="973"/>
      <c r="L23" s="973"/>
      <c r="M23" s="974"/>
      <c r="N23" s="300">
        <f>SUM(N4:N22)</f>
        <v>0</v>
      </c>
      <c r="O23" s="300">
        <f t="shared" ref="O23:R23" si="4">SUM(O4:O22)</f>
        <v>0</v>
      </c>
      <c r="P23" s="300">
        <f t="shared" si="4"/>
        <v>0</v>
      </c>
      <c r="Q23" s="300">
        <f t="shared" si="4"/>
        <v>0</v>
      </c>
      <c r="R23" s="300">
        <f t="shared" si="4"/>
        <v>0</v>
      </c>
      <c r="S23" s="301"/>
      <c r="T23" s="301"/>
      <c r="U23" s="301"/>
      <c r="V23" s="301"/>
      <c r="W23" s="302"/>
      <c r="X23" s="303">
        <f>X4</f>
        <v>1</v>
      </c>
      <c r="Y23" s="48">
        <f>Y4</f>
        <v>0</v>
      </c>
      <c r="Z23" s="882"/>
      <c r="AA23" s="882"/>
      <c r="AB23" s="882"/>
      <c r="AC23" s="872"/>
      <c r="AD23" s="872"/>
      <c r="AE23" s="872"/>
    </row>
    <row r="25" spans="1:31" s="227" customFormat="1" ht="19.8">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row r="56" spans="1:31">
      <c r="J56" s="344"/>
      <c r="K56" s="13"/>
      <c r="Z56" s="356"/>
      <c r="AA56" s="356"/>
      <c r="AB56" s="356"/>
      <c r="AC56" s="356"/>
      <c r="AD56" s="356"/>
      <c r="AE56" s="356"/>
    </row>
    <row r="57" spans="1:31">
      <c r="J57" s="344"/>
      <c r="K57" s="13"/>
      <c r="Z57" s="356"/>
      <c r="AA57" s="356"/>
      <c r="AB57" s="356"/>
      <c r="AC57" s="356"/>
      <c r="AD57" s="356"/>
      <c r="AE57" s="356"/>
    </row>
    <row r="58" spans="1:31">
      <c r="J58" s="344"/>
      <c r="K58" s="13"/>
      <c r="Z58" s="356"/>
      <c r="AA58" s="356"/>
      <c r="AB58" s="356"/>
      <c r="AC58" s="356"/>
      <c r="AD58" s="356"/>
      <c r="AE58" s="356"/>
    </row>
    <row r="59" spans="1:31">
      <c r="J59" s="344"/>
      <c r="K59" s="13"/>
      <c r="Z59" s="356"/>
      <c r="AA59" s="356"/>
      <c r="AB59" s="356"/>
      <c r="AC59" s="356"/>
      <c r="AD59" s="356"/>
      <c r="AE59" s="356"/>
    </row>
    <row r="60" spans="1:31">
      <c r="J60" s="344"/>
      <c r="K60" s="13"/>
      <c r="Z60" s="356"/>
      <c r="AA60" s="356"/>
      <c r="AB60" s="356"/>
      <c r="AC60" s="356"/>
      <c r="AD60" s="356"/>
      <c r="AE60" s="356"/>
    </row>
    <row r="61" spans="1:31">
      <c r="J61" s="344"/>
      <c r="K61" s="13"/>
      <c r="Z61" s="356"/>
      <c r="AA61" s="356"/>
      <c r="AB61" s="356"/>
      <c r="AC61" s="356"/>
      <c r="AD61" s="356"/>
      <c r="AE61" s="356"/>
    </row>
    <row r="62" spans="1:31">
      <c r="J62" s="344"/>
      <c r="K62" s="13"/>
      <c r="Z62" s="356"/>
      <c r="AA62" s="356"/>
      <c r="AB62" s="356"/>
      <c r="AC62" s="356"/>
      <c r="AD62" s="356"/>
      <c r="AE62" s="356"/>
    </row>
    <row r="63" spans="1:31">
      <c r="J63" s="344"/>
      <c r="K63" s="13"/>
      <c r="Z63" s="356"/>
      <c r="AA63" s="356"/>
      <c r="AB63" s="356"/>
      <c r="AC63" s="356"/>
      <c r="AD63" s="356"/>
      <c r="AE63" s="356"/>
    </row>
    <row r="64" spans="1:31">
      <c r="J64" s="344"/>
      <c r="K64" s="13"/>
      <c r="Z64" s="356"/>
      <c r="AA64" s="356"/>
      <c r="AB64" s="356"/>
      <c r="AC64" s="356"/>
      <c r="AD64" s="356"/>
      <c r="AE64" s="356"/>
    </row>
    <row r="65" spans="10:31">
      <c r="J65" s="344"/>
      <c r="K65" s="13"/>
      <c r="Z65" s="356"/>
      <c r="AA65" s="356"/>
      <c r="AB65" s="356"/>
      <c r="AC65" s="356"/>
      <c r="AD65" s="356"/>
      <c r="AE65" s="356"/>
    </row>
    <row r="66" spans="10:31">
      <c r="J66" s="344"/>
      <c r="K66" s="13"/>
      <c r="Z66" s="356"/>
      <c r="AA66" s="356"/>
      <c r="AB66" s="356"/>
      <c r="AC66" s="356"/>
      <c r="AD66" s="356"/>
      <c r="AE66" s="356"/>
    </row>
    <row r="67" spans="10:31">
      <c r="J67" s="344"/>
      <c r="K67" s="13"/>
      <c r="Z67" s="356"/>
      <c r="AA67" s="356"/>
      <c r="AB67" s="356"/>
      <c r="AC67" s="356"/>
      <c r="AD67" s="356"/>
      <c r="AE67" s="356"/>
    </row>
    <row r="68" spans="10:31">
      <c r="J68" s="344"/>
      <c r="K68" s="13"/>
      <c r="Z68" s="356"/>
      <c r="AA68" s="356"/>
      <c r="AB68" s="356"/>
      <c r="AC68" s="356"/>
      <c r="AD68" s="356"/>
      <c r="AE68" s="356"/>
    </row>
    <row r="69" spans="10:31">
      <c r="J69" s="344"/>
      <c r="K69" s="13"/>
      <c r="Z69" s="356"/>
      <c r="AA69" s="356"/>
      <c r="AB69" s="356"/>
      <c r="AC69" s="356"/>
      <c r="AD69" s="356"/>
      <c r="AE69"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68" priority="9" operator="containsText" text="0">
      <formula>NOT(ISERROR(SEARCH("0",S4)))</formula>
    </cfRule>
  </conditionalFormatting>
  <conditionalFormatting sqref="U4:U22">
    <cfRule type="containsText" dxfId="267" priority="8" operator="containsText" text="0">
      <formula>NOT(ISERROR(SEARCH("0",U4)))</formula>
    </cfRule>
  </conditionalFormatting>
  <conditionalFormatting sqref="V4:V22">
    <cfRule type="containsText" dxfId="266" priority="7" operator="containsText" text="1">
      <formula>NOT(ISERROR(SEARCH("1",V4)))</formula>
    </cfRule>
  </conditionalFormatting>
  <conditionalFormatting sqref="W4:W22 A23">
    <cfRule type="containsText" dxfId="265" priority="6" operator="containsText" text="Y">
      <formula>NOT(ISERROR(SEARCH("Y",A4)))</formula>
    </cfRule>
  </conditionalFormatting>
  <conditionalFormatting sqref="AC4:AE4">
    <cfRule type="cellIs" dxfId="264" priority="4" stopIfTrue="1" operator="equal">
      <formula>"身份空白"</formula>
    </cfRule>
    <cfRule type="cellIs" dxfId="263"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7"/>
  <dimension ref="A1:AE54"/>
  <sheetViews>
    <sheetView zoomScale="50" zoomScaleNormal="50" workbookViewId="0">
      <pane xSplit="2" ySplit="3" topLeftCell="C4" activePane="bottomRight" state="frozen"/>
      <selection pane="topRight" activeCell="C1" sqref="C1"/>
      <selection pane="bottomLeft" activeCell="A4" sqref="A4"/>
      <selection pane="bottomRight" activeCell="L10" sqref="L10"/>
    </sheetView>
  </sheetViews>
  <sheetFormatPr defaultColWidth="8.88671875" defaultRowHeight="15"/>
  <cols>
    <col min="1" max="1" width="17.88671875" style="7" customWidth="1"/>
    <col min="2" max="2" width="15.77734375" style="8" customWidth="1"/>
    <col min="3" max="3" width="11.6640625" style="7" customWidth="1"/>
    <col min="4" max="6" width="13.33203125" style="7" customWidth="1"/>
    <col min="7" max="8" width="11.6640625" style="7" customWidth="1"/>
    <col min="9" max="9" width="11.77734375" style="7" customWidth="1"/>
    <col min="10" max="10" width="25.33203125" style="9" customWidth="1"/>
    <col min="11" max="11" width="22.44140625" style="7" customWidth="1"/>
    <col min="12" max="12" width="20.77734375" style="10" customWidth="1"/>
    <col min="13" max="13" width="18" style="7" customWidth="1"/>
    <col min="14" max="16" width="20.33203125" style="11" customWidth="1"/>
    <col min="17" max="17" width="15.44140625" style="11" customWidth="1"/>
    <col min="18" max="18" width="20.33203125" style="11" customWidth="1"/>
    <col min="19" max="20" width="20.109375" style="7" customWidth="1"/>
    <col min="21" max="21" width="15.6640625" style="7" customWidth="1"/>
    <col min="22" max="22" width="18.44140625" style="7" customWidth="1"/>
    <col min="23" max="23" width="17" style="7" customWidth="1"/>
    <col min="24" max="24" width="16.6640625" style="7" customWidth="1"/>
    <col min="25" max="25" width="19" style="12" customWidth="1"/>
    <col min="26" max="31" width="18"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4" customFormat="1" ht="153.6" customHeight="1">
      <c r="A3" s="221" t="s">
        <v>972</v>
      </c>
      <c r="B3" s="220" t="s">
        <v>505</v>
      </c>
      <c r="C3" s="221" t="s">
        <v>506</v>
      </c>
      <c r="D3" s="221" t="s">
        <v>507</v>
      </c>
      <c r="E3" s="221" t="s">
        <v>1054</v>
      </c>
      <c r="F3" s="221" t="s">
        <v>509</v>
      </c>
      <c r="G3" s="221" t="s">
        <v>510</v>
      </c>
      <c r="H3" s="221" t="s">
        <v>511</v>
      </c>
      <c r="I3" s="221" t="s">
        <v>512</v>
      </c>
      <c r="J3" s="221" t="s">
        <v>513</v>
      </c>
      <c r="K3" s="221" t="s">
        <v>622</v>
      </c>
      <c r="L3" s="222" t="s">
        <v>514</v>
      </c>
      <c r="M3" s="221" t="s">
        <v>1055</v>
      </c>
      <c r="N3" s="304" t="s">
        <v>734</v>
      </c>
      <c r="O3" s="214" t="s">
        <v>735</v>
      </c>
      <c r="P3" s="214" t="s">
        <v>736</v>
      </c>
      <c r="Q3" s="214" t="s">
        <v>1057</v>
      </c>
      <c r="R3" s="214"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8" customFormat="1" ht="49.95" customHeight="1">
      <c r="A4" s="470">
        <v>1</v>
      </c>
      <c r="B4" s="474">
        <f>'步驟1. 先填【111-1申請總表】會自動帶公式至步驟2.欄位'!G15</f>
        <v>0</v>
      </c>
      <c r="C4" s="420"/>
      <c r="D4" s="381">
        <v>1</v>
      </c>
      <c r="E4" s="381">
        <v>1</v>
      </c>
      <c r="F4" s="381">
        <v>0</v>
      </c>
      <c r="G4" s="420">
        <v>0</v>
      </c>
      <c r="H4" s="420">
        <v>0</v>
      </c>
      <c r="I4" s="381">
        <v>1</v>
      </c>
      <c r="J4" s="347">
        <f>'步驟1. 先填【111-1申請總表】會自動帶公式至步驟2.欄位'!C8</f>
        <v>0</v>
      </c>
      <c r="K4" s="381">
        <v>2</v>
      </c>
      <c r="L4" s="424"/>
      <c r="M4" s="296"/>
      <c r="N4" s="424"/>
      <c r="O4" s="424"/>
      <c r="P4" s="424"/>
      <c r="Q4" s="424"/>
      <c r="R4" s="424"/>
      <c r="S4" s="295" t="str">
        <f t="shared" ref="S4:S22" si="0">IF(OR(F4*H4),"0","1")</f>
        <v>1</v>
      </c>
      <c r="T4" s="295" t="str">
        <f t="shared" ref="T4:T22" si="1">IF(OR(G4*H4),"0","1")</f>
        <v>1</v>
      </c>
      <c r="U4" s="295" t="str">
        <f t="shared" ref="U4:U22" si="2">IF(OR((A4&lt;=0),(A4&gt;28),(A4&gt;3)*(A4&lt;=7)*(D4=2)*(E4=0)*(F4=0)*(H4=0),(A4&gt;3)*(A4&lt;=7)*(D4&lt;1)*(E4=0)*(F4=0)*(H4=0),(A4&gt;3)*(A4&lt;=7)*(D4&gt;5)*(E4=0)*(F4=0)*(H4=0),(A4=8)*(E4=0)*(F4=0)*(H4=0),(A4=9)*(E4=0)*(F4=0)*(H4=0),(A4=1)*F4,(A4=1)*G4,(A4=1)*H4,(A4=2)*(F4=0)*(H4=0),(A4=3)*(F4=0)*(H4=0),(A4=10)*(D4=1)*(F4=0)*(H4=0),(A4=10)*(D4=3)*(F4=0)*(H4=0),(A4=10)*(D4=4)*(F4=0)*(H4=0),F4*H4,G4*H4,AND((A4&gt;=11)*(F4=0),AND((A4&gt;=11)*(H4=0)))),"0","1")</f>
        <v>1</v>
      </c>
      <c r="V4" s="295" t="str">
        <f>IF(AND((OR('步驟1. 先填【111-1申請總表】會自動帶公式至步驟2.欄位'!$N$15="弱勢家庭子女",'步驟1. 先填【111-1申請總表】會自動帶公式至步驟2.欄位'!$N$15="弱勢家庭身障學生或身障人士子女")),U4*(G4=0)),"1","0")</f>
        <v>0</v>
      </c>
      <c r="W4" s="295" t="str">
        <f t="shared" ref="W4:W22" si="3">IF(U4*V4,"Y","N")</f>
        <v>N</v>
      </c>
      <c r="X4" s="876">
        <f>COUNTIF(U4:U22,"1")</f>
        <v>1</v>
      </c>
      <c r="Y4" s="879">
        <f>'步驟1. 先填【111-1申請總表】會自動帶公式至步驟2.欄位'!N15</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9.95" customHeight="1">
      <c r="A5" s="296"/>
      <c r="B5" s="297"/>
      <c r="C5" s="354"/>
      <c r="D5" s="354"/>
      <c r="E5" s="354"/>
      <c r="F5" s="354"/>
      <c r="G5" s="354">
        <v>0</v>
      </c>
      <c r="H5" s="354">
        <v>0</v>
      </c>
      <c r="I5" s="420"/>
      <c r="J5" s="348"/>
      <c r="K5" s="354"/>
      <c r="L5" s="424"/>
      <c r="M5" s="296"/>
      <c r="N5" s="424"/>
      <c r="O5" s="424"/>
      <c r="P5" s="424"/>
      <c r="Q5" s="424"/>
      <c r="R5" s="424"/>
      <c r="S5" s="295" t="str">
        <f t="shared" si="0"/>
        <v>1</v>
      </c>
      <c r="T5" s="295" t="str">
        <f t="shared" si="1"/>
        <v>1</v>
      </c>
      <c r="U5" s="295" t="str">
        <f t="shared" si="2"/>
        <v>0</v>
      </c>
      <c r="V5" s="295" t="str">
        <f t="shared" ref="V5:V22" si="4">IF(AND(U5*(G5=0),(A5&gt;0)*(A5&lt;=28)),"1","0")</f>
        <v>0</v>
      </c>
      <c r="W5" s="295" t="str">
        <f t="shared" si="3"/>
        <v>N</v>
      </c>
      <c r="X5" s="877"/>
      <c r="Y5" s="880"/>
      <c r="Z5" s="882"/>
      <c r="AA5" s="882"/>
      <c r="AB5" s="882"/>
      <c r="AC5" s="872"/>
      <c r="AD5" s="872"/>
      <c r="AE5" s="872"/>
    </row>
    <row r="6" spans="1:31" s="418" customFormat="1" ht="49.95" customHeight="1">
      <c r="A6" s="296"/>
      <c r="B6" s="297"/>
      <c r="C6" s="354"/>
      <c r="D6" s="354"/>
      <c r="E6" s="354"/>
      <c r="F6" s="354"/>
      <c r="G6" s="354">
        <v>0</v>
      </c>
      <c r="H6" s="354">
        <v>0</v>
      </c>
      <c r="I6" s="420"/>
      <c r="J6" s="348"/>
      <c r="K6" s="354"/>
      <c r="L6" s="424"/>
      <c r="M6" s="296"/>
      <c r="N6" s="424"/>
      <c r="O6" s="424"/>
      <c r="P6" s="424"/>
      <c r="Q6" s="424"/>
      <c r="R6" s="424"/>
      <c r="S6" s="295" t="str">
        <f t="shared" si="0"/>
        <v>1</v>
      </c>
      <c r="T6" s="295" t="str">
        <f t="shared" si="1"/>
        <v>1</v>
      </c>
      <c r="U6" s="295" t="str">
        <f t="shared" si="2"/>
        <v>0</v>
      </c>
      <c r="V6" s="295" t="str">
        <f t="shared" si="4"/>
        <v>0</v>
      </c>
      <c r="W6" s="295" t="str">
        <f t="shared" si="3"/>
        <v>N</v>
      </c>
      <c r="X6" s="877"/>
      <c r="Y6" s="880"/>
      <c r="Z6" s="882"/>
      <c r="AA6" s="882"/>
      <c r="AB6" s="882"/>
      <c r="AC6" s="872"/>
      <c r="AD6" s="872"/>
      <c r="AE6" s="872"/>
    </row>
    <row r="7" spans="1:31" s="418" customFormat="1" ht="49.95" customHeight="1">
      <c r="A7" s="296"/>
      <c r="B7" s="297"/>
      <c r="C7" s="354"/>
      <c r="D7" s="354"/>
      <c r="E7" s="354"/>
      <c r="F7" s="354"/>
      <c r="G7" s="354">
        <v>0</v>
      </c>
      <c r="H7" s="354">
        <v>0</v>
      </c>
      <c r="I7" s="420"/>
      <c r="J7" s="348"/>
      <c r="K7" s="354"/>
      <c r="L7" s="424"/>
      <c r="M7" s="296"/>
      <c r="N7" s="424"/>
      <c r="O7" s="424"/>
      <c r="P7" s="424"/>
      <c r="Q7" s="424"/>
      <c r="R7" s="424"/>
      <c r="S7" s="295" t="str">
        <f t="shared" si="0"/>
        <v>1</v>
      </c>
      <c r="T7" s="295" t="str">
        <f t="shared" si="1"/>
        <v>1</v>
      </c>
      <c r="U7" s="295" t="str">
        <f t="shared" si="2"/>
        <v>0</v>
      </c>
      <c r="V7" s="295" t="str">
        <f t="shared" si="4"/>
        <v>0</v>
      </c>
      <c r="W7" s="295" t="str">
        <f t="shared" si="3"/>
        <v>N</v>
      </c>
      <c r="X7" s="877"/>
      <c r="Y7" s="880"/>
      <c r="Z7" s="882"/>
      <c r="AA7" s="882"/>
      <c r="AB7" s="882"/>
      <c r="AC7" s="872"/>
      <c r="AD7" s="872"/>
      <c r="AE7" s="872"/>
    </row>
    <row r="8" spans="1:31" s="418" customFormat="1" ht="49.95" customHeight="1">
      <c r="A8" s="296"/>
      <c r="B8" s="297"/>
      <c r="C8" s="354"/>
      <c r="D8" s="354"/>
      <c r="E8" s="354"/>
      <c r="F8" s="354"/>
      <c r="G8" s="354">
        <v>0</v>
      </c>
      <c r="H8" s="354">
        <v>0</v>
      </c>
      <c r="I8" s="420"/>
      <c r="J8" s="348"/>
      <c r="K8" s="354"/>
      <c r="L8" s="424"/>
      <c r="M8" s="296"/>
      <c r="N8" s="424"/>
      <c r="O8" s="424"/>
      <c r="P8" s="424"/>
      <c r="Q8" s="424"/>
      <c r="R8" s="424"/>
      <c r="S8" s="295" t="str">
        <f t="shared" si="0"/>
        <v>1</v>
      </c>
      <c r="T8" s="295" t="str">
        <f t="shared" si="1"/>
        <v>1</v>
      </c>
      <c r="U8" s="295" t="str">
        <f t="shared" si="2"/>
        <v>0</v>
      </c>
      <c r="V8" s="295" t="str">
        <f t="shared" si="4"/>
        <v>0</v>
      </c>
      <c r="W8" s="295" t="str">
        <f t="shared" si="3"/>
        <v>N</v>
      </c>
      <c r="X8" s="877"/>
      <c r="Y8" s="880"/>
      <c r="Z8" s="882"/>
      <c r="AA8" s="882"/>
      <c r="AB8" s="882"/>
      <c r="AC8" s="872"/>
      <c r="AD8" s="872"/>
      <c r="AE8" s="872"/>
    </row>
    <row r="9" spans="1:31" s="418" customFormat="1" ht="49.95" customHeight="1">
      <c r="A9" s="296"/>
      <c r="B9" s="297"/>
      <c r="C9" s="354"/>
      <c r="D9" s="354"/>
      <c r="E9" s="354"/>
      <c r="F9" s="354"/>
      <c r="G9" s="354">
        <v>0</v>
      </c>
      <c r="H9" s="354">
        <v>0</v>
      </c>
      <c r="I9" s="420"/>
      <c r="J9" s="348"/>
      <c r="K9" s="354"/>
      <c r="L9" s="424"/>
      <c r="M9" s="296"/>
      <c r="N9" s="424"/>
      <c r="O9" s="424"/>
      <c r="P9" s="424"/>
      <c r="Q9" s="424"/>
      <c r="R9" s="424"/>
      <c r="S9" s="295" t="str">
        <f t="shared" si="0"/>
        <v>1</v>
      </c>
      <c r="T9" s="295" t="str">
        <f t="shared" si="1"/>
        <v>1</v>
      </c>
      <c r="U9" s="295" t="str">
        <f t="shared" si="2"/>
        <v>0</v>
      </c>
      <c r="V9" s="295" t="str">
        <f t="shared" si="4"/>
        <v>0</v>
      </c>
      <c r="W9" s="295" t="str">
        <f t="shared" si="3"/>
        <v>N</v>
      </c>
      <c r="X9" s="877"/>
      <c r="Y9" s="880"/>
      <c r="Z9" s="882"/>
      <c r="AA9" s="882"/>
      <c r="AB9" s="882"/>
      <c r="AC9" s="872"/>
      <c r="AD9" s="872"/>
      <c r="AE9" s="872"/>
    </row>
    <row r="10" spans="1:31" s="418" customFormat="1" ht="49.95" customHeight="1">
      <c r="A10" s="296"/>
      <c r="B10" s="297"/>
      <c r="C10" s="354"/>
      <c r="D10" s="354"/>
      <c r="E10" s="354"/>
      <c r="F10" s="354"/>
      <c r="G10" s="354">
        <v>0</v>
      </c>
      <c r="H10" s="354">
        <v>0</v>
      </c>
      <c r="I10" s="420"/>
      <c r="J10" s="348"/>
      <c r="K10" s="354"/>
      <c r="L10" s="424"/>
      <c r="M10" s="296"/>
      <c r="N10" s="424"/>
      <c r="O10" s="424"/>
      <c r="P10" s="424"/>
      <c r="Q10" s="424"/>
      <c r="R10" s="424"/>
      <c r="S10" s="295" t="str">
        <f t="shared" si="0"/>
        <v>1</v>
      </c>
      <c r="T10" s="295" t="str">
        <f t="shared" si="1"/>
        <v>1</v>
      </c>
      <c r="U10" s="295" t="str">
        <f t="shared" si="2"/>
        <v>0</v>
      </c>
      <c r="V10" s="295" t="str">
        <f t="shared" si="4"/>
        <v>0</v>
      </c>
      <c r="W10" s="295" t="str">
        <f t="shared" si="3"/>
        <v>N</v>
      </c>
      <c r="X10" s="877"/>
      <c r="Y10" s="880"/>
      <c r="Z10" s="882"/>
      <c r="AA10" s="882"/>
      <c r="AB10" s="882"/>
      <c r="AC10" s="872"/>
      <c r="AD10" s="872"/>
      <c r="AE10" s="872"/>
    </row>
    <row r="11" spans="1:31" s="418" customFormat="1" ht="49.95" customHeight="1">
      <c r="A11" s="296"/>
      <c r="B11" s="297"/>
      <c r="C11" s="354"/>
      <c r="D11" s="354"/>
      <c r="E11" s="354"/>
      <c r="F11" s="354"/>
      <c r="G11" s="354">
        <v>0</v>
      </c>
      <c r="H11" s="354">
        <v>0</v>
      </c>
      <c r="I11" s="420"/>
      <c r="J11" s="348"/>
      <c r="K11" s="354"/>
      <c r="L11" s="424"/>
      <c r="M11" s="296"/>
      <c r="N11" s="424"/>
      <c r="O11" s="424"/>
      <c r="P11" s="424"/>
      <c r="Q11" s="424"/>
      <c r="R11" s="424"/>
      <c r="S11" s="295" t="str">
        <f t="shared" si="0"/>
        <v>1</v>
      </c>
      <c r="T11" s="295" t="str">
        <f t="shared" si="1"/>
        <v>1</v>
      </c>
      <c r="U11" s="295" t="str">
        <f t="shared" si="2"/>
        <v>0</v>
      </c>
      <c r="V11" s="295" t="str">
        <f t="shared" si="4"/>
        <v>0</v>
      </c>
      <c r="W11" s="295" t="str">
        <f t="shared" si="3"/>
        <v>N</v>
      </c>
      <c r="X11" s="877"/>
      <c r="Y11" s="880"/>
      <c r="Z11" s="882"/>
      <c r="AA11" s="882"/>
      <c r="AB11" s="882"/>
      <c r="AC11" s="872"/>
      <c r="AD11" s="872"/>
      <c r="AE11" s="872"/>
    </row>
    <row r="12" spans="1:31" s="418" customFormat="1" ht="49.95" customHeight="1">
      <c r="A12" s="296"/>
      <c r="B12" s="297"/>
      <c r="C12" s="354"/>
      <c r="D12" s="354"/>
      <c r="E12" s="354"/>
      <c r="F12" s="354"/>
      <c r="G12" s="354">
        <v>0</v>
      </c>
      <c r="H12" s="354">
        <v>0</v>
      </c>
      <c r="I12" s="420"/>
      <c r="J12" s="348"/>
      <c r="K12" s="354"/>
      <c r="L12" s="424"/>
      <c r="M12" s="296"/>
      <c r="N12" s="424"/>
      <c r="O12" s="424"/>
      <c r="P12" s="424"/>
      <c r="Q12" s="424"/>
      <c r="R12" s="424"/>
      <c r="S12" s="295" t="str">
        <f t="shared" si="0"/>
        <v>1</v>
      </c>
      <c r="T12" s="295" t="str">
        <f t="shared" si="1"/>
        <v>1</v>
      </c>
      <c r="U12" s="295" t="str">
        <f t="shared" si="2"/>
        <v>0</v>
      </c>
      <c r="V12" s="295" t="str">
        <f t="shared" si="4"/>
        <v>0</v>
      </c>
      <c r="W12" s="295" t="str">
        <f t="shared" si="3"/>
        <v>N</v>
      </c>
      <c r="X12" s="877"/>
      <c r="Y12" s="880"/>
      <c r="Z12" s="882"/>
      <c r="AA12" s="882"/>
      <c r="AB12" s="882"/>
      <c r="AC12" s="872"/>
      <c r="AD12" s="872"/>
      <c r="AE12" s="872"/>
    </row>
    <row r="13" spans="1:31" s="418" customFormat="1" ht="49.95" customHeight="1">
      <c r="A13" s="296"/>
      <c r="B13" s="297"/>
      <c r="C13" s="354"/>
      <c r="D13" s="354"/>
      <c r="E13" s="354"/>
      <c r="F13" s="354"/>
      <c r="G13" s="354">
        <v>0</v>
      </c>
      <c r="H13" s="354">
        <v>0</v>
      </c>
      <c r="I13" s="420"/>
      <c r="J13" s="348"/>
      <c r="K13" s="354"/>
      <c r="L13" s="424"/>
      <c r="M13" s="296"/>
      <c r="N13" s="424"/>
      <c r="O13" s="424"/>
      <c r="P13" s="424"/>
      <c r="Q13" s="424"/>
      <c r="R13" s="424"/>
      <c r="S13" s="295" t="str">
        <f t="shared" si="0"/>
        <v>1</v>
      </c>
      <c r="T13" s="295" t="str">
        <f t="shared" si="1"/>
        <v>1</v>
      </c>
      <c r="U13" s="295" t="str">
        <f t="shared" si="2"/>
        <v>0</v>
      </c>
      <c r="V13" s="295" t="str">
        <f t="shared" si="4"/>
        <v>0</v>
      </c>
      <c r="W13" s="295" t="str">
        <f t="shared" si="3"/>
        <v>N</v>
      </c>
      <c r="X13" s="877"/>
      <c r="Y13" s="880"/>
      <c r="Z13" s="882"/>
      <c r="AA13" s="882"/>
      <c r="AB13" s="882"/>
      <c r="AC13" s="872"/>
      <c r="AD13" s="872"/>
      <c r="AE13" s="872"/>
    </row>
    <row r="14" spans="1:31" s="418" customFormat="1" ht="49.95" customHeight="1">
      <c r="A14" s="296"/>
      <c r="B14" s="297"/>
      <c r="C14" s="354"/>
      <c r="D14" s="354"/>
      <c r="E14" s="354"/>
      <c r="F14" s="354"/>
      <c r="G14" s="354">
        <v>0</v>
      </c>
      <c r="H14" s="354">
        <v>0</v>
      </c>
      <c r="I14" s="420"/>
      <c r="J14" s="348"/>
      <c r="K14" s="354"/>
      <c r="L14" s="424"/>
      <c r="M14" s="296"/>
      <c r="N14" s="424"/>
      <c r="O14" s="424"/>
      <c r="P14" s="424"/>
      <c r="Q14" s="424"/>
      <c r="R14" s="424"/>
      <c r="S14" s="295" t="str">
        <f t="shared" si="0"/>
        <v>1</v>
      </c>
      <c r="T14" s="295" t="str">
        <f t="shared" si="1"/>
        <v>1</v>
      </c>
      <c r="U14" s="295" t="str">
        <f t="shared" si="2"/>
        <v>0</v>
      </c>
      <c r="V14" s="295" t="str">
        <f t="shared" si="4"/>
        <v>0</v>
      </c>
      <c r="W14" s="295" t="str">
        <f t="shared" si="3"/>
        <v>N</v>
      </c>
      <c r="X14" s="877"/>
      <c r="Y14" s="880"/>
      <c r="Z14" s="882"/>
      <c r="AA14" s="882"/>
      <c r="AB14" s="882"/>
      <c r="AC14" s="872"/>
      <c r="AD14" s="872"/>
      <c r="AE14" s="872"/>
    </row>
    <row r="15" spans="1:31" s="418" customFormat="1" ht="49.95" customHeight="1">
      <c r="A15" s="296"/>
      <c r="B15" s="297"/>
      <c r="C15" s="354"/>
      <c r="D15" s="354"/>
      <c r="E15" s="354"/>
      <c r="F15" s="354"/>
      <c r="G15" s="354">
        <v>0</v>
      </c>
      <c r="H15" s="354">
        <v>0</v>
      </c>
      <c r="I15" s="420"/>
      <c r="J15" s="348"/>
      <c r="K15" s="354"/>
      <c r="L15" s="424"/>
      <c r="M15" s="296"/>
      <c r="N15" s="424"/>
      <c r="O15" s="424"/>
      <c r="P15" s="424"/>
      <c r="Q15" s="424"/>
      <c r="R15" s="424"/>
      <c r="S15" s="295" t="str">
        <f t="shared" si="0"/>
        <v>1</v>
      </c>
      <c r="T15" s="295" t="str">
        <f t="shared" si="1"/>
        <v>1</v>
      </c>
      <c r="U15" s="295" t="str">
        <f t="shared" si="2"/>
        <v>0</v>
      </c>
      <c r="V15" s="295" t="str">
        <f t="shared" si="4"/>
        <v>0</v>
      </c>
      <c r="W15" s="295" t="str">
        <f t="shared" si="3"/>
        <v>N</v>
      </c>
      <c r="X15" s="877"/>
      <c r="Y15" s="880"/>
      <c r="Z15" s="882"/>
      <c r="AA15" s="882"/>
      <c r="AB15" s="882"/>
      <c r="AC15" s="872"/>
      <c r="AD15" s="872"/>
      <c r="AE15" s="872"/>
    </row>
    <row r="16" spans="1:31" s="418" customFormat="1" ht="49.95" customHeight="1">
      <c r="A16" s="296"/>
      <c r="B16" s="297"/>
      <c r="C16" s="354"/>
      <c r="D16" s="354"/>
      <c r="E16" s="354"/>
      <c r="F16" s="354"/>
      <c r="G16" s="354">
        <v>0</v>
      </c>
      <c r="H16" s="354">
        <v>0</v>
      </c>
      <c r="I16" s="420"/>
      <c r="J16" s="348"/>
      <c r="K16" s="354"/>
      <c r="L16" s="424"/>
      <c r="M16" s="296"/>
      <c r="N16" s="424"/>
      <c r="O16" s="424"/>
      <c r="P16" s="424"/>
      <c r="Q16" s="424"/>
      <c r="R16" s="424"/>
      <c r="S16" s="295" t="str">
        <f t="shared" si="0"/>
        <v>1</v>
      </c>
      <c r="T16" s="295" t="str">
        <f t="shared" si="1"/>
        <v>1</v>
      </c>
      <c r="U16" s="295" t="str">
        <f t="shared" si="2"/>
        <v>0</v>
      </c>
      <c r="V16" s="295" t="str">
        <f t="shared" si="4"/>
        <v>0</v>
      </c>
      <c r="W16" s="295" t="str">
        <f t="shared" si="3"/>
        <v>N</v>
      </c>
      <c r="X16" s="877"/>
      <c r="Y16" s="880"/>
      <c r="Z16" s="882"/>
      <c r="AA16" s="882"/>
      <c r="AB16" s="882"/>
      <c r="AC16" s="872"/>
      <c r="AD16" s="872"/>
      <c r="AE16" s="872"/>
    </row>
    <row r="17" spans="1:31" s="418" customFormat="1" ht="49.95" customHeight="1">
      <c r="A17" s="296"/>
      <c r="B17" s="297"/>
      <c r="C17" s="354"/>
      <c r="D17" s="354"/>
      <c r="E17" s="354"/>
      <c r="F17" s="354"/>
      <c r="G17" s="354">
        <v>0</v>
      </c>
      <c r="H17" s="354">
        <v>0</v>
      </c>
      <c r="I17" s="420"/>
      <c r="J17" s="348"/>
      <c r="K17" s="354"/>
      <c r="L17" s="424"/>
      <c r="M17" s="296"/>
      <c r="N17" s="424"/>
      <c r="O17" s="424"/>
      <c r="P17" s="424"/>
      <c r="Q17" s="424"/>
      <c r="R17" s="424"/>
      <c r="S17" s="295" t="str">
        <f t="shared" si="0"/>
        <v>1</v>
      </c>
      <c r="T17" s="295" t="str">
        <f t="shared" si="1"/>
        <v>1</v>
      </c>
      <c r="U17" s="295" t="str">
        <f t="shared" si="2"/>
        <v>0</v>
      </c>
      <c r="V17" s="295" t="str">
        <f t="shared" si="4"/>
        <v>0</v>
      </c>
      <c r="W17" s="295" t="str">
        <f t="shared" si="3"/>
        <v>N</v>
      </c>
      <c r="X17" s="877"/>
      <c r="Y17" s="880"/>
      <c r="Z17" s="882"/>
      <c r="AA17" s="882"/>
      <c r="AB17" s="882"/>
      <c r="AC17" s="872"/>
      <c r="AD17" s="872"/>
      <c r="AE17" s="872"/>
    </row>
    <row r="18" spans="1:31" s="418" customFormat="1" ht="49.95" customHeight="1">
      <c r="A18" s="296"/>
      <c r="B18" s="297"/>
      <c r="C18" s="354"/>
      <c r="D18" s="354"/>
      <c r="E18" s="354"/>
      <c r="F18" s="354"/>
      <c r="G18" s="354">
        <v>0</v>
      </c>
      <c r="H18" s="354">
        <v>0</v>
      </c>
      <c r="I18" s="420"/>
      <c r="J18" s="348"/>
      <c r="K18" s="354"/>
      <c r="L18" s="424"/>
      <c r="M18" s="296"/>
      <c r="N18" s="424"/>
      <c r="O18" s="424"/>
      <c r="P18" s="424"/>
      <c r="Q18" s="424"/>
      <c r="R18" s="424"/>
      <c r="S18" s="295" t="str">
        <f t="shared" si="0"/>
        <v>1</v>
      </c>
      <c r="T18" s="295" t="str">
        <f t="shared" si="1"/>
        <v>1</v>
      </c>
      <c r="U18" s="295" t="str">
        <f t="shared" si="2"/>
        <v>0</v>
      </c>
      <c r="V18" s="295" t="str">
        <f t="shared" si="4"/>
        <v>0</v>
      </c>
      <c r="W18" s="295" t="str">
        <f t="shared" si="3"/>
        <v>N</v>
      </c>
      <c r="X18" s="877"/>
      <c r="Y18" s="880"/>
      <c r="Z18" s="882"/>
      <c r="AA18" s="882"/>
      <c r="AB18" s="882"/>
      <c r="AC18" s="872"/>
      <c r="AD18" s="872"/>
      <c r="AE18" s="872"/>
    </row>
    <row r="19" spans="1:31" s="418" customFormat="1" ht="49.95" customHeight="1">
      <c r="A19" s="296"/>
      <c r="B19" s="297"/>
      <c r="C19" s="354"/>
      <c r="D19" s="354"/>
      <c r="E19" s="354"/>
      <c r="F19" s="354"/>
      <c r="G19" s="354">
        <v>0</v>
      </c>
      <c r="H19" s="354">
        <v>0</v>
      </c>
      <c r="I19" s="420"/>
      <c r="J19" s="348"/>
      <c r="K19" s="354"/>
      <c r="L19" s="424"/>
      <c r="M19" s="296"/>
      <c r="N19" s="424"/>
      <c r="O19" s="424"/>
      <c r="P19" s="424"/>
      <c r="Q19" s="424"/>
      <c r="R19" s="424"/>
      <c r="S19" s="295" t="str">
        <f t="shared" si="0"/>
        <v>1</v>
      </c>
      <c r="T19" s="295" t="str">
        <f t="shared" si="1"/>
        <v>1</v>
      </c>
      <c r="U19" s="295" t="str">
        <f t="shared" si="2"/>
        <v>0</v>
      </c>
      <c r="V19" s="295" t="str">
        <f t="shared" si="4"/>
        <v>0</v>
      </c>
      <c r="W19" s="295" t="str">
        <f t="shared" si="3"/>
        <v>N</v>
      </c>
      <c r="X19" s="877"/>
      <c r="Y19" s="880"/>
      <c r="Z19" s="882"/>
      <c r="AA19" s="882"/>
      <c r="AB19" s="882"/>
      <c r="AC19" s="872"/>
      <c r="AD19" s="872"/>
      <c r="AE19" s="872"/>
    </row>
    <row r="20" spans="1:31" s="418" customFormat="1" ht="49.95" customHeight="1">
      <c r="A20" s="296"/>
      <c r="B20" s="297"/>
      <c r="C20" s="354"/>
      <c r="D20" s="354"/>
      <c r="E20" s="354"/>
      <c r="F20" s="354"/>
      <c r="G20" s="354">
        <v>0</v>
      </c>
      <c r="H20" s="354">
        <v>0</v>
      </c>
      <c r="I20" s="420"/>
      <c r="J20" s="348"/>
      <c r="K20" s="354"/>
      <c r="L20" s="424"/>
      <c r="M20" s="296"/>
      <c r="N20" s="424"/>
      <c r="O20" s="424"/>
      <c r="P20" s="424"/>
      <c r="Q20" s="424"/>
      <c r="R20" s="424"/>
      <c r="S20" s="295" t="str">
        <f t="shared" si="0"/>
        <v>1</v>
      </c>
      <c r="T20" s="295" t="str">
        <f t="shared" si="1"/>
        <v>1</v>
      </c>
      <c r="U20" s="295" t="str">
        <f t="shared" si="2"/>
        <v>0</v>
      </c>
      <c r="V20" s="295" t="str">
        <f t="shared" si="4"/>
        <v>0</v>
      </c>
      <c r="W20" s="295" t="str">
        <f t="shared" si="3"/>
        <v>N</v>
      </c>
      <c r="X20" s="877"/>
      <c r="Y20" s="880"/>
      <c r="Z20" s="882"/>
      <c r="AA20" s="882"/>
      <c r="AB20" s="882"/>
      <c r="AC20" s="872"/>
      <c r="AD20" s="872"/>
      <c r="AE20" s="872"/>
    </row>
    <row r="21" spans="1:31" s="418" customFormat="1" ht="49.95" customHeight="1">
      <c r="A21" s="296"/>
      <c r="B21" s="297"/>
      <c r="C21" s="354"/>
      <c r="D21" s="354"/>
      <c r="E21" s="354"/>
      <c r="F21" s="354"/>
      <c r="G21" s="354">
        <v>0</v>
      </c>
      <c r="H21" s="354">
        <v>0</v>
      </c>
      <c r="I21" s="420"/>
      <c r="J21" s="348"/>
      <c r="K21" s="354"/>
      <c r="L21" s="424"/>
      <c r="M21" s="296"/>
      <c r="N21" s="424"/>
      <c r="O21" s="424"/>
      <c r="P21" s="424"/>
      <c r="Q21" s="424"/>
      <c r="R21" s="424"/>
      <c r="S21" s="295" t="str">
        <f t="shared" si="0"/>
        <v>1</v>
      </c>
      <c r="T21" s="295" t="str">
        <f t="shared" si="1"/>
        <v>1</v>
      </c>
      <c r="U21" s="295" t="str">
        <f t="shared" si="2"/>
        <v>0</v>
      </c>
      <c r="V21" s="295" t="str">
        <f t="shared" si="4"/>
        <v>0</v>
      </c>
      <c r="W21" s="295" t="str">
        <f t="shared" si="3"/>
        <v>N</v>
      </c>
      <c r="X21" s="877"/>
      <c r="Y21" s="880"/>
      <c r="Z21" s="882"/>
      <c r="AA21" s="882"/>
      <c r="AB21" s="882"/>
      <c r="AC21" s="872"/>
      <c r="AD21" s="872"/>
      <c r="AE21" s="872"/>
    </row>
    <row r="22" spans="1:31" s="418" customFormat="1" ht="49.95" customHeight="1">
      <c r="A22" s="296"/>
      <c r="B22" s="297"/>
      <c r="C22" s="354"/>
      <c r="D22" s="354"/>
      <c r="E22" s="354"/>
      <c r="F22" s="354"/>
      <c r="G22" s="354">
        <v>0</v>
      </c>
      <c r="H22" s="354">
        <v>0</v>
      </c>
      <c r="I22" s="420"/>
      <c r="J22" s="348"/>
      <c r="K22" s="354"/>
      <c r="L22" s="424"/>
      <c r="M22" s="296"/>
      <c r="N22" s="424"/>
      <c r="O22" s="424"/>
      <c r="P22" s="424"/>
      <c r="Q22" s="424"/>
      <c r="R22" s="424"/>
      <c r="S22" s="295" t="str">
        <f t="shared" si="0"/>
        <v>1</v>
      </c>
      <c r="T22" s="295" t="str">
        <f t="shared" si="1"/>
        <v>1</v>
      </c>
      <c r="U22" s="295" t="str">
        <f t="shared" si="2"/>
        <v>0</v>
      </c>
      <c r="V22" s="295" t="str">
        <f t="shared" si="4"/>
        <v>0</v>
      </c>
      <c r="W22" s="295" t="str">
        <f t="shared" si="3"/>
        <v>N</v>
      </c>
      <c r="X22" s="878"/>
      <c r="Y22" s="881"/>
      <c r="Z22" s="882"/>
      <c r="AA22" s="882"/>
      <c r="AB22" s="882"/>
      <c r="AC22" s="872"/>
      <c r="AD22" s="872"/>
      <c r="AE22" s="872"/>
    </row>
    <row r="23" spans="1:31" s="419" customFormat="1" ht="45" customHeight="1">
      <c r="A23" s="972" t="s">
        <v>2</v>
      </c>
      <c r="B23" s="973"/>
      <c r="C23" s="973"/>
      <c r="D23" s="973"/>
      <c r="E23" s="973"/>
      <c r="F23" s="973"/>
      <c r="G23" s="973"/>
      <c r="H23" s="973"/>
      <c r="I23" s="973"/>
      <c r="J23" s="973"/>
      <c r="K23" s="973"/>
      <c r="L23" s="973"/>
      <c r="M23" s="974"/>
      <c r="N23" s="300">
        <f>SUM(N4:N22)</f>
        <v>0</v>
      </c>
      <c r="O23" s="300">
        <f t="shared" ref="O23:R23" si="5">SUM(O4:O22)</f>
        <v>0</v>
      </c>
      <c r="P23" s="300">
        <f t="shared" si="5"/>
        <v>0</v>
      </c>
      <c r="Q23" s="300">
        <f t="shared" si="5"/>
        <v>0</v>
      </c>
      <c r="R23" s="300">
        <f t="shared" si="5"/>
        <v>0</v>
      </c>
      <c r="S23" s="301"/>
      <c r="T23" s="301"/>
      <c r="U23" s="301"/>
      <c r="V23" s="301"/>
      <c r="W23" s="302"/>
      <c r="X23" s="303">
        <f>X4</f>
        <v>1</v>
      </c>
      <c r="Y23" s="48">
        <f>Y4</f>
        <v>0</v>
      </c>
      <c r="Z23" s="882"/>
      <c r="AA23" s="882"/>
      <c r="AB23" s="882"/>
      <c r="AC23" s="872"/>
      <c r="AD23" s="872"/>
      <c r="AE23" s="872"/>
    </row>
    <row r="25" spans="1:31" s="227" customFormat="1" ht="19.8">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9"/>
      <c r="K54" s="7"/>
      <c r="L54" s="10"/>
      <c r="M54" s="7"/>
      <c r="N54" s="11"/>
      <c r="O54" s="11"/>
      <c r="P54" s="11"/>
      <c r="Q54" s="11"/>
      <c r="R54" s="11"/>
      <c r="S54" s="7"/>
      <c r="T54" s="7"/>
      <c r="U54" s="7"/>
      <c r="V54" s="7"/>
      <c r="W54" s="7"/>
      <c r="X54" s="7"/>
      <c r="Y54" s="226"/>
      <c r="Z54" s="13"/>
      <c r="AA54" s="13"/>
      <c r="AB54" s="13"/>
      <c r="AC54" s="13"/>
      <c r="AD54" s="13"/>
      <c r="AE54" s="13"/>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62" priority="9" operator="containsText" text="0">
      <formula>NOT(ISERROR(SEARCH("0",S4)))</formula>
    </cfRule>
  </conditionalFormatting>
  <conditionalFormatting sqref="U4:U22">
    <cfRule type="containsText" dxfId="261" priority="8" operator="containsText" text="0">
      <formula>NOT(ISERROR(SEARCH("0",U4)))</formula>
    </cfRule>
  </conditionalFormatting>
  <conditionalFormatting sqref="V4:V22">
    <cfRule type="containsText" dxfId="260" priority="7" operator="containsText" text="1">
      <formula>NOT(ISERROR(SEARCH("1",V4)))</formula>
    </cfRule>
  </conditionalFormatting>
  <conditionalFormatting sqref="W4:W22 A23">
    <cfRule type="containsText" dxfId="259" priority="6" operator="containsText" text="Y">
      <formula>NOT(ISERROR(SEARCH("Y",A4)))</formula>
    </cfRule>
  </conditionalFormatting>
  <conditionalFormatting sqref="AC4:AE4">
    <cfRule type="cellIs" dxfId="258" priority="4" stopIfTrue="1" operator="equal">
      <formula>"身份空白"</formula>
    </cfRule>
    <cfRule type="cellIs" dxfId="257"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
    <tabColor rgb="FFFF0000"/>
    <pageSetUpPr fitToPage="1"/>
  </sheetPr>
  <dimension ref="A1:W57"/>
  <sheetViews>
    <sheetView zoomScaleNormal="100" zoomScaleSheetLayoutView="100" workbookViewId="0">
      <selection activeCell="T6" sqref="T6"/>
    </sheetView>
  </sheetViews>
  <sheetFormatPr defaultColWidth="9" defaultRowHeight="10.199999999999999"/>
  <cols>
    <col min="1" max="1" width="7.6640625" style="14" customWidth="1"/>
    <col min="2" max="3" width="5.88671875" style="14" customWidth="1"/>
    <col min="4" max="4" width="5.6640625" style="51" customWidth="1"/>
    <col min="5" max="5" width="7.21875" style="16" customWidth="1"/>
    <col min="6" max="6" width="6" style="16" customWidth="1"/>
    <col min="7" max="7" width="9.77734375" style="16" customWidth="1"/>
    <col min="8" max="8" width="7.109375" style="16" customWidth="1"/>
    <col min="9" max="9" width="8.44140625" style="51" customWidth="1"/>
    <col min="10" max="10" width="9.44140625" style="16" customWidth="1"/>
    <col min="11" max="11" width="14.33203125" style="16" customWidth="1"/>
    <col min="12" max="12" width="14.88671875" style="16" customWidth="1"/>
    <col min="13" max="13" width="15.44140625" style="16" customWidth="1"/>
    <col min="14" max="14" width="15" style="16" customWidth="1"/>
    <col min="15" max="16" width="10.77734375" style="16" customWidth="1"/>
    <col min="17" max="17" width="9.77734375" style="16" customWidth="1"/>
    <col min="18" max="18" width="11" style="16" customWidth="1"/>
    <col min="19" max="19" width="9.6640625" style="16" customWidth="1"/>
    <col min="20" max="21" width="13.44140625" style="15" customWidth="1"/>
    <col min="22" max="22" width="15.109375" style="15" customWidth="1"/>
    <col min="23" max="23" width="40.88671875" style="14" customWidth="1"/>
    <col min="24" max="16384" width="9" style="14"/>
  </cols>
  <sheetData>
    <row r="1" spans="1:23" ht="51" customHeight="1">
      <c r="D1" s="529" t="str">
        <f>'步驟1. 先填【111-1申請總表】會自動帶公式至步驟2.欄位'!D1</f>
        <v>學校中文名稱:桃園市立中壢商業高級中等學校
學校英文名稱:Taoyuan Municipal Zhong Li Commercial Senior High School</v>
      </c>
      <c r="E1" s="530"/>
      <c r="F1" s="530"/>
      <c r="G1" s="530"/>
      <c r="H1" s="530"/>
      <c r="I1" s="530"/>
      <c r="J1" s="530"/>
      <c r="K1" s="530"/>
      <c r="L1" s="530"/>
      <c r="M1" s="530"/>
      <c r="N1" s="530"/>
      <c r="O1" s="530"/>
      <c r="P1" s="530"/>
      <c r="Q1" s="530"/>
      <c r="R1" s="530"/>
      <c r="S1" s="530"/>
      <c r="T1" s="530"/>
      <c r="U1" s="530"/>
      <c r="V1" s="530"/>
      <c r="W1" s="530"/>
    </row>
    <row r="2" spans="1:23" ht="29.25" customHeight="1">
      <c r="D2" s="536" t="s">
        <v>119</v>
      </c>
      <c r="E2" s="536"/>
      <c r="F2" s="536"/>
      <c r="G2" s="536"/>
      <c r="H2" s="536"/>
      <c r="I2" s="536"/>
      <c r="J2" s="536"/>
      <c r="K2" s="536"/>
      <c r="L2" s="536"/>
      <c r="M2" s="536"/>
      <c r="N2" s="536"/>
      <c r="O2" s="536"/>
      <c r="P2" s="536"/>
      <c r="Q2" s="536"/>
      <c r="R2" s="536"/>
      <c r="S2" s="536"/>
      <c r="T2" s="536"/>
      <c r="U2" s="536"/>
      <c r="V2" s="536"/>
      <c r="W2" s="536"/>
    </row>
    <row r="3" spans="1:23" ht="29.25" customHeight="1">
      <c r="D3" s="536" t="str">
        <f>'步驟1. 先填【111-1申請總表】會自動帶公式至步驟2.欄位'!D3</f>
        <v xml:space="preserve">111學年度第一學期(111上)  (First Semester,September 2022) </v>
      </c>
      <c r="E3" s="536"/>
      <c r="F3" s="536"/>
      <c r="G3" s="536"/>
      <c r="H3" s="536"/>
      <c r="I3" s="536"/>
      <c r="J3" s="536"/>
      <c r="K3" s="536"/>
      <c r="L3" s="536"/>
      <c r="M3" s="536"/>
      <c r="N3" s="536"/>
      <c r="O3" s="536"/>
      <c r="P3" s="536"/>
      <c r="Q3" s="536"/>
      <c r="R3" s="536"/>
      <c r="S3" s="536"/>
      <c r="T3" s="536"/>
      <c r="U3" s="536"/>
      <c r="V3" s="536"/>
      <c r="W3" s="536"/>
    </row>
    <row r="4" spans="1:23" s="30" customFormat="1" ht="37.950000000000003" customHeight="1">
      <c r="A4" s="532" t="s">
        <v>126</v>
      </c>
      <c r="B4" s="534" t="s">
        <v>127</v>
      </c>
      <c r="C4" s="534" t="s">
        <v>128</v>
      </c>
      <c r="D4" s="535" t="s">
        <v>129</v>
      </c>
      <c r="E4" s="528" t="s">
        <v>130</v>
      </c>
      <c r="F4" s="528" t="s">
        <v>131</v>
      </c>
      <c r="G4" s="528" t="s">
        <v>132</v>
      </c>
      <c r="H4" s="528" t="s">
        <v>133</v>
      </c>
      <c r="I4" s="535" t="s">
        <v>134</v>
      </c>
      <c r="J4" s="528" t="s">
        <v>135</v>
      </c>
      <c r="K4" s="528" t="s">
        <v>136</v>
      </c>
      <c r="L4" s="528" t="s">
        <v>137</v>
      </c>
      <c r="M4" s="528" t="s">
        <v>138</v>
      </c>
      <c r="N4" s="528" t="s">
        <v>139</v>
      </c>
      <c r="O4" s="528" t="s">
        <v>141</v>
      </c>
      <c r="P4" s="528"/>
      <c r="Q4" s="528"/>
      <c r="R4" s="528"/>
      <c r="S4" s="528"/>
      <c r="T4" s="523" t="s">
        <v>113</v>
      </c>
      <c r="U4" s="523" t="s">
        <v>114</v>
      </c>
      <c r="V4" s="525" t="s">
        <v>115</v>
      </c>
      <c r="W4" s="527" t="s">
        <v>144</v>
      </c>
    </row>
    <row r="5" spans="1:23" s="30" customFormat="1" ht="66.599999999999994" customHeight="1">
      <c r="A5" s="533"/>
      <c r="B5" s="534"/>
      <c r="C5" s="534"/>
      <c r="D5" s="535"/>
      <c r="E5" s="528"/>
      <c r="F5" s="528"/>
      <c r="G5" s="528"/>
      <c r="H5" s="528"/>
      <c r="I5" s="535"/>
      <c r="J5" s="528"/>
      <c r="K5" s="528"/>
      <c r="L5" s="528"/>
      <c r="M5" s="528"/>
      <c r="N5" s="528"/>
      <c r="O5" s="55" t="s">
        <v>121</v>
      </c>
      <c r="P5" s="55" t="s">
        <v>122</v>
      </c>
      <c r="Q5" s="55" t="s">
        <v>123</v>
      </c>
      <c r="R5" s="55" t="s">
        <v>124</v>
      </c>
      <c r="S5" s="55" t="s">
        <v>125</v>
      </c>
      <c r="T5" s="524"/>
      <c r="U5" s="524"/>
      <c r="V5" s="526"/>
      <c r="W5" s="527"/>
    </row>
    <row r="6" spans="1:23" s="40" customFormat="1" ht="68.099999999999994" customHeight="1">
      <c r="A6" s="35" t="str">
        <f>'步驟1. 先填【111-1申請總表】會自動帶公式至步驟2.欄位'!A8</f>
        <v>111學年度第一學期
(僅能填此列，才能有帶公式至步驟2.申請書)</v>
      </c>
      <c r="B6" s="34">
        <f>'步驟1. 先填【111-1申請總表】會自動帶公式至步驟2.欄位'!B8</f>
        <v>0</v>
      </c>
      <c r="C6" s="35">
        <f>'步驟1. 先填【111-1申請總表】會自動帶公式至步驟2.欄位'!C8</f>
        <v>0</v>
      </c>
      <c r="D6" s="50" t="s">
        <v>4</v>
      </c>
      <c r="E6" s="36">
        <f>'步驟1. 先填【111-1申請總表】會自動帶公式至步驟2.欄位'!E8</f>
        <v>0</v>
      </c>
      <c r="F6" s="36">
        <f>'步驟1. 先填【111-1申請總表】會自動帶公式至步驟2.欄位'!F8</f>
        <v>0</v>
      </c>
      <c r="G6" s="36">
        <f>'步驟1. 先填【111-1申請總表】會自動帶公式至步驟2.欄位'!G8</f>
        <v>0</v>
      </c>
      <c r="H6" s="36">
        <f>'步驟1. 先填【111-1申請總表】會自動帶公式至步驟2.欄位'!H8</f>
        <v>0</v>
      </c>
      <c r="I6" s="52">
        <f>'步驟1. 先填【111-1申請總表】會自動帶公式至步驟2.欄位'!I8</f>
        <v>0</v>
      </c>
      <c r="J6" s="36">
        <f>'步驟1. 先填【111-1申請總表】會自動帶公式至步驟2.欄位'!J8</f>
        <v>0</v>
      </c>
      <c r="K6" s="36">
        <f>'步驟1. 先填【111-1申請總表】會自動帶公式至步驟2.欄位'!K8</f>
        <v>0</v>
      </c>
      <c r="L6" s="36">
        <f>'步驟1. 先填【111-1申請總表】會自動帶公式至步驟2.欄位'!L8</f>
        <v>0</v>
      </c>
      <c r="M6" s="37">
        <f>'步驟1. 先填【111-1申請總表】會自動帶公式至步驟2.欄位'!M8</f>
        <v>0</v>
      </c>
      <c r="N6" s="36">
        <f>'步驟1. 先填【111-1申請總表】會自動帶公式至步驟2.欄位'!N8</f>
        <v>0</v>
      </c>
      <c r="O6" s="36" t="str">
        <f>'步驟1. 先填【111-1申請總表】會自動帶公式至步驟2.欄位'!P8</f>
        <v>郵政存簿</v>
      </c>
      <c r="P6" s="36">
        <f>'步驟1. 先填【111-1申請總表】會自動帶公式至步驟2.欄位'!Q8</f>
        <v>0</v>
      </c>
      <c r="Q6" s="36">
        <f>'步驟1. 先填【111-1申請總表】會自動帶公式至步驟2.欄位'!R8</f>
        <v>0</v>
      </c>
      <c r="R6" s="36" t="str">
        <f>'步驟1. 先填【111-1申請總表】會自動帶公式至步驟2.欄位'!S8</f>
        <v>7000021</v>
      </c>
      <c r="S6" s="36">
        <f>'步驟1. 先填【111-1申請總表】會自動帶公式至步驟2.欄位'!T8</f>
        <v>0</v>
      </c>
      <c r="T6" s="20"/>
      <c r="U6" s="20"/>
      <c r="V6" s="38" t="str">
        <f>'步驟1. 先填【111-1申請總表】會自動帶公式至步驟2.欄位'!AD8</f>
        <v/>
      </c>
      <c r="W6" s="39"/>
    </row>
    <row r="7" spans="1:23" s="40" customFormat="1" ht="68.099999999999994" customHeight="1">
      <c r="A7" s="35" t="str">
        <f>'步驟1. 先填【111-1申請總表】會自動帶公式至步驟2.欄位'!A9</f>
        <v>111學年度第一學期</v>
      </c>
      <c r="B7" s="34">
        <f>'步驟1. 先填【111-1申請總表】會自動帶公式至步驟2.欄位'!B9</f>
        <v>0</v>
      </c>
      <c r="C7" s="35">
        <f>'步驟1. 先填【111-1申請總表】會自動帶公式至步驟2.欄位'!C9</f>
        <v>0</v>
      </c>
      <c r="D7" s="50" t="s">
        <v>5</v>
      </c>
      <c r="E7" s="36">
        <f>'步驟1. 先填【111-1申請總表】會自動帶公式至步驟2.欄位'!E9</f>
        <v>0</v>
      </c>
      <c r="F7" s="36">
        <f>'步驟1. 先填【111-1申請總表】會自動帶公式至步驟2.欄位'!F9</f>
        <v>0</v>
      </c>
      <c r="G7" s="36">
        <f>'步驟1. 先填【111-1申請總表】會自動帶公式至步驟2.欄位'!G9</f>
        <v>0</v>
      </c>
      <c r="H7" s="36">
        <f>'步驟1. 先填【111-1申請總表】會自動帶公式至步驟2.欄位'!H9</f>
        <v>0</v>
      </c>
      <c r="I7" s="52">
        <f>'步驟1. 先填【111-1申請總表】會自動帶公式至步驟2.欄位'!I9</f>
        <v>0</v>
      </c>
      <c r="J7" s="36">
        <f>'步驟1. 先填【111-1申請總表】會自動帶公式至步驟2.欄位'!J9</f>
        <v>0</v>
      </c>
      <c r="K7" s="36">
        <f>'步驟1. 先填【111-1申請總表】會自動帶公式至步驟2.欄位'!K9</f>
        <v>0</v>
      </c>
      <c r="L7" s="36">
        <f>'步驟1. 先填【111-1申請總表】會自動帶公式至步驟2.欄位'!L9</f>
        <v>0</v>
      </c>
      <c r="M7" s="37">
        <f>'步驟1. 先填【111-1申請總表】會自動帶公式至步驟2.欄位'!M9</f>
        <v>0</v>
      </c>
      <c r="N7" s="36">
        <f>'步驟1. 先填【111-1申請總表】會自動帶公式至步驟2.欄位'!N9</f>
        <v>0</v>
      </c>
      <c r="O7" s="36" t="str">
        <f>'步驟1. 先填【111-1申請總表】會自動帶公式至步驟2.欄位'!P9</f>
        <v>郵政存簿</v>
      </c>
      <c r="P7" s="36">
        <f>'步驟1. 先填【111-1申請總表】會自動帶公式至步驟2.欄位'!Q9</f>
        <v>0</v>
      </c>
      <c r="Q7" s="36">
        <f>'步驟1. 先填【111-1申請總表】會自動帶公式至步驟2.欄位'!R9</f>
        <v>0</v>
      </c>
      <c r="R7" s="36" t="str">
        <f>'步驟1. 先填【111-1申請總表】會自動帶公式至步驟2.欄位'!S9</f>
        <v>7000021</v>
      </c>
      <c r="S7" s="36">
        <f>'步驟1. 先填【111-1申請總表】會自動帶公式至步驟2.欄位'!T9</f>
        <v>0</v>
      </c>
      <c r="T7" s="20"/>
      <c r="U7" s="20"/>
      <c r="V7" s="38" t="str">
        <f>'步驟1. 先填【111-1申請總表】會自動帶公式至步驟2.欄位'!AD9</f>
        <v/>
      </c>
      <c r="W7" s="39"/>
    </row>
    <row r="8" spans="1:23" s="40" customFormat="1" ht="68.099999999999994" customHeight="1">
      <c r="A8" s="35" t="str">
        <f>'步驟1. 先填【111-1申請總表】會自動帶公式至步驟2.欄位'!A10</f>
        <v>111學年度第一學期</v>
      </c>
      <c r="B8" s="34">
        <f>'步驟1. 先填【111-1申請總表】會自動帶公式至步驟2.欄位'!B10</f>
        <v>0</v>
      </c>
      <c r="C8" s="35">
        <f>'步驟1. 先填【111-1申請總表】會自動帶公式至步驟2.欄位'!C10</f>
        <v>0</v>
      </c>
      <c r="D8" s="50" t="s">
        <v>6</v>
      </c>
      <c r="E8" s="36">
        <f>'步驟1. 先填【111-1申請總表】會自動帶公式至步驟2.欄位'!E10</f>
        <v>0</v>
      </c>
      <c r="F8" s="36">
        <f>'步驟1. 先填【111-1申請總表】會自動帶公式至步驟2.欄位'!F10</f>
        <v>0</v>
      </c>
      <c r="G8" s="36">
        <f>'步驟1. 先填【111-1申請總表】會自動帶公式至步驟2.欄位'!G10</f>
        <v>0</v>
      </c>
      <c r="H8" s="36">
        <f>'步驟1. 先填【111-1申請總表】會自動帶公式至步驟2.欄位'!H10</f>
        <v>0</v>
      </c>
      <c r="I8" s="52">
        <f>'步驟1. 先填【111-1申請總表】會自動帶公式至步驟2.欄位'!I10</f>
        <v>0</v>
      </c>
      <c r="J8" s="36">
        <f>'步驟1. 先填【111-1申請總表】會自動帶公式至步驟2.欄位'!J10</f>
        <v>0</v>
      </c>
      <c r="K8" s="36">
        <f>'步驟1. 先填【111-1申請總表】會自動帶公式至步驟2.欄位'!K10</f>
        <v>0</v>
      </c>
      <c r="L8" s="36">
        <f>'步驟1. 先填【111-1申請總表】會自動帶公式至步驟2.欄位'!L10</f>
        <v>0</v>
      </c>
      <c r="M8" s="37">
        <f>'步驟1. 先填【111-1申請總表】會自動帶公式至步驟2.欄位'!M10</f>
        <v>0</v>
      </c>
      <c r="N8" s="36">
        <f>'步驟1. 先填【111-1申請總表】會自動帶公式至步驟2.欄位'!N10</f>
        <v>0</v>
      </c>
      <c r="O8" s="36" t="str">
        <f>'步驟1. 先填【111-1申請總表】會自動帶公式至步驟2.欄位'!P10</f>
        <v>郵政存簿</v>
      </c>
      <c r="P8" s="36">
        <f>'步驟1. 先填【111-1申請總表】會自動帶公式至步驟2.欄位'!Q10</f>
        <v>0</v>
      </c>
      <c r="Q8" s="36">
        <f>'步驟1. 先填【111-1申請總表】會自動帶公式至步驟2.欄位'!R10</f>
        <v>0</v>
      </c>
      <c r="R8" s="36" t="str">
        <f>'步驟1. 先填【111-1申請總表】會自動帶公式至步驟2.欄位'!S10</f>
        <v>7000021</v>
      </c>
      <c r="S8" s="36">
        <f>'步驟1. 先填【111-1申請總表】會自動帶公式至步驟2.欄位'!T10</f>
        <v>0</v>
      </c>
      <c r="T8" s="20"/>
      <c r="U8" s="20"/>
      <c r="V8" s="38" t="str">
        <f>'步驟1. 先填【111-1申請總表】會自動帶公式至步驟2.欄位'!AD10</f>
        <v/>
      </c>
      <c r="W8" s="39"/>
    </row>
    <row r="9" spans="1:23" s="40" customFormat="1" ht="68.099999999999994" customHeight="1">
      <c r="A9" s="35" t="str">
        <f>'步驟1. 先填【111-1申請總表】會自動帶公式至步驟2.欄位'!A11</f>
        <v>111學年度第一學期</v>
      </c>
      <c r="B9" s="34">
        <f>'步驟1. 先填【111-1申請總表】會自動帶公式至步驟2.欄位'!B11</f>
        <v>0</v>
      </c>
      <c r="C9" s="35">
        <f>'步驟1. 先填【111-1申請總表】會自動帶公式至步驟2.欄位'!C11</f>
        <v>0</v>
      </c>
      <c r="D9" s="50" t="s">
        <v>7</v>
      </c>
      <c r="E9" s="36">
        <f>'步驟1. 先填【111-1申請總表】會自動帶公式至步驟2.欄位'!E11</f>
        <v>0</v>
      </c>
      <c r="F9" s="36">
        <f>'步驟1. 先填【111-1申請總表】會自動帶公式至步驟2.欄位'!F11</f>
        <v>0</v>
      </c>
      <c r="G9" s="36">
        <f>'步驟1. 先填【111-1申請總表】會自動帶公式至步驟2.欄位'!G11</f>
        <v>0</v>
      </c>
      <c r="H9" s="36">
        <f>'步驟1. 先填【111-1申請總表】會自動帶公式至步驟2.欄位'!H11</f>
        <v>0</v>
      </c>
      <c r="I9" s="52">
        <f>'步驟1. 先填【111-1申請總表】會自動帶公式至步驟2.欄位'!I11</f>
        <v>0</v>
      </c>
      <c r="J9" s="36">
        <f>'步驟1. 先填【111-1申請總表】會自動帶公式至步驟2.欄位'!J11</f>
        <v>0</v>
      </c>
      <c r="K9" s="36">
        <f>'步驟1. 先填【111-1申請總表】會自動帶公式至步驟2.欄位'!K11</f>
        <v>0</v>
      </c>
      <c r="L9" s="36">
        <f>'步驟1. 先填【111-1申請總表】會自動帶公式至步驟2.欄位'!L11</f>
        <v>0</v>
      </c>
      <c r="M9" s="37">
        <f>'步驟1. 先填【111-1申請總表】會自動帶公式至步驟2.欄位'!M11</f>
        <v>0</v>
      </c>
      <c r="N9" s="36">
        <f>'步驟1. 先填【111-1申請總表】會自動帶公式至步驟2.欄位'!N11</f>
        <v>0</v>
      </c>
      <c r="O9" s="36" t="str">
        <f>'步驟1. 先填【111-1申請總表】會自動帶公式至步驟2.欄位'!P11</f>
        <v>郵政存簿</v>
      </c>
      <c r="P9" s="36">
        <f>'步驟1. 先填【111-1申請總表】會自動帶公式至步驟2.欄位'!Q11</f>
        <v>0</v>
      </c>
      <c r="Q9" s="36">
        <f>'步驟1. 先填【111-1申請總表】會自動帶公式至步驟2.欄位'!R11</f>
        <v>0</v>
      </c>
      <c r="R9" s="36" t="str">
        <f>'步驟1. 先填【111-1申請總表】會自動帶公式至步驟2.欄位'!S11</f>
        <v>7000021</v>
      </c>
      <c r="S9" s="36">
        <f>'步驟1. 先填【111-1申請總表】會自動帶公式至步驟2.欄位'!T11</f>
        <v>0</v>
      </c>
      <c r="T9" s="20"/>
      <c r="U9" s="20"/>
      <c r="V9" s="38" t="str">
        <f>'步驟1. 先填【111-1申請總表】會自動帶公式至步驟2.欄位'!AD11</f>
        <v/>
      </c>
      <c r="W9" s="39"/>
    </row>
    <row r="10" spans="1:23" s="40" customFormat="1" ht="68.099999999999994" customHeight="1">
      <c r="A10" s="35" t="str">
        <f>'步驟1. 先填【111-1申請總表】會自動帶公式至步驟2.欄位'!A12</f>
        <v>111學年度第一學期</v>
      </c>
      <c r="B10" s="34">
        <f>'步驟1. 先填【111-1申請總表】會自動帶公式至步驟2.欄位'!B12</f>
        <v>0</v>
      </c>
      <c r="C10" s="35">
        <f>'步驟1. 先填【111-1申請總表】會自動帶公式至步驟2.欄位'!C12</f>
        <v>0</v>
      </c>
      <c r="D10" s="50" t="s">
        <v>8</v>
      </c>
      <c r="E10" s="36">
        <f>'步驟1. 先填【111-1申請總表】會自動帶公式至步驟2.欄位'!E12</f>
        <v>0</v>
      </c>
      <c r="F10" s="36">
        <f>'步驟1. 先填【111-1申請總表】會自動帶公式至步驟2.欄位'!F12</f>
        <v>0</v>
      </c>
      <c r="G10" s="36">
        <f>'步驟1. 先填【111-1申請總表】會自動帶公式至步驟2.欄位'!G12</f>
        <v>0</v>
      </c>
      <c r="H10" s="36">
        <f>'步驟1. 先填【111-1申請總表】會自動帶公式至步驟2.欄位'!H12</f>
        <v>0</v>
      </c>
      <c r="I10" s="52">
        <f>'步驟1. 先填【111-1申請總表】會自動帶公式至步驟2.欄位'!I12</f>
        <v>0</v>
      </c>
      <c r="J10" s="36">
        <f>'步驟1. 先填【111-1申請總表】會自動帶公式至步驟2.欄位'!J12</f>
        <v>0</v>
      </c>
      <c r="K10" s="36">
        <f>'步驟1. 先填【111-1申請總表】會自動帶公式至步驟2.欄位'!K12</f>
        <v>0</v>
      </c>
      <c r="L10" s="36">
        <f>'步驟1. 先填【111-1申請總表】會自動帶公式至步驟2.欄位'!L12</f>
        <v>0</v>
      </c>
      <c r="M10" s="37">
        <f>'步驟1. 先填【111-1申請總表】會自動帶公式至步驟2.欄位'!M12</f>
        <v>0</v>
      </c>
      <c r="N10" s="36">
        <f>'步驟1. 先填【111-1申請總表】會自動帶公式至步驟2.欄位'!N12</f>
        <v>0</v>
      </c>
      <c r="O10" s="36" t="str">
        <f>'步驟1. 先填【111-1申請總表】會自動帶公式至步驟2.欄位'!P12</f>
        <v>郵政存簿</v>
      </c>
      <c r="P10" s="36">
        <f>'步驟1. 先填【111-1申請總表】會自動帶公式至步驟2.欄位'!Q12</f>
        <v>0</v>
      </c>
      <c r="Q10" s="36">
        <f>'步驟1. 先填【111-1申請總表】會自動帶公式至步驟2.欄位'!R12</f>
        <v>0</v>
      </c>
      <c r="R10" s="36" t="str">
        <f>'步驟1. 先填【111-1申請總表】會自動帶公式至步驟2.欄位'!S12</f>
        <v>7000021</v>
      </c>
      <c r="S10" s="36">
        <f>'步驟1. 先填【111-1申請總表】會自動帶公式至步驟2.欄位'!T12</f>
        <v>0</v>
      </c>
      <c r="T10" s="20"/>
      <c r="U10" s="20"/>
      <c r="V10" s="38" t="str">
        <f>'步驟1. 先填【111-1申請總表】會自動帶公式至步驟2.欄位'!AD12</f>
        <v/>
      </c>
      <c r="W10" s="39"/>
    </row>
    <row r="11" spans="1:23" s="40" customFormat="1" ht="68.099999999999994" customHeight="1">
      <c r="A11" s="35" t="str">
        <f>'步驟1. 先填【111-1申請總表】會自動帶公式至步驟2.欄位'!A13</f>
        <v>111學年度第一學期</v>
      </c>
      <c r="B11" s="34">
        <f>'步驟1. 先填【111-1申請總表】會自動帶公式至步驟2.欄位'!B13</f>
        <v>0</v>
      </c>
      <c r="C11" s="35">
        <f>'步驟1. 先填【111-1申請總表】會自動帶公式至步驟2.欄位'!C13</f>
        <v>0</v>
      </c>
      <c r="D11" s="50" t="s">
        <v>9</v>
      </c>
      <c r="E11" s="36">
        <f>'步驟1. 先填【111-1申請總表】會自動帶公式至步驟2.欄位'!E13</f>
        <v>0</v>
      </c>
      <c r="F11" s="36">
        <f>'步驟1. 先填【111-1申請總表】會自動帶公式至步驟2.欄位'!F13</f>
        <v>0</v>
      </c>
      <c r="G11" s="36">
        <f>'步驟1. 先填【111-1申請總表】會自動帶公式至步驟2.欄位'!G13</f>
        <v>0</v>
      </c>
      <c r="H11" s="36">
        <f>'步驟1. 先填【111-1申請總表】會自動帶公式至步驟2.欄位'!H13</f>
        <v>0</v>
      </c>
      <c r="I11" s="52">
        <f>'步驟1. 先填【111-1申請總表】會自動帶公式至步驟2.欄位'!I13</f>
        <v>0</v>
      </c>
      <c r="J11" s="36">
        <f>'步驟1. 先填【111-1申請總表】會自動帶公式至步驟2.欄位'!J13</f>
        <v>0</v>
      </c>
      <c r="K11" s="36">
        <f>'步驟1. 先填【111-1申請總表】會自動帶公式至步驟2.欄位'!K13</f>
        <v>0</v>
      </c>
      <c r="L11" s="36">
        <f>'步驟1. 先填【111-1申請總表】會自動帶公式至步驟2.欄位'!L13</f>
        <v>0</v>
      </c>
      <c r="M11" s="37">
        <f>'步驟1. 先填【111-1申請總表】會自動帶公式至步驟2.欄位'!M13</f>
        <v>0</v>
      </c>
      <c r="N11" s="36">
        <f>'步驟1. 先填【111-1申請總表】會自動帶公式至步驟2.欄位'!N13</f>
        <v>0</v>
      </c>
      <c r="O11" s="36" t="str">
        <f>'步驟1. 先填【111-1申請總表】會自動帶公式至步驟2.欄位'!P13</f>
        <v>郵政存簿</v>
      </c>
      <c r="P11" s="36">
        <f>'步驟1. 先填【111-1申請總表】會自動帶公式至步驟2.欄位'!Q13</f>
        <v>0</v>
      </c>
      <c r="Q11" s="36">
        <f>'步驟1. 先填【111-1申請總表】會自動帶公式至步驟2.欄位'!R13</f>
        <v>0</v>
      </c>
      <c r="R11" s="36" t="str">
        <f>'步驟1. 先填【111-1申請總表】會自動帶公式至步驟2.欄位'!S13</f>
        <v>7000021</v>
      </c>
      <c r="S11" s="36">
        <f>'步驟1. 先填【111-1申請總表】會自動帶公式至步驟2.欄位'!T13</f>
        <v>0</v>
      </c>
      <c r="T11" s="20"/>
      <c r="U11" s="20"/>
      <c r="V11" s="38" t="str">
        <f>'步驟1. 先填【111-1申請總表】會自動帶公式至步驟2.欄位'!AD13</f>
        <v/>
      </c>
      <c r="W11" s="39"/>
    </row>
    <row r="12" spans="1:23" s="40" customFormat="1" ht="68.099999999999994" customHeight="1">
      <c r="A12" s="35" t="str">
        <f>'步驟1. 先填【111-1申請總表】會自動帶公式至步驟2.欄位'!A14</f>
        <v>111學年度第一學期</v>
      </c>
      <c r="B12" s="34">
        <f>'步驟1. 先填【111-1申請總表】會自動帶公式至步驟2.欄位'!B14</f>
        <v>0</v>
      </c>
      <c r="C12" s="35">
        <f>'步驟1. 先填【111-1申請總表】會自動帶公式至步驟2.欄位'!C14</f>
        <v>0</v>
      </c>
      <c r="D12" s="50" t="s">
        <v>10</v>
      </c>
      <c r="E12" s="36">
        <f>'步驟1. 先填【111-1申請總表】會自動帶公式至步驟2.欄位'!E14</f>
        <v>0</v>
      </c>
      <c r="F12" s="36">
        <f>'步驟1. 先填【111-1申請總表】會自動帶公式至步驟2.欄位'!F14</f>
        <v>0</v>
      </c>
      <c r="G12" s="36">
        <f>'步驟1. 先填【111-1申請總表】會自動帶公式至步驟2.欄位'!G14</f>
        <v>0</v>
      </c>
      <c r="H12" s="36">
        <f>'步驟1. 先填【111-1申請總表】會自動帶公式至步驟2.欄位'!H14</f>
        <v>0</v>
      </c>
      <c r="I12" s="52">
        <f>'步驟1. 先填【111-1申請總表】會自動帶公式至步驟2.欄位'!I14</f>
        <v>0</v>
      </c>
      <c r="J12" s="36">
        <f>'步驟1. 先填【111-1申請總表】會自動帶公式至步驟2.欄位'!J14</f>
        <v>0</v>
      </c>
      <c r="K12" s="36">
        <f>'步驟1. 先填【111-1申請總表】會自動帶公式至步驟2.欄位'!K14</f>
        <v>0</v>
      </c>
      <c r="L12" s="36">
        <f>'步驟1. 先填【111-1申請總表】會自動帶公式至步驟2.欄位'!L14</f>
        <v>0</v>
      </c>
      <c r="M12" s="37">
        <f>'步驟1. 先填【111-1申請總表】會自動帶公式至步驟2.欄位'!M14</f>
        <v>0</v>
      </c>
      <c r="N12" s="36">
        <f>'步驟1. 先填【111-1申請總表】會自動帶公式至步驟2.欄位'!N14</f>
        <v>0</v>
      </c>
      <c r="O12" s="36" t="str">
        <f>'步驟1. 先填【111-1申請總表】會自動帶公式至步驟2.欄位'!P14</f>
        <v>郵政存簿</v>
      </c>
      <c r="P12" s="36">
        <f>'步驟1. 先填【111-1申請總表】會自動帶公式至步驟2.欄位'!Q14</f>
        <v>0</v>
      </c>
      <c r="Q12" s="36">
        <f>'步驟1. 先填【111-1申請總表】會自動帶公式至步驟2.欄位'!R14</f>
        <v>0</v>
      </c>
      <c r="R12" s="36" t="str">
        <f>'步驟1. 先填【111-1申請總表】會自動帶公式至步驟2.欄位'!S14</f>
        <v>7000021</v>
      </c>
      <c r="S12" s="36">
        <f>'步驟1. 先填【111-1申請總表】會自動帶公式至步驟2.欄位'!T14</f>
        <v>0</v>
      </c>
      <c r="T12" s="20"/>
      <c r="U12" s="20"/>
      <c r="V12" s="38" t="str">
        <f>'步驟1. 先填【111-1申請總表】會自動帶公式至步驟2.欄位'!AD14</f>
        <v/>
      </c>
      <c r="W12" s="39"/>
    </row>
    <row r="13" spans="1:23" s="40" customFormat="1" ht="68.099999999999994" customHeight="1">
      <c r="A13" s="35" t="str">
        <f>'步驟1. 先填【111-1申請總表】會自動帶公式至步驟2.欄位'!A15</f>
        <v>111學年度第一學期</v>
      </c>
      <c r="B13" s="34">
        <f>'步驟1. 先填【111-1申請總表】會自動帶公式至步驟2.欄位'!B15</f>
        <v>0</v>
      </c>
      <c r="C13" s="35">
        <f>'步驟1. 先填【111-1申請總表】會自動帶公式至步驟2.欄位'!C15</f>
        <v>0</v>
      </c>
      <c r="D13" s="50" t="s">
        <v>11</v>
      </c>
      <c r="E13" s="36">
        <f>'步驟1. 先填【111-1申請總表】會自動帶公式至步驟2.欄位'!E15</f>
        <v>0</v>
      </c>
      <c r="F13" s="36">
        <f>'步驟1. 先填【111-1申請總表】會自動帶公式至步驟2.欄位'!F15</f>
        <v>0</v>
      </c>
      <c r="G13" s="36">
        <f>'步驟1. 先填【111-1申請總表】會自動帶公式至步驟2.欄位'!G15</f>
        <v>0</v>
      </c>
      <c r="H13" s="36">
        <f>'步驟1. 先填【111-1申請總表】會自動帶公式至步驟2.欄位'!H15</f>
        <v>0</v>
      </c>
      <c r="I13" s="52">
        <f>'步驟1. 先填【111-1申請總表】會自動帶公式至步驟2.欄位'!I15</f>
        <v>0</v>
      </c>
      <c r="J13" s="36">
        <f>'步驟1. 先填【111-1申請總表】會自動帶公式至步驟2.欄位'!J15</f>
        <v>0</v>
      </c>
      <c r="K13" s="36">
        <f>'步驟1. 先填【111-1申請總表】會自動帶公式至步驟2.欄位'!K15</f>
        <v>0</v>
      </c>
      <c r="L13" s="36">
        <f>'步驟1. 先填【111-1申請總表】會自動帶公式至步驟2.欄位'!L15</f>
        <v>0</v>
      </c>
      <c r="M13" s="37">
        <f>'步驟1. 先填【111-1申請總表】會自動帶公式至步驟2.欄位'!M15</f>
        <v>0</v>
      </c>
      <c r="N13" s="36">
        <f>'步驟1. 先填【111-1申請總表】會自動帶公式至步驟2.欄位'!N15</f>
        <v>0</v>
      </c>
      <c r="O13" s="36" t="str">
        <f>'步驟1. 先填【111-1申請總表】會自動帶公式至步驟2.欄位'!P15</f>
        <v>郵政存簿</v>
      </c>
      <c r="P13" s="36">
        <f>'步驟1. 先填【111-1申請總表】會自動帶公式至步驟2.欄位'!Q15</f>
        <v>0</v>
      </c>
      <c r="Q13" s="36">
        <f>'步驟1. 先填【111-1申請總表】會自動帶公式至步驟2.欄位'!R15</f>
        <v>0</v>
      </c>
      <c r="R13" s="36" t="str">
        <f>'步驟1. 先填【111-1申請總表】會自動帶公式至步驟2.欄位'!S15</f>
        <v>7000021</v>
      </c>
      <c r="S13" s="36">
        <f>'步驟1. 先填【111-1申請總表】會自動帶公式至步驟2.欄位'!T15</f>
        <v>0</v>
      </c>
      <c r="T13" s="20"/>
      <c r="U13" s="20"/>
      <c r="V13" s="38" t="str">
        <f>'步驟1. 先填【111-1申請總表】會自動帶公式至步驟2.欄位'!AD15</f>
        <v/>
      </c>
      <c r="W13" s="39"/>
    </row>
    <row r="14" spans="1:23" s="40" customFormat="1" ht="68.099999999999994" customHeight="1">
      <c r="A14" s="35" t="str">
        <f>'步驟1. 先填【111-1申請總表】會自動帶公式至步驟2.欄位'!A16</f>
        <v>111學年度第一學期</v>
      </c>
      <c r="B14" s="34">
        <f>'步驟1. 先填【111-1申請總表】會自動帶公式至步驟2.欄位'!B16</f>
        <v>0</v>
      </c>
      <c r="C14" s="35">
        <f>'步驟1. 先填【111-1申請總表】會自動帶公式至步驟2.欄位'!C16</f>
        <v>0</v>
      </c>
      <c r="D14" s="50" t="s">
        <v>12</v>
      </c>
      <c r="E14" s="36">
        <f>'步驟1. 先填【111-1申請總表】會自動帶公式至步驟2.欄位'!E16</f>
        <v>0</v>
      </c>
      <c r="F14" s="36">
        <f>'步驟1. 先填【111-1申請總表】會自動帶公式至步驟2.欄位'!F16</f>
        <v>0</v>
      </c>
      <c r="G14" s="36">
        <f>'步驟1. 先填【111-1申請總表】會自動帶公式至步驟2.欄位'!G16</f>
        <v>0</v>
      </c>
      <c r="H14" s="36">
        <f>'步驟1. 先填【111-1申請總表】會自動帶公式至步驟2.欄位'!H16</f>
        <v>0</v>
      </c>
      <c r="I14" s="52">
        <f>'步驟1. 先填【111-1申請總表】會自動帶公式至步驟2.欄位'!I16</f>
        <v>0</v>
      </c>
      <c r="J14" s="36">
        <f>'步驟1. 先填【111-1申請總表】會自動帶公式至步驟2.欄位'!J16</f>
        <v>0</v>
      </c>
      <c r="K14" s="36">
        <f>'步驟1. 先填【111-1申請總表】會自動帶公式至步驟2.欄位'!K16</f>
        <v>0</v>
      </c>
      <c r="L14" s="36">
        <f>'步驟1. 先填【111-1申請總表】會自動帶公式至步驟2.欄位'!L16</f>
        <v>0</v>
      </c>
      <c r="M14" s="37">
        <f>'步驟1. 先填【111-1申請總表】會自動帶公式至步驟2.欄位'!M16</f>
        <v>0</v>
      </c>
      <c r="N14" s="36">
        <f>'步驟1. 先填【111-1申請總表】會自動帶公式至步驟2.欄位'!N16</f>
        <v>0</v>
      </c>
      <c r="O14" s="36" t="str">
        <f>'步驟1. 先填【111-1申請總表】會自動帶公式至步驟2.欄位'!P16</f>
        <v>郵政存簿</v>
      </c>
      <c r="P14" s="36">
        <f>'步驟1. 先填【111-1申請總表】會自動帶公式至步驟2.欄位'!Q16</f>
        <v>0</v>
      </c>
      <c r="Q14" s="36">
        <f>'步驟1. 先填【111-1申請總表】會自動帶公式至步驟2.欄位'!R16</f>
        <v>0</v>
      </c>
      <c r="R14" s="36" t="str">
        <f>'步驟1. 先填【111-1申請總表】會自動帶公式至步驟2.欄位'!S16</f>
        <v>7000021</v>
      </c>
      <c r="S14" s="36">
        <f>'步驟1. 先填【111-1申請總表】會自動帶公式至步驟2.欄位'!T16</f>
        <v>0</v>
      </c>
      <c r="T14" s="20"/>
      <c r="U14" s="20"/>
      <c r="V14" s="38" t="str">
        <f>'步驟1. 先填【111-1申請總表】會自動帶公式至步驟2.欄位'!AD16</f>
        <v/>
      </c>
      <c r="W14" s="39"/>
    </row>
    <row r="15" spans="1:23" s="40" customFormat="1" ht="68.099999999999994" customHeight="1">
      <c r="A15" s="35" t="str">
        <f>'步驟1. 先填【111-1申請總表】會自動帶公式至步驟2.欄位'!A17</f>
        <v>111學年度第一學期</v>
      </c>
      <c r="B15" s="34">
        <f>'步驟1. 先填【111-1申請總表】會自動帶公式至步驟2.欄位'!B17</f>
        <v>0</v>
      </c>
      <c r="C15" s="35">
        <f>'步驟1. 先填【111-1申請總表】會自動帶公式至步驟2.欄位'!C17</f>
        <v>0</v>
      </c>
      <c r="D15" s="50" t="s">
        <v>13</v>
      </c>
      <c r="E15" s="36">
        <f>'步驟1. 先填【111-1申請總表】會自動帶公式至步驟2.欄位'!E17</f>
        <v>0</v>
      </c>
      <c r="F15" s="36">
        <f>'步驟1. 先填【111-1申請總表】會自動帶公式至步驟2.欄位'!F17</f>
        <v>0</v>
      </c>
      <c r="G15" s="36">
        <f>'步驟1. 先填【111-1申請總表】會自動帶公式至步驟2.欄位'!G17</f>
        <v>0</v>
      </c>
      <c r="H15" s="36">
        <f>'步驟1. 先填【111-1申請總表】會自動帶公式至步驟2.欄位'!H17</f>
        <v>0</v>
      </c>
      <c r="I15" s="52">
        <f>'步驟1. 先填【111-1申請總表】會自動帶公式至步驟2.欄位'!I17</f>
        <v>0</v>
      </c>
      <c r="J15" s="36">
        <f>'步驟1. 先填【111-1申請總表】會自動帶公式至步驟2.欄位'!J17</f>
        <v>0</v>
      </c>
      <c r="K15" s="36">
        <f>'步驟1. 先填【111-1申請總表】會自動帶公式至步驟2.欄位'!K17</f>
        <v>0</v>
      </c>
      <c r="L15" s="36">
        <f>'步驟1. 先填【111-1申請總表】會自動帶公式至步驟2.欄位'!L17</f>
        <v>0</v>
      </c>
      <c r="M15" s="37">
        <f>'步驟1. 先填【111-1申請總表】會自動帶公式至步驟2.欄位'!M17</f>
        <v>0</v>
      </c>
      <c r="N15" s="36">
        <f>'步驟1. 先填【111-1申請總表】會自動帶公式至步驟2.欄位'!N17</f>
        <v>0</v>
      </c>
      <c r="O15" s="36" t="str">
        <f>'步驟1. 先填【111-1申請總表】會自動帶公式至步驟2.欄位'!P17</f>
        <v>郵政存簿</v>
      </c>
      <c r="P15" s="36">
        <f>'步驟1. 先填【111-1申請總表】會自動帶公式至步驟2.欄位'!Q17</f>
        <v>0</v>
      </c>
      <c r="Q15" s="36">
        <f>'步驟1. 先填【111-1申請總表】會自動帶公式至步驟2.欄位'!R17</f>
        <v>0</v>
      </c>
      <c r="R15" s="36" t="str">
        <f>'步驟1. 先填【111-1申請總表】會自動帶公式至步驟2.欄位'!S17</f>
        <v>7000021</v>
      </c>
      <c r="S15" s="36">
        <f>'步驟1. 先填【111-1申請總表】會自動帶公式至步驟2.欄位'!T17</f>
        <v>0</v>
      </c>
      <c r="T15" s="20"/>
      <c r="U15" s="20"/>
      <c r="V15" s="38" t="str">
        <f>'步驟1. 先填【111-1申請總表】會自動帶公式至步驟2.欄位'!AD17</f>
        <v/>
      </c>
      <c r="W15" s="39"/>
    </row>
    <row r="16" spans="1:23" s="40" customFormat="1" ht="68.099999999999994" customHeight="1">
      <c r="A16" s="35" t="str">
        <f>'步驟1. 先填【111-1申請總表】會自動帶公式至步驟2.欄位'!A18</f>
        <v>111學年度第一學期</v>
      </c>
      <c r="B16" s="34">
        <f>'步驟1. 先填【111-1申請總表】會自動帶公式至步驟2.欄位'!B18</f>
        <v>0</v>
      </c>
      <c r="C16" s="35">
        <f>'步驟1. 先填【111-1申請總表】會自動帶公式至步驟2.欄位'!C18</f>
        <v>0</v>
      </c>
      <c r="D16" s="50" t="s">
        <v>14</v>
      </c>
      <c r="E16" s="36">
        <f>'步驟1. 先填【111-1申請總表】會自動帶公式至步驟2.欄位'!E18</f>
        <v>0</v>
      </c>
      <c r="F16" s="36">
        <f>'步驟1. 先填【111-1申請總表】會自動帶公式至步驟2.欄位'!F18</f>
        <v>0</v>
      </c>
      <c r="G16" s="36">
        <f>'步驟1. 先填【111-1申請總表】會自動帶公式至步驟2.欄位'!G18</f>
        <v>0</v>
      </c>
      <c r="H16" s="36">
        <f>'步驟1. 先填【111-1申請總表】會自動帶公式至步驟2.欄位'!H18</f>
        <v>0</v>
      </c>
      <c r="I16" s="52">
        <f>'步驟1. 先填【111-1申請總表】會自動帶公式至步驟2.欄位'!I18</f>
        <v>0</v>
      </c>
      <c r="J16" s="36">
        <f>'步驟1. 先填【111-1申請總表】會自動帶公式至步驟2.欄位'!J18</f>
        <v>0</v>
      </c>
      <c r="K16" s="36">
        <f>'步驟1. 先填【111-1申請總表】會自動帶公式至步驟2.欄位'!K18</f>
        <v>0</v>
      </c>
      <c r="L16" s="36">
        <f>'步驟1. 先填【111-1申請總表】會自動帶公式至步驟2.欄位'!L18</f>
        <v>0</v>
      </c>
      <c r="M16" s="37">
        <f>'步驟1. 先填【111-1申請總表】會自動帶公式至步驟2.欄位'!M18</f>
        <v>0</v>
      </c>
      <c r="N16" s="36">
        <f>'步驟1. 先填【111-1申請總表】會自動帶公式至步驟2.欄位'!N18</f>
        <v>0</v>
      </c>
      <c r="O16" s="36" t="str">
        <f>'步驟1. 先填【111-1申請總表】會自動帶公式至步驟2.欄位'!P18</f>
        <v>郵政存簿</v>
      </c>
      <c r="P16" s="36">
        <f>'步驟1. 先填【111-1申請總表】會自動帶公式至步驟2.欄位'!Q18</f>
        <v>0</v>
      </c>
      <c r="Q16" s="36">
        <f>'步驟1. 先填【111-1申請總表】會自動帶公式至步驟2.欄位'!R18</f>
        <v>0</v>
      </c>
      <c r="R16" s="36" t="str">
        <f>'步驟1. 先填【111-1申請總表】會自動帶公式至步驟2.欄位'!S18</f>
        <v>7000021</v>
      </c>
      <c r="S16" s="36">
        <f>'步驟1. 先填【111-1申請總表】會自動帶公式至步驟2.欄位'!T18</f>
        <v>0</v>
      </c>
      <c r="T16" s="20"/>
      <c r="U16" s="20"/>
      <c r="V16" s="38" t="str">
        <f>'步驟1. 先填【111-1申請總表】會自動帶公式至步驟2.欄位'!AD18</f>
        <v/>
      </c>
      <c r="W16" s="39"/>
    </row>
    <row r="17" spans="1:23" s="40" customFormat="1" ht="68.099999999999994" customHeight="1">
      <c r="A17" s="35" t="str">
        <f>'步驟1. 先填【111-1申請總表】會自動帶公式至步驟2.欄位'!A19</f>
        <v>111學年度第一學期</v>
      </c>
      <c r="B17" s="34">
        <f>'步驟1. 先填【111-1申請總表】會自動帶公式至步驟2.欄位'!B19</f>
        <v>0</v>
      </c>
      <c r="C17" s="35">
        <f>'步驟1. 先填【111-1申請總表】會自動帶公式至步驟2.欄位'!C19</f>
        <v>0</v>
      </c>
      <c r="D17" s="50" t="s">
        <v>15</v>
      </c>
      <c r="E17" s="36">
        <f>'步驟1. 先填【111-1申請總表】會自動帶公式至步驟2.欄位'!E19</f>
        <v>0</v>
      </c>
      <c r="F17" s="36">
        <f>'步驟1. 先填【111-1申請總表】會自動帶公式至步驟2.欄位'!F19</f>
        <v>0</v>
      </c>
      <c r="G17" s="36">
        <f>'步驟1. 先填【111-1申請總表】會自動帶公式至步驟2.欄位'!G19</f>
        <v>0</v>
      </c>
      <c r="H17" s="36">
        <f>'步驟1. 先填【111-1申請總表】會自動帶公式至步驟2.欄位'!H19</f>
        <v>0</v>
      </c>
      <c r="I17" s="52">
        <f>'步驟1. 先填【111-1申請總表】會自動帶公式至步驟2.欄位'!I19</f>
        <v>0</v>
      </c>
      <c r="J17" s="36">
        <f>'步驟1. 先填【111-1申請總表】會自動帶公式至步驟2.欄位'!J19</f>
        <v>0</v>
      </c>
      <c r="K17" s="36">
        <f>'步驟1. 先填【111-1申請總表】會自動帶公式至步驟2.欄位'!K19</f>
        <v>0</v>
      </c>
      <c r="L17" s="36">
        <f>'步驟1. 先填【111-1申請總表】會自動帶公式至步驟2.欄位'!L19</f>
        <v>0</v>
      </c>
      <c r="M17" s="37">
        <f>'步驟1. 先填【111-1申請總表】會自動帶公式至步驟2.欄位'!M19</f>
        <v>0</v>
      </c>
      <c r="N17" s="36">
        <f>'步驟1. 先填【111-1申請總表】會自動帶公式至步驟2.欄位'!N19</f>
        <v>0</v>
      </c>
      <c r="O17" s="36" t="str">
        <f>'步驟1. 先填【111-1申請總表】會自動帶公式至步驟2.欄位'!P19</f>
        <v>郵政存簿</v>
      </c>
      <c r="P17" s="36">
        <f>'步驟1. 先填【111-1申請總表】會自動帶公式至步驟2.欄位'!Q19</f>
        <v>0</v>
      </c>
      <c r="Q17" s="36">
        <f>'步驟1. 先填【111-1申請總表】會自動帶公式至步驟2.欄位'!R19</f>
        <v>0</v>
      </c>
      <c r="R17" s="36" t="str">
        <f>'步驟1. 先填【111-1申請總表】會自動帶公式至步驟2.欄位'!S19</f>
        <v>7000021</v>
      </c>
      <c r="S17" s="36">
        <f>'步驟1. 先填【111-1申請總表】會自動帶公式至步驟2.欄位'!T19</f>
        <v>0</v>
      </c>
      <c r="T17" s="20"/>
      <c r="U17" s="20"/>
      <c r="V17" s="38" t="str">
        <f>'步驟1. 先填【111-1申請總表】會自動帶公式至步驟2.欄位'!AD19</f>
        <v/>
      </c>
      <c r="W17" s="39"/>
    </row>
    <row r="18" spans="1:23" s="40" customFormat="1" ht="68.099999999999994" customHeight="1">
      <c r="A18" s="35" t="str">
        <f>'步驟1. 先填【111-1申請總表】會自動帶公式至步驟2.欄位'!A20</f>
        <v>111學年度第一學期</v>
      </c>
      <c r="B18" s="34">
        <f>'步驟1. 先填【111-1申請總表】會自動帶公式至步驟2.欄位'!B20</f>
        <v>0</v>
      </c>
      <c r="C18" s="35">
        <f>'步驟1. 先填【111-1申請總表】會自動帶公式至步驟2.欄位'!C20</f>
        <v>0</v>
      </c>
      <c r="D18" s="50" t="s">
        <v>16</v>
      </c>
      <c r="E18" s="36">
        <f>'步驟1. 先填【111-1申請總表】會自動帶公式至步驟2.欄位'!E20</f>
        <v>0</v>
      </c>
      <c r="F18" s="36">
        <f>'步驟1. 先填【111-1申請總表】會自動帶公式至步驟2.欄位'!F20</f>
        <v>0</v>
      </c>
      <c r="G18" s="36">
        <f>'步驟1. 先填【111-1申請總表】會自動帶公式至步驟2.欄位'!G20</f>
        <v>0</v>
      </c>
      <c r="H18" s="36">
        <f>'步驟1. 先填【111-1申請總表】會自動帶公式至步驟2.欄位'!H20</f>
        <v>0</v>
      </c>
      <c r="I18" s="52">
        <f>'步驟1. 先填【111-1申請總表】會自動帶公式至步驟2.欄位'!I20</f>
        <v>0</v>
      </c>
      <c r="J18" s="36">
        <f>'步驟1. 先填【111-1申請總表】會自動帶公式至步驟2.欄位'!J20</f>
        <v>0</v>
      </c>
      <c r="K18" s="36">
        <f>'步驟1. 先填【111-1申請總表】會自動帶公式至步驟2.欄位'!K20</f>
        <v>0</v>
      </c>
      <c r="L18" s="36">
        <f>'步驟1. 先填【111-1申請總表】會自動帶公式至步驟2.欄位'!L20</f>
        <v>0</v>
      </c>
      <c r="M18" s="37">
        <f>'步驟1. 先填【111-1申請總表】會自動帶公式至步驟2.欄位'!M20</f>
        <v>0</v>
      </c>
      <c r="N18" s="36">
        <f>'步驟1. 先填【111-1申請總表】會自動帶公式至步驟2.欄位'!N20</f>
        <v>0</v>
      </c>
      <c r="O18" s="36" t="str">
        <f>'步驟1. 先填【111-1申請總表】會自動帶公式至步驟2.欄位'!P20</f>
        <v>郵政存簿</v>
      </c>
      <c r="P18" s="36">
        <f>'步驟1. 先填【111-1申請總表】會自動帶公式至步驟2.欄位'!Q20</f>
        <v>0</v>
      </c>
      <c r="Q18" s="36">
        <f>'步驟1. 先填【111-1申請總表】會自動帶公式至步驟2.欄位'!R20</f>
        <v>0</v>
      </c>
      <c r="R18" s="36" t="str">
        <f>'步驟1. 先填【111-1申請總表】會自動帶公式至步驟2.欄位'!S20</f>
        <v>7000021</v>
      </c>
      <c r="S18" s="36">
        <f>'步驟1. 先填【111-1申請總表】會自動帶公式至步驟2.欄位'!T20</f>
        <v>0</v>
      </c>
      <c r="T18" s="20"/>
      <c r="U18" s="20"/>
      <c r="V18" s="38" t="str">
        <f>'步驟1. 先填【111-1申請總表】會自動帶公式至步驟2.欄位'!AD20</f>
        <v/>
      </c>
      <c r="W18" s="39"/>
    </row>
    <row r="19" spans="1:23" s="40" customFormat="1" ht="68.099999999999994" customHeight="1">
      <c r="A19" s="35" t="str">
        <f>'步驟1. 先填【111-1申請總表】會自動帶公式至步驟2.欄位'!A21</f>
        <v>111學年度第一學期</v>
      </c>
      <c r="B19" s="34">
        <f>'步驟1. 先填【111-1申請總表】會自動帶公式至步驟2.欄位'!B21</f>
        <v>0</v>
      </c>
      <c r="C19" s="35">
        <f>'步驟1. 先填【111-1申請總表】會自動帶公式至步驟2.欄位'!C21</f>
        <v>0</v>
      </c>
      <c r="D19" s="50" t="s">
        <v>17</v>
      </c>
      <c r="E19" s="36">
        <f>'步驟1. 先填【111-1申請總表】會自動帶公式至步驟2.欄位'!E21</f>
        <v>0</v>
      </c>
      <c r="F19" s="36">
        <f>'步驟1. 先填【111-1申請總表】會自動帶公式至步驟2.欄位'!F21</f>
        <v>0</v>
      </c>
      <c r="G19" s="36">
        <f>'步驟1. 先填【111-1申請總表】會自動帶公式至步驟2.欄位'!G21</f>
        <v>0</v>
      </c>
      <c r="H19" s="36">
        <f>'步驟1. 先填【111-1申請總表】會自動帶公式至步驟2.欄位'!H21</f>
        <v>0</v>
      </c>
      <c r="I19" s="52">
        <f>'步驟1. 先填【111-1申請總表】會自動帶公式至步驟2.欄位'!I21</f>
        <v>0</v>
      </c>
      <c r="J19" s="36">
        <f>'步驟1. 先填【111-1申請總表】會自動帶公式至步驟2.欄位'!J21</f>
        <v>0</v>
      </c>
      <c r="K19" s="36">
        <f>'步驟1. 先填【111-1申請總表】會自動帶公式至步驟2.欄位'!K21</f>
        <v>0</v>
      </c>
      <c r="L19" s="36">
        <f>'步驟1. 先填【111-1申請總表】會自動帶公式至步驟2.欄位'!L21</f>
        <v>0</v>
      </c>
      <c r="M19" s="37">
        <f>'步驟1. 先填【111-1申請總表】會自動帶公式至步驟2.欄位'!M21</f>
        <v>0</v>
      </c>
      <c r="N19" s="36">
        <f>'步驟1. 先填【111-1申請總表】會自動帶公式至步驟2.欄位'!N21</f>
        <v>0</v>
      </c>
      <c r="O19" s="36" t="str">
        <f>'步驟1. 先填【111-1申請總表】會自動帶公式至步驟2.欄位'!P21</f>
        <v>郵政存簿</v>
      </c>
      <c r="P19" s="36">
        <f>'步驟1. 先填【111-1申請總表】會自動帶公式至步驟2.欄位'!Q21</f>
        <v>0</v>
      </c>
      <c r="Q19" s="36">
        <f>'步驟1. 先填【111-1申請總表】會自動帶公式至步驟2.欄位'!R21</f>
        <v>0</v>
      </c>
      <c r="R19" s="36" t="str">
        <f>'步驟1. 先填【111-1申請總表】會自動帶公式至步驟2.欄位'!S21</f>
        <v>7000021</v>
      </c>
      <c r="S19" s="36">
        <f>'步驟1. 先填【111-1申請總表】會自動帶公式至步驟2.欄位'!T21</f>
        <v>0</v>
      </c>
      <c r="T19" s="20"/>
      <c r="U19" s="20"/>
      <c r="V19" s="38" t="str">
        <f>'步驟1. 先填【111-1申請總表】會自動帶公式至步驟2.欄位'!AD21</f>
        <v/>
      </c>
      <c r="W19" s="39"/>
    </row>
    <row r="20" spans="1:23" s="40" customFormat="1" ht="68.099999999999994" customHeight="1">
      <c r="A20" s="35" t="str">
        <f>'步驟1. 先填【111-1申請總表】會自動帶公式至步驟2.欄位'!A22</f>
        <v>111學年度第一學期</v>
      </c>
      <c r="B20" s="34">
        <f>'步驟1. 先填【111-1申請總表】會自動帶公式至步驟2.欄位'!B22</f>
        <v>0</v>
      </c>
      <c r="C20" s="35">
        <f>'步驟1. 先填【111-1申請總表】會自動帶公式至步驟2.欄位'!C22</f>
        <v>0</v>
      </c>
      <c r="D20" s="50" t="s">
        <v>18</v>
      </c>
      <c r="E20" s="36">
        <f>'步驟1. 先填【111-1申請總表】會自動帶公式至步驟2.欄位'!E22</f>
        <v>0</v>
      </c>
      <c r="F20" s="36">
        <f>'步驟1. 先填【111-1申請總表】會自動帶公式至步驟2.欄位'!F22</f>
        <v>0</v>
      </c>
      <c r="G20" s="36">
        <f>'步驟1. 先填【111-1申請總表】會自動帶公式至步驟2.欄位'!G22</f>
        <v>0</v>
      </c>
      <c r="H20" s="36">
        <f>'步驟1. 先填【111-1申請總表】會自動帶公式至步驟2.欄位'!H22</f>
        <v>0</v>
      </c>
      <c r="I20" s="52">
        <f>'步驟1. 先填【111-1申請總表】會自動帶公式至步驟2.欄位'!I22</f>
        <v>0</v>
      </c>
      <c r="J20" s="36">
        <f>'步驟1. 先填【111-1申請總表】會自動帶公式至步驟2.欄位'!J22</f>
        <v>0</v>
      </c>
      <c r="K20" s="36">
        <f>'步驟1. 先填【111-1申請總表】會自動帶公式至步驟2.欄位'!K22</f>
        <v>0</v>
      </c>
      <c r="L20" s="36">
        <f>'步驟1. 先填【111-1申請總表】會自動帶公式至步驟2.欄位'!L22</f>
        <v>0</v>
      </c>
      <c r="M20" s="37">
        <f>'步驟1. 先填【111-1申請總表】會自動帶公式至步驟2.欄位'!M22</f>
        <v>0</v>
      </c>
      <c r="N20" s="36">
        <f>'步驟1. 先填【111-1申請總表】會自動帶公式至步驟2.欄位'!N22</f>
        <v>0</v>
      </c>
      <c r="O20" s="36" t="str">
        <f>'步驟1. 先填【111-1申請總表】會自動帶公式至步驟2.欄位'!P22</f>
        <v>郵政存簿</v>
      </c>
      <c r="P20" s="36">
        <f>'步驟1. 先填【111-1申請總表】會自動帶公式至步驟2.欄位'!Q22</f>
        <v>0</v>
      </c>
      <c r="Q20" s="36">
        <f>'步驟1. 先填【111-1申請總表】會自動帶公式至步驟2.欄位'!R22</f>
        <v>0</v>
      </c>
      <c r="R20" s="36" t="str">
        <f>'步驟1. 先填【111-1申請總表】會自動帶公式至步驟2.欄位'!S22</f>
        <v>7000021</v>
      </c>
      <c r="S20" s="36">
        <f>'步驟1. 先填【111-1申請總表】會自動帶公式至步驟2.欄位'!T22</f>
        <v>0</v>
      </c>
      <c r="T20" s="20"/>
      <c r="U20" s="20"/>
      <c r="V20" s="38" t="str">
        <f>'步驟1. 先填【111-1申請總表】會自動帶公式至步驟2.欄位'!AD22</f>
        <v/>
      </c>
      <c r="W20" s="39"/>
    </row>
    <row r="21" spans="1:23" s="40" customFormat="1" ht="68.099999999999994" customHeight="1">
      <c r="A21" s="35" t="str">
        <f>'步驟1. 先填【111-1申請總表】會自動帶公式至步驟2.欄位'!A23</f>
        <v>111學年度第一學期</v>
      </c>
      <c r="B21" s="34">
        <f>'步驟1. 先填【111-1申請總表】會自動帶公式至步驟2.欄位'!B23</f>
        <v>0</v>
      </c>
      <c r="C21" s="35">
        <f>'步驟1. 先填【111-1申請總表】會自動帶公式至步驟2.欄位'!C23</f>
        <v>0</v>
      </c>
      <c r="D21" s="50" t="s">
        <v>19</v>
      </c>
      <c r="E21" s="36">
        <f>'步驟1. 先填【111-1申請總表】會自動帶公式至步驟2.欄位'!E23</f>
        <v>0</v>
      </c>
      <c r="F21" s="36">
        <f>'步驟1. 先填【111-1申請總表】會自動帶公式至步驟2.欄位'!F23</f>
        <v>0</v>
      </c>
      <c r="G21" s="36">
        <f>'步驟1. 先填【111-1申請總表】會自動帶公式至步驟2.欄位'!G23</f>
        <v>0</v>
      </c>
      <c r="H21" s="36">
        <f>'步驟1. 先填【111-1申請總表】會自動帶公式至步驟2.欄位'!H23</f>
        <v>0</v>
      </c>
      <c r="I21" s="52">
        <f>'步驟1. 先填【111-1申請總表】會自動帶公式至步驟2.欄位'!I23</f>
        <v>0</v>
      </c>
      <c r="J21" s="36">
        <f>'步驟1. 先填【111-1申請總表】會自動帶公式至步驟2.欄位'!J23</f>
        <v>0</v>
      </c>
      <c r="K21" s="36">
        <f>'步驟1. 先填【111-1申請總表】會自動帶公式至步驟2.欄位'!K23</f>
        <v>0</v>
      </c>
      <c r="L21" s="36">
        <f>'步驟1. 先填【111-1申請總表】會自動帶公式至步驟2.欄位'!L23</f>
        <v>0</v>
      </c>
      <c r="M21" s="37">
        <f>'步驟1. 先填【111-1申請總表】會自動帶公式至步驟2.欄位'!M23</f>
        <v>0</v>
      </c>
      <c r="N21" s="36">
        <f>'步驟1. 先填【111-1申請總表】會自動帶公式至步驟2.欄位'!N23</f>
        <v>0</v>
      </c>
      <c r="O21" s="36" t="str">
        <f>'步驟1. 先填【111-1申請總表】會自動帶公式至步驟2.欄位'!P23</f>
        <v>郵政存簿</v>
      </c>
      <c r="P21" s="36">
        <f>'步驟1. 先填【111-1申請總表】會自動帶公式至步驟2.欄位'!Q23</f>
        <v>0</v>
      </c>
      <c r="Q21" s="36">
        <f>'步驟1. 先填【111-1申請總表】會自動帶公式至步驟2.欄位'!R23</f>
        <v>0</v>
      </c>
      <c r="R21" s="36" t="str">
        <f>'步驟1. 先填【111-1申請總表】會自動帶公式至步驟2.欄位'!S23</f>
        <v>7000021</v>
      </c>
      <c r="S21" s="36">
        <f>'步驟1. 先填【111-1申請總表】會自動帶公式至步驟2.欄位'!T23</f>
        <v>0</v>
      </c>
      <c r="T21" s="20"/>
      <c r="U21" s="20"/>
      <c r="V21" s="38" t="str">
        <f>'步驟1. 先填【111-1申請總表】會自動帶公式至步驟2.欄位'!AD23</f>
        <v/>
      </c>
      <c r="W21" s="39"/>
    </row>
    <row r="22" spans="1:23" s="40" customFormat="1" ht="68.099999999999994" customHeight="1">
      <c r="A22" s="35" t="str">
        <f>'步驟1. 先填【111-1申請總表】會自動帶公式至步驟2.欄位'!A24</f>
        <v>111學年度第一學期</v>
      </c>
      <c r="B22" s="34">
        <f>'步驟1. 先填【111-1申請總表】會自動帶公式至步驟2.欄位'!B24</f>
        <v>0</v>
      </c>
      <c r="C22" s="35">
        <f>'步驟1. 先填【111-1申請總表】會自動帶公式至步驟2.欄位'!C24</f>
        <v>0</v>
      </c>
      <c r="D22" s="50" t="s">
        <v>20</v>
      </c>
      <c r="E22" s="36">
        <f>'步驟1. 先填【111-1申請總表】會自動帶公式至步驟2.欄位'!E24</f>
        <v>0</v>
      </c>
      <c r="F22" s="36">
        <f>'步驟1. 先填【111-1申請總表】會自動帶公式至步驟2.欄位'!F24</f>
        <v>0</v>
      </c>
      <c r="G22" s="36">
        <f>'步驟1. 先填【111-1申請總表】會自動帶公式至步驟2.欄位'!G24</f>
        <v>0</v>
      </c>
      <c r="H22" s="36">
        <f>'步驟1. 先填【111-1申請總表】會自動帶公式至步驟2.欄位'!H24</f>
        <v>0</v>
      </c>
      <c r="I22" s="52">
        <f>'步驟1. 先填【111-1申請總表】會自動帶公式至步驟2.欄位'!I24</f>
        <v>0</v>
      </c>
      <c r="J22" s="36">
        <f>'步驟1. 先填【111-1申請總表】會自動帶公式至步驟2.欄位'!J24</f>
        <v>0</v>
      </c>
      <c r="K22" s="36">
        <f>'步驟1. 先填【111-1申請總表】會自動帶公式至步驟2.欄位'!K24</f>
        <v>0</v>
      </c>
      <c r="L22" s="36">
        <f>'步驟1. 先填【111-1申請總表】會自動帶公式至步驟2.欄位'!L24</f>
        <v>0</v>
      </c>
      <c r="M22" s="37">
        <f>'步驟1. 先填【111-1申請總表】會自動帶公式至步驟2.欄位'!M24</f>
        <v>0</v>
      </c>
      <c r="N22" s="36">
        <f>'步驟1. 先填【111-1申請總表】會自動帶公式至步驟2.欄位'!N24</f>
        <v>0</v>
      </c>
      <c r="O22" s="36" t="str">
        <f>'步驟1. 先填【111-1申請總表】會自動帶公式至步驟2.欄位'!P24</f>
        <v>郵政存簿</v>
      </c>
      <c r="P22" s="36">
        <f>'步驟1. 先填【111-1申請總表】會自動帶公式至步驟2.欄位'!Q24</f>
        <v>0</v>
      </c>
      <c r="Q22" s="36">
        <f>'步驟1. 先填【111-1申請總表】會自動帶公式至步驟2.欄位'!R24</f>
        <v>0</v>
      </c>
      <c r="R22" s="36" t="str">
        <f>'步驟1. 先填【111-1申請總表】會自動帶公式至步驟2.欄位'!S24</f>
        <v>7000021</v>
      </c>
      <c r="S22" s="36">
        <f>'步驟1. 先填【111-1申請總表】會自動帶公式至步驟2.欄位'!T24</f>
        <v>0</v>
      </c>
      <c r="T22" s="20"/>
      <c r="U22" s="20"/>
      <c r="V22" s="38" t="str">
        <f>'步驟1. 先填【111-1申請總表】會自動帶公式至步驟2.欄位'!AD24</f>
        <v/>
      </c>
      <c r="W22" s="39"/>
    </row>
    <row r="23" spans="1:23" s="40" customFormat="1" ht="68.099999999999994" customHeight="1">
      <c r="A23" s="35" t="str">
        <f>'步驟1. 先填【111-1申請總表】會自動帶公式至步驟2.欄位'!A25</f>
        <v>111學年度第一學期</v>
      </c>
      <c r="B23" s="34">
        <f>'步驟1. 先填【111-1申請總表】會自動帶公式至步驟2.欄位'!B25</f>
        <v>0</v>
      </c>
      <c r="C23" s="35">
        <f>'步驟1. 先填【111-1申請總表】會自動帶公式至步驟2.欄位'!C25</f>
        <v>0</v>
      </c>
      <c r="D23" s="50" t="s">
        <v>21</v>
      </c>
      <c r="E23" s="36">
        <f>'步驟1. 先填【111-1申請總表】會自動帶公式至步驟2.欄位'!E25</f>
        <v>0</v>
      </c>
      <c r="F23" s="36">
        <f>'步驟1. 先填【111-1申請總表】會自動帶公式至步驟2.欄位'!F25</f>
        <v>0</v>
      </c>
      <c r="G23" s="36">
        <f>'步驟1. 先填【111-1申請總表】會自動帶公式至步驟2.欄位'!G25</f>
        <v>0</v>
      </c>
      <c r="H23" s="36">
        <f>'步驟1. 先填【111-1申請總表】會自動帶公式至步驟2.欄位'!H25</f>
        <v>0</v>
      </c>
      <c r="I23" s="52">
        <f>'步驟1. 先填【111-1申請總表】會自動帶公式至步驟2.欄位'!I25</f>
        <v>0</v>
      </c>
      <c r="J23" s="36">
        <f>'步驟1. 先填【111-1申請總表】會自動帶公式至步驟2.欄位'!J25</f>
        <v>0</v>
      </c>
      <c r="K23" s="36">
        <f>'步驟1. 先填【111-1申請總表】會自動帶公式至步驟2.欄位'!K25</f>
        <v>0</v>
      </c>
      <c r="L23" s="36">
        <f>'步驟1. 先填【111-1申請總表】會自動帶公式至步驟2.欄位'!L25</f>
        <v>0</v>
      </c>
      <c r="M23" s="37">
        <f>'步驟1. 先填【111-1申請總表】會自動帶公式至步驟2.欄位'!M25</f>
        <v>0</v>
      </c>
      <c r="N23" s="36">
        <f>'步驟1. 先填【111-1申請總表】會自動帶公式至步驟2.欄位'!N25</f>
        <v>0</v>
      </c>
      <c r="O23" s="36" t="str">
        <f>'步驟1. 先填【111-1申請總表】會自動帶公式至步驟2.欄位'!P25</f>
        <v>郵政存簿</v>
      </c>
      <c r="P23" s="36">
        <f>'步驟1. 先填【111-1申請總表】會自動帶公式至步驟2.欄位'!Q25</f>
        <v>0</v>
      </c>
      <c r="Q23" s="36">
        <f>'步驟1. 先填【111-1申請總表】會自動帶公式至步驟2.欄位'!R25</f>
        <v>0</v>
      </c>
      <c r="R23" s="36" t="str">
        <f>'步驟1. 先填【111-1申請總表】會自動帶公式至步驟2.欄位'!S25</f>
        <v>7000021</v>
      </c>
      <c r="S23" s="36">
        <f>'步驟1. 先填【111-1申請總表】會自動帶公式至步驟2.欄位'!T25</f>
        <v>0</v>
      </c>
      <c r="T23" s="20"/>
      <c r="U23" s="20"/>
      <c r="V23" s="38" t="str">
        <f>'步驟1. 先填【111-1申請總表】會自動帶公式至步驟2.欄位'!AD25</f>
        <v/>
      </c>
      <c r="W23" s="39"/>
    </row>
    <row r="24" spans="1:23" s="40" customFormat="1" ht="68.099999999999994" customHeight="1">
      <c r="A24" s="35" t="str">
        <f>'步驟1. 先填【111-1申請總表】會自動帶公式至步驟2.欄位'!A26</f>
        <v>111學年度第一學期</v>
      </c>
      <c r="B24" s="34">
        <f>'步驟1. 先填【111-1申請總表】會自動帶公式至步驟2.欄位'!B26</f>
        <v>0</v>
      </c>
      <c r="C24" s="35">
        <f>'步驟1. 先填【111-1申請總表】會自動帶公式至步驟2.欄位'!C26</f>
        <v>0</v>
      </c>
      <c r="D24" s="50" t="s">
        <v>22</v>
      </c>
      <c r="E24" s="36">
        <f>'步驟1. 先填【111-1申請總表】會自動帶公式至步驟2.欄位'!E26</f>
        <v>0</v>
      </c>
      <c r="F24" s="36">
        <f>'步驟1. 先填【111-1申請總表】會自動帶公式至步驟2.欄位'!F26</f>
        <v>0</v>
      </c>
      <c r="G24" s="36">
        <f>'步驟1. 先填【111-1申請總表】會自動帶公式至步驟2.欄位'!G26</f>
        <v>0</v>
      </c>
      <c r="H24" s="36">
        <f>'步驟1. 先填【111-1申請總表】會自動帶公式至步驟2.欄位'!H26</f>
        <v>0</v>
      </c>
      <c r="I24" s="52">
        <f>'步驟1. 先填【111-1申請總表】會自動帶公式至步驟2.欄位'!I26</f>
        <v>0</v>
      </c>
      <c r="J24" s="36">
        <f>'步驟1. 先填【111-1申請總表】會自動帶公式至步驟2.欄位'!J26</f>
        <v>0</v>
      </c>
      <c r="K24" s="36">
        <f>'步驟1. 先填【111-1申請總表】會自動帶公式至步驟2.欄位'!K26</f>
        <v>0</v>
      </c>
      <c r="L24" s="36">
        <f>'步驟1. 先填【111-1申請總表】會自動帶公式至步驟2.欄位'!L26</f>
        <v>0</v>
      </c>
      <c r="M24" s="37">
        <f>'步驟1. 先填【111-1申請總表】會自動帶公式至步驟2.欄位'!M26</f>
        <v>0</v>
      </c>
      <c r="N24" s="36">
        <f>'步驟1. 先填【111-1申請總表】會自動帶公式至步驟2.欄位'!N26</f>
        <v>0</v>
      </c>
      <c r="O24" s="36" t="str">
        <f>'步驟1. 先填【111-1申請總表】會自動帶公式至步驟2.欄位'!P26</f>
        <v>郵政存簿</v>
      </c>
      <c r="P24" s="36">
        <f>'步驟1. 先填【111-1申請總表】會自動帶公式至步驟2.欄位'!Q26</f>
        <v>0</v>
      </c>
      <c r="Q24" s="36">
        <f>'步驟1. 先填【111-1申請總表】會自動帶公式至步驟2.欄位'!R26</f>
        <v>0</v>
      </c>
      <c r="R24" s="36" t="str">
        <f>'步驟1. 先填【111-1申請總表】會自動帶公式至步驟2.欄位'!S26</f>
        <v>7000021</v>
      </c>
      <c r="S24" s="36">
        <f>'步驟1. 先填【111-1申請總表】會自動帶公式至步驟2.欄位'!T26</f>
        <v>0</v>
      </c>
      <c r="T24" s="20"/>
      <c r="U24" s="20"/>
      <c r="V24" s="38" t="str">
        <f>'步驟1. 先填【111-1申請總表】會自動帶公式至步驟2.欄位'!AD26</f>
        <v/>
      </c>
      <c r="W24" s="39"/>
    </row>
    <row r="25" spans="1:23" s="23" customFormat="1" ht="68.099999999999994" customHeight="1">
      <c r="A25" s="35" t="str">
        <f>'步驟1. 先填【111-1申請總表】會自動帶公式至步驟2.欄位'!A27</f>
        <v>111學年度第一學期</v>
      </c>
      <c r="B25" s="34">
        <f>'步驟1. 先填【111-1申請總表】會自動帶公式至步驟2.欄位'!B27</f>
        <v>0</v>
      </c>
      <c r="C25" s="35">
        <f>'步驟1. 先填【111-1申請總表】會自動帶公式至步驟2.欄位'!C27</f>
        <v>0</v>
      </c>
      <c r="D25" s="50" t="s">
        <v>23</v>
      </c>
      <c r="E25" s="36">
        <f>'步驟1. 先填【111-1申請總表】會自動帶公式至步驟2.欄位'!E27</f>
        <v>0</v>
      </c>
      <c r="F25" s="36">
        <f>'步驟1. 先填【111-1申請總表】會自動帶公式至步驟2.欄位'!F27</f>
        <v>0</v>
      </c>
      <c r="G25" s="36">
        <f>'步驟1. 先填【111-1申請總表】會自動帶公式至步驟2.欄位'!G27</f>
        <v>0</v>
      </c>
      <c r="H25" s="36">
        <f>'步驟1. 先填【111-1申請總表】會自動帶公式至步驟2.欄位'!H27</f>
        <v>0</v>
      </c>
      <c r="I25" s="52">
        <f>'步驟1. 先填【111-1申請總表】會自動帶公式至步驟2.欄位'!I27</f>
        <v>0</v>
      </c>
      <c r="J25" s="36">
        <f>'步驟1. 先填【111-1申請總表】會自動帶公式至步驟2.欄位'!J27</f>
        <v>0</v>
      </c>
      <c r="K25" s="36">
        <f>'步驟1. 先填【111-1申請總表】會自動帶公式至步驟2.欄位'!K27</f>
        <v>0</v>
      </c>
      <c r="L25" s="36">
        <f>'步驟1. 先填【111-1申請總表】會自動帶公式至步驟2.欄位'!L27</f>
        <v>0</v>
      </c>
      <c r="M25" s="37">
        <f>'步驟1. 先填【111-1申請總表】會自動帶公式至步驟2.欄位'!M27</f>
        <v>0</v>
      </c>
      <c r="N25" s="36">
        <f>'步驟1. 先填【111-1申請總表】會自動帶公式至步驟2.欄位'!N27</f>
        <v>0</v>
      </c>
      <c r="O25" s="36" t="str">
        <f>'步驟1. 先填【111-1申請總表】會自動帶公式至步驟2.欄位'!P27</f>
        <v>郵政存簿</v>
      </c>
      <c r="P25" s="36">
        <f>'步驟1. 先填【111-1申請總表】會自動帶公式至步驟2.欄位'!Q27</f>
        <v>0</v>
      </c>
      <c r="Q25" s="36">
        <f>'步驟1. 先填【111-1申請總表】會自動帶公式至步驟2.欄位'!R27</f>
        <v>0</v>
      </c>
      <c r="R25" s="36" t="str">
        <f>'步驟1. 先填【111-1申請總表】會自動帶公式至步驟2.欄位'!S27</f>
        <v>7000021</v>
      </c>
      <c r="S25" s="36">
        <f>'步驟1. 先填【111-1申請總表】會自動帶公式至步驟2.欄位'!T27</f>
        <v>0</v>
      </c>
      <c r="T25" s="20"/>
      <c r="U25" s="20"/>
      <c r="V25" s="38" t="str">
        <f>'步驟1. 先填【111-1申請總表】會自動帶公式至步驟2.欄位'!AD27</f>
        <v/>
      </c>
      <c r="W25" s="41"/>
    </row>
    <row r="26" spans="1:23" s="23" customFormat="1" ht="68.099999999999994" customHeight="1">
      <c r="A26" s="35" t="str">
        <f>'步驟1. 先填【111-1申請總表】會自動帶公式至步驟2.欄位'!A28</f>
        <v>111學年度第一學期</v>
      </c>
      <c r="B26" s="34">
        <f>'步驟1. 先填【111-1申請總表】會自動帶公式至步驟2.欄位'!B28</f>
        <v>0</v>
      </c>
      <c r="C26" s="35">
        <f>'步驟1. 先填【111-1申請總表】會自動帶公式至步驟2.欄位'!C28</f>
        <v>0</v>
      </c>
      <c r="D26" s="50" t="s">
        <v>24</v>
      </c>
      <c r="E26" s="36">
        <f>'步驟1. 先填【111-1申請總表】會自動帶公式至步驟2.欄位'!E28</f>
        <v>0</v>
      </c>
      <c r="F26" s="36">
        <f>'步驟1. 先填【111-1申請總表】會自動帶公式至步驟2.欄位'!F28</f>
        <v>0</v>
      </c>
      <c r="G26" s="36">
        <f>'步驟1. 先填【111-1申請總表】會自動帶公式至步驟2.欄位'!G28</f>
        <v>0</v>
      </c>
      <c r="H26" s="36">
        <f>'步驟1. 先填【111-1申請總表】會自動帶公式至步驟2.欄位'!H28</f>
        <v>0</v>
      </c>
      <c r="I26" s="52">
        <f>'步驟1. 先填【111-1申請總表】會自動帶公式至步驟2.欄位'!I28</f>
        <v>0</v>
      </c>
      <c r="J26" s="36">
        <f>'步驟1. 先填【111-1申請總表】會自動帶公式至步驟2.欄位'!J28</f>
        <v>0</v>
      </c>
      <c r="K26" s="36">
        <f>'步驟1. 先填【111-1申請總表】會自動帶公式至步驟2.欄位'!K28</f>
        <v>0</v>
      </c>
      <c r="L26" s="36">
        <f>'步驟1. 先填【111-1申請總表】會自動帶公式至步驟2.欄位'!L28</f>
        <v>0</v>
      </c>
      <c r="M26" s="37">
        <f>'步驟1. 先填【111-1申請總表】會自動帶公式至步驟2.欄位'!M28</f>
        <v>0</v>
      </c>
      <c r="N26" s="36">
        <f>'步驟1. 先填【111-1申請總表】會自動帶公式至步驟2.欄位'!N28</f>
        <v>0</v>
      </c>
      <c r="O26" s="36" t="str">
        <f>'步驟1. 先填【111-1申請總表】會自動帶公式至步驟2.欄位'!P28</f>
        <v>郵政存簿</v>
      </c>
      <c r="P26" s="36">
        <f>'步驟1. 先填【111-1申請總表】會自動帶公式至步驟2.欄位'!Q28</f>
        <v>0</v>
      </c>
      <c r="Q26" s="36">
        <f>'步驟1. 先填【111-1申請總表】會自動帶公式至步驟2.欄位'!R28</f>
        <v>0</v>
      </c>
      <c r="R26" s="36" t="str">
        <f>'步驟1. 先填【111-1申請總表】會自動帶公式至步驟2.欄位'!S28</f>
        <v>7000021</v>
      </c>
      <c r="S26" s="36">
        <f>'步驟1. 先填【111-1申請總表】會自動帶公式至步驟2.欄位'!T28</f>
        <v>0</v>
      </c>
      <c r="T26" s="20"/>
      <c r="U26" s="20"/>
      <c r="V26" s="38" t="str">
        <f>'步驟1. 先填【111-1申請總表】會自動帶公式至步驟2.欄位'!AD28</f>
        <v/>
      </c>
      <c r="W26" s="41"/>
    </row>
    <row r="27" spans="1:23" s="23" customFormat="1" ht="68.099999999999994" customHeight="1">
      <c r="A27" s="35" t="str">
        <f>'步驟1. 先填【111-1申請總表】會自動帶公式至步驟2.欄位'!A29</f>
        <v>111學年度第一學期</v>
      </c>
      <c r="B27" s="34">
        <f>'步驟1. 先填【111-1申請總表】會自動帶公式至步驟2.欄位'!B29</f>
        <v>0</v>
      </c>
      <c r="C27" s="35">
        <f>'步驟1. 先填【111-1申請總表】會自動帶公式至步驟2.欄位'!C29</f>
        <v>0</v>
      </c>
      <c r="D27" s="50" t="s">
        <v>25</v>
      </c>
      <c r="E27" s="36">
        <f>'步驟1. 先填【111-1申請總表】會自動帶公式至步驟2.欄位'!E29</f>
        <v>0</v>
      </c>
      <c r="F27" s="36">
        <f>'步驟1. 先填【111-1申請總表】會自動帶公式至步驟2.欄位'!F29</f>
        <v>0</v>
      </c>
      <c r="G27" s="36">
        <f>'步驟1. 先填【111-1申請總表】會自動帶公式至步驟2.欄位'!G29</f>
        <v>0</v>
      </c>
      <c r="H27" s="36">
        <f>'步驟1. 先填【111-1申請總表】會自動帶公式至步驟2.欄位'!H29</f>
        <v>0</v>
      </c>
      <c r="I27" s="52">
        <f>'步驟1. 先填【111-1申請總表】會自動帶公式至步驟2.欄位'!I29</f>
        <v>0</v>
      </c>
      <c r="J27" s="36">
        <f>'步驟1. 先填【111-1申請總表】會自動帶公式至步驟2.欄位'!J29</f>
        <v>0</v>
      </c>
      <c r="K27" s="36">
        <f>'步驟1. 先填【111-1申請總表】會自動帶公式至步驟2.欄位'!K29</f>
        <v>0</v>
      </c>
      <c r="L27" s="36">
        <f>'步驟1. 先填【111-1申請總表】會自動帶公式至步驟2.欄位'!L29</f>
        <v>0</v>
      </c>
      <c r="M27" s="37">
        <f>'步驟1. 先填【111-1申請總表】會自動帶公式至步驟2.欄位'!M29</f>
        <v>0</v>
      </c>
      <c r="N27" s="36">
        <f>'步驟1. 先填【111-1申請總表】會自動帶公式至步驟2.欄位'!N29</f>
        <v>0</v>
      </c>
      <c r="O27" s="36" t="str">
        <f>'步驟1. 先填【111-1申請總表】會自動帶公式至步驟2.欄位'!P29</f>
        <v>郵政存簿</v>
      </c>
      <c r="P27" s="36">
        <f>'步驟1. 先填【111-1申請總表】會自動帶公式至步驟2.欄位'!Q29</f>
        <v>0</v>
      </c>
      <c r="Q27" s="36">
        <f>'步驟1. 先填【111-1申請總表】會自動帶公式至步驟2.欄位'!R29</f>
        <v>0</v>
      </c>
      <c r="R27" s="36" t="str">
        <f>'步驟1. 先填【111-1申請總表】會自動帶公式至步驟2.欄位'!S29</f>
        <v>7000021</v>
      </c>
      <c r="S27" s="36">
        <f>'步驟1. 先填【111-1申請總表】會自動帶公式至步驟2.欄位'!T29</f>
        <v>0</v>
      </c>
      <c r="T27" s="20"/>
      <c r="U27" s="20"/>
      <c r="V27" s="38" t="str">
        <f>'步驟1. 先填【111-1申請總表】會自動帶公式至步驟2.欄位'!AD29</f>
        <v/>
      </c>
      <c r="W27" s="41"/>
    </row>
    <row r="28" spans="1:23" s="23" customFormat="1" ht="68.099999999999994" customHeight="1">
      <c r="A28" s="35" t="str">
        <f>'步驟1. 先填【111-1申請總表】會自動帶公式至步驟2.欄位'!A30</f>
        <v>111學年度第一學期</v>
      </c>
      <c r="B28" s="34">
        <f>'步驟1. 先填【111-1申請總表】會自動帶公式至步驟2.欄位'!B30</f>
        <v>0</v>
      </c>
      <c r="C28" s="35">
        <f>'步驟1. 先填【111-1申請總表】會自動帶公式至步驟2.欄位'!C30</f>
        <v>0</v>
      </c>
      <c r="D28" s="50" t="s">
        <v>26</v>
      </c>
      <c r="E28" s="36">
        <f>'步驟1. 先填【111-1申請總表】會自動帶公式至步驟2.欄位'!E30</f>
        <v>0</v>
      </c>
      <c r="F28" s="36">
        <f>'步驟1. 先填【111-1申請總表】會自動帶公式至步驟2.欄位'!F30</f>
        <v>0</v>
      </c>
      <c r="G28" s="36">
        <f>'步驟1. 先填【111-1申請總表】會自動帶公式至步驟2.欄位'!G30</f>
        <v>0</v>
      </c>
      <c r="H28" s="36">
        <f>'步驟1. 先填【111-1申請總表】會自動帶公式至步驟2.欄位'!H30</f>
        <v>0</v>
      </c>
      <c r="I28" s="52">
        <f>'步驟1. 先填【111-1申請總表】會自動帶公式至步驟2.欄位'!I30</f>
        <v>0</v>
      </c>
      <c r="J28" s="36">
        <f>'步驟1. 先填【111-1申請總表】會自動帶公式至步驟2.欄位'!J30</f>
        <v>0</v>
      </c>
      <c r="K28" s="36">
        <f>'步驟1. 先填【111-1申請總表】會自動帶公式至步驟2.欄位'!K30</f>
        <v>0</v>
      </c>
      <c r="L28" s="36">
        <f>'步驟1. 先填【111-1申請總表】會自動帶公式至步驟2.欄位'!L30</f>
        <v>0</v>
      </c>
      <c r="M28" s="37">
        <f>'步驟1. 先填【111-1申請總表】會自動帶公式至步驟2.欄位'!M30</f>
        <v>0</v>
      </c>
      <c r="N28" s="36">
        <f>'步驟1. 先填【111-1申請總表】會自動帶公式至步驟2.欄位'!N30</f>
        <v>0</v>
      </c>
      <c r="O28" s="36" t="str">
        <f>'步驟1. 先填【111-1申請總表】會自動帶公式至步驟2.欄位'!P30</f>
        <v>郵政存簿</v>
      </c>
      <c r="P28" s="36">
        <f>'步驟1. 先填【111-1申請總表】會自動帶公式至步驟2.欄位'!Q30</f>
        <v>0</v>
      </c>
      <c r="Q28" s="36">
        <f>'步驟1. 先填【111-1申請總表】會自動帶公式至步驟2.欄位'!R30</f>
        <v>0</v>
      </c>
      <c r="R28" s="36" t="str">
        <f>'步驟1. 先填【111-1申請總表】會自動帶公式至步驟2.欄位'!S30</f>
        <v>7000021</v>
      </c>
      <c r="S28" s="36">
        <f>'步驟1. 先填【111-1申請總表】會自動帶公式至步驟2.欄位'!T30</f>
        <v>0</v>
      </c>
      <c r="T28" s="20"/>
      <c r="U28" s="20"/>
      <c r="V28" s="38" t="str">
        <f>'步驟1. 先填【111-1申請總表】會自動帶公式至步驟2.欄位'!AD30</f>
        <v/>
      </c>
      <c r="W28" s="41"/>
    </row>
    <row r="29" spans="1:23" s="23" customFormat="1" ht="68.099999999999994" customHeight="1">
      <c r="A29" s="35" t="str">
        <f>'步驟1. 先填【111-1申請總表】會自動帶公式至步驟2.欄位'!A31</f>
        <v>111學年度第一學期</v>
      </c>
      <c r="B29" s="34">
        <f>'步驟1. 先填【111-1申請總表】會自動帶公式至步驟2.欄位'!B31</f>
        <v>0</v>
      </c>
      <c r="C29" s="35">
        <f>'步驟1. 先填【111-1申請總表】會自動帶公式至步驟2.欄位'!C31</f>
        <v>0</v>
      </c>
      <c r="D29" s="50" t="s">
        <v>27</v>
      </c>
      <c r="E29" s="36">
        <f>'步驟1. 先填【111-1申請總表】會自動帶公式至步驟2.欄位'!E31</f>
        <v>0</v>
      </c>
      <c r="F29" s="36">
        <f>'步驟1. 先填【111-1申請總表】會自動帶公式至步驟2.欄位'!F31</f>
        <v>0</v>
      </c>
      <c r="G29" s="36">
        <f>'步驟1. 先填【111-1申請總表】會自動帶公式至步驟2.欄位'!G31</f>
        <v>0</v>
      </c>
      <c r="H29" s="36">
        <f>'步驟1. 先填【111-1申請總表】會自動帶公式至步驟2.欄位'!H31</f>
        <v>0</v>
      </c>
      <c r="I29" s="52">
        <f>'步驟1. 先填【111-1申請總表】會自動帶公式至步驟2.欄位'!I31</f>
        <v>0</v>
      </c>
      <c r="J29" s="36">
        <f>'步驟1. 先填【111-1申請總表】會自動帶公式至步驟2.欄位'!J31</f>
        <v>0</v>
      </c>
      <c r="K29" s="36">
        <f>'步驟1. 先填【111-1申請總表】會自動帶公式至步驟2.欄位'!K31</f>
        <v>0</v>
      </c>
      <c r="L29" s="36">
        <f>'步驟1. 先填【111-1申請總表】會自動帶公式至步驟2.欄位'!L31</f>
        <v>0</v>
      </c>
      <c r="M29" s="37">
        <f>'步驟1. 先填【111-1申請總表】會自動帶公式至步驟2.欄位'!M31</f>
        <v>0</v>
      </c>
      <c r="N29" s="36">
        <f>'步驟1. 先填【111-1申請總表】會自動帶公式至步驟2.欄位'!N31</f>
        <v>0</v>
      </c>
      <c r="O29" s="36" t="str">
        <f>'步驟1. 先填【111-1申請總表】會自動帶公式至步驟2.欄位'!P31</f>
        <v>郵政存簿</v>
      </c>
      <c r="P29" s="36">
        <f>'步驟1. 先填【111-1申請總表】會自動帶公式至步驟2.欄位'!Q31</f>
        <v>0</v>
      </c>
      <c r="Q29" s="36">
        <f>'步驟1. 先填【111-1申請總表】會自動帶公式至步驟2.欄位'!R31</f>
        <v>0</v>
      </c>
      <c r="R29" s="36" t="str">
        <f>'步驟1. 先填【111-1申請總表】會自動帶公式至步驟2.欄位'!S31</f>
        <v>7000021</v>
      </c>
      <c r="S29" s="36">
        <f>'步驟1. 先填【111-1申請總表】會自動帶公式至步驟2.欄位'!T31</f>
        <v>0</v>
      </c>
      <c r="T29" s="20"/>
      <c r="U29" s="20"/>
      <c r="V29" s="38" t="str">
        <f>'步驟1. 先填【111-1申請總表】會自動帶公式至步驟2.欄位'!AD31</f>
        <v/>
      </c>
      <c r="W29" s="41"/>
    </row>
    <row r="30" spans="1:23" s="23" customFormat="1" ht="68.099999999999994" customHeight="1">
      <c r="A30" s="35" t="str">
        <f>'步驟1. 先填【111-1申請總表】會自動帶公式至步驟2.欄位'!A32</f>
        <v>111學年度第一學期</v>
      </c>
      <c r="B30" s="34">
        <f>'步驟1. 先填【111-1申請總表】會自動帶公式至步驟2.欄位'!B32</f>
        <v>0</v>
      </c>
      <c r="C30" s="35">
        <f>'步驟1. 先填【111-1申請總表】會自動帶公式至步驟2.欄位'!C32</f>
        <v>0</v>
      </c>
      <c r="D30" s="50" t="s">
        <v>28</v>
      </c>
      <c r="E30" s="36">
        <f>'步驟1. 先填【111-1申請總表】會自動帶公式至步驟2.欄位'!E32</f>
        <v>0</v>
      </c>
      <c r="F30" s="36">
        <f>'步驟1. 先填【111-1申請總表】會自動帶公式至步驟2.欄位'!F32</f>
        <v>0</v>
      </c>
      <c r="G30" s="36">
        <f>'步驟1. 先填【111-1申請總表】會自動帶公式至步驟2.欄位'!G32</f>
        <v>0</v>
      </c>
      <c r="H30" s="36">
        <f>'步驟1. 先填【111-1申請總表】會自動帶公式至步驟2.欄位'!H32</f>
        <v>0</v>
      </c>
      <c r="I30" s="52">
        <f>'步驟1. 先填【111-1申請總表】會自動帶公式至步驟2.欄位'!I32</f>
        <v>0</v>
      </c>
      <c r="J30" s="36">
        <f>'步驟1. 先填【111-1申請總表】會自動帶公式至步驟2.欄位'!J32</f>
        <v>0</v>
      </c>
      <c r="K30" s="36">
        <f>'步驟1. 先填【111-1申請總表】會自動帶公式至步驟2.欄位'!K32</f>
        <v>0</v>
      </c>
      <c r="L30" s="36">
        <f>'步驟1. 先填【111-1申請總表】會自動帶公式至步驟2.欄位'!L32</f>
        <v>0</v>
      </c>
      <c r="M30" s="37">
        <f>'步驟1. 先填【111-1申請總表】會自動帶公式至步驟2.欄位'!M32</f>
        <v>0</v>
      </c>
      <c r="N30" s="36">
        <f>'步驟1. 先填【111-1申請總表】會自動帶公式至步驟2.欄位'!N32</f>
        <v>0</v>
      </c>
      <c r="O30" s="36" t="str">
        <f>'步驟1. 先填【111-1申請總表】會自動帶公式至步驟2.欄位'!P32</f>
        <v>郵政存簿</v>
      </c>
      <c r="P30" s="36">
        <f>'步驟1. 先填【111-1申請總表】會自動帶公式至步驟2.欄位'!Q32</f>
        <v>0</v>
      </c>
      <c r="Q30" s="36">
        <f>'步驟1. 先填【111-1申請總表】會自動帶公式至步驟2.欄位'!R32</f>
        <v>0</v>
      </c>
      <c r="R30" s="36" t="str">
        <f>'步驟1. 先填【111-1申請總表】會自動帶公式至步驟2.欄位'!S32</f>
        <v>7000021</v>
      </c>
      <c r="S30" s="36">
        <f>'步驟1. 先填【111-1申請總表】會自動帶公式至步驟2.欄位'!T32</f>
        <v>0</v>
      </c>
      <c r="T30" s="20"/>
      <c r="U30" s="20"/>
      <c r="V30" s="38" t="str">
        <f>'步驟1. 先填【111-1申請總表】會自動帶公式至步驟2.欄位'!AD32</f>
        <v/>
      </c>
      <c r="W30" s="41"/>
    </row>
    <row r="31" spans="1:23" s="23" customFormat="1" ht="68.099999999999994" customHeight="1">
      <c r="A31" s="35" t="str">
        <f>'步驟1. 先填【111-1申請總表】會自動帶公式至步驟2.欄位'!A33</f>
        <v>111學年度第一學期</v>
      </c>
      <c r="B31" s="34">
        <f>'步驟1. 先填【111-1申請總表】會自動帶公式至步驟2.欄位'!B33</f>
        <v>0</v>
      </c>
      <c r="C31" s="35">
        <f>'步驟1. 先填【111-1申請總表】會自動帶公式至步驟2.欄位'!C33</f>
        <v>0</v>
      </c>
      <c r="D31" s="50" t="s">
        <v>29</v>
      </c>
      <c r="E31" s="36">
        <f>'步驟1. 先填【111-1申請總表】會自動帶公式至步驟2.欄位'!E33</f>
        <v>0</v>
      </c>
      <c r="F31" s="36">
        <f>'步驟1. 先填【111-1申請總表】會自動帶公式至步驟2.欄位'!F33</f>
        <v>0</v>
      </c>
      <c r="G31" s="36">
        <f>'步驟1. 先填【111-1申請總表】會自動帶公式至步驟2.欄位'!G33</f>
        <v>0</v>
      </c>
      <c r="H31" s="36">
        <f>'步驟1. 先填【111-1申請總表】會自動帶公式至步驟2.欄位'!H33</f>
        <v>0</v>
      </c>
      <c r="I31" s="52">
        <f>'步驟1. 先填【111-1申請總表】會自動帶公式至步驟2.欄位'!I33</f>
        <v>0</v>
      </c>
      <c r="J31" s="36">
        <f>'步驟1. 先填【111-1申請總表】會自動帶公式至步驟2.欄位'!J33</f>
        <v>0</v>
      </c>
      <c r="K31" s="36">
        <f>'步驟1. 先填【111-1申請總表】會自動帶公式至步驟2.欄位'!K33</f>
        <v>0</v>
      </c>
      <c r="L31" s="36">
        <f>'步驟1. 先填【111-1申請總表】會自動帶公式至步驟2.欄位'!L33</f>
        <v>0</v>
      </c>
      <c r="M31" s="37">
        <f>'步驟1. 先填【111-1申請總表】會自動帶公式至步驟2.欄位'!M33</f>
        <v>0</v>
      </c>
      <c r="N31" s="36">
        <f>'步驟1. 先填【111-1申請總表】會自動帶公式至步驟2.欄位'!N33</f>
        <v>0</v>
      </c>
      <c r="O31" s="36" t="str">
        <f>'步驟1. 先填【111-1申請總表】會自動帶公式至步驟2.欄位'!P33</f>
        <v>郵政存簿</v>
      </c>
      <c r="P31" s="36">
        <f>'步驟1. 先填【111-1申請總表】會自動帶公式至步驟2.欄位'!Q33</f>
        <v>0</v>
      </c>
      <c r="Q31" s="36">
        <f>'步驟1. 先填【111-1申請總表】會自動帶公式至步驟2.欄位'!R33</f>
        <v>0</v>
      </c>
      <c r="R31" s="36" t="str">
        <f>'步驟1. 先填【111-1申請總表】會自動帶公式至步驟2.欄位'!S33</f>
        <v>7000021</v>
      </c>
      <c r="S31" s="36">
        <f>'步驟1. 先填【111-1申請總表】會自動帶公式至步驟2.欄位'!T33</f>
        <v>0</v>
      </c>
      <c r="T31" s="20"/>
      <c r="U31" s="20"/>
      <c r="V31" s="38" t="str">
        <f>'步驟1. 先填【111-1申請總表】會自動帶公式至步驟2.欄位'!AD33</f>
        <v/>
      </c>
      <c r="W31" s="41"/>
    </row>
    <row r="32" spans="1:23" s="23" customFormat="1" ht="68.099999999999994" customHeight="1">
      <c r="A32" s="35" t="str">
        <f>'步驟1. 先填【111-1申請總表】會自動帶公式至步驟2.欄位'!A34</f>
        <v>111學年度第一學期</v>
      </c>
      <c r="B32" s="34">
        <f>'步驟1. 先填【111-1申請總表】會自動帶公式至步驟2.欄位'!B34</f>
        <v>0</v>
      </c>
      <c r="C32" s="35">
        <f>'步驟1. 先填【111-1申請總表】會自動帶公式至步驟2.欄位'!C34</f>
        <v>0</v>
      </c>
      <c r="D32" s="50" t="s">
        <v>30</v>
      </c>
      <c r="E32" s="36">
        <f>'步驟1. 先填【111-1申請總表】會自動帶公式至步驟2.欄位'!E34</f>
        <v>0</v>
      </c>
      <c r="F32" s="36">
        <f>'步驟1. 先填【111-1申請總表】會自動帶公式至步驟2.欄位'!F34</f>
        <v>0</v>
      </c>
      <c r="G32" s="36">
        <f>'步驟1. 先填【111-1申請總表】會自動帶公式至步驟2.欄位'!G34</f>
        <v>0</v>
      </c>
      <c r="H32" s="36">
        <f>'步驟1. 先填【111-1申請總表】會自動帶公式至步驟2.欄位'!H34</f>
        <v>0</v>
      </c>
      <c r="I32" s="52">
        <f>'步驟1. 先填【111-1申請總表】會自動帶公式至步驟2.欄位'!I34</f>
        <v>0</v>
      </c>
      <c r="J32" s="36">
        <f>'步驟1. 先填【111-1申請總表】會自動帶公式至步驟2.欄位'!J34</f>
        <v>0</v>
      </c>
      <c r="K32" s="36">
        <f>'步驟1. 先填【111-1申請總表】會自動帶公式至步驟2.欄位'!K34</f>
        <v>0</v>
      </c>
      <c r="L32" s="36">
        <f>'步驟1. 先填【111-1申請總表】會自動帶公式至步驟2.欄位'!L34</f>
        <v>0</v>
      </c>
      <c r="M32" s="37">
        <f>'步驟1. 先填【111-1申請總表】會自動帶公式至步驟2.欄位'!M34</f>
        <v>0</v>
      </c>
      <c r="N32" s="36">
        <f>'步驟1. 先填【111-1申請總表】會自動帶公式至步驟2.欄位'!N34</f>
        <v>0</v>
      </c>
      <c r="O32" s="36" t="str">
        <f>'步驟1. 先填【111-1申請總表】會自動帶公式至步驟2.欄位'!P34</f>
        <v>郵政存簿</v>
      </c>
      <c r="P32" s="36">
        <f>'步驟1. 先填【111-1申請總表】會自動帶公式至步驟2.欄位'!Q34</f>
        <v>0</v>
      </c>
      <c r="Q32" s="36">
        <f>'步驟1. 先填【111-1申請總表】會自動帶公式至步驟2.欄位'!R34</f>
        <v>0</v>
      </c>
      <c r="R32" s="36" t="str">
        <f>'步驟1. 先填【111-1申請總表】會自動帶公式至步驟2.欄位'!S34</f>
        <v>7000021</v>
      </c>
      <c r="S32" s="36">
        <f>'步驟1. 先填【111-1申請總表】會自動帶公式至步驟2.欄位'!T34</f>
        <v>0</v>
      </c>
      <c r="T32" s="20"/>
      <c r="U32" s="20"/>
      <c r="V32" s="38" t="str">
        <f>'步驟1. 先填【111-1申請總表】會自動帶公式至步驟2.欄位'!AD34</f>
        <v/>
      </c>
      <c r="W32" s="41"/>
    </row>
    <row r="33" spans="1:23" s="23" customFormat="1" ht="68.099999999999994" customHeight="1">
      <c r="A33" s="35" t="str">
        <f>'步驟1. 先填【111-1申請總表】會自動帶公式至步驟2.欄位'!A35</f>
        <v>111學年度第一學期</v>
      </c>
      <c r="B33" s="34">
        <f>'步驟1. 先填【111-1申請總表】會自動帶公式至步驟2.欄位'!B35</f>
        <v>0</v>
      </c>
      <c r="C33" s="35">
        <f>'步驟1. 先填【111-1申請總表】會自動帶公式至步驟2.欄位'!C35</f>
        <v>0</v>
      </c>
      <c r="D33" s="50" t="s">
        <v>31</v>
      </c>
      <c r="E33" s="36">
        <f>'步驟1. 先填【111-1申請總表】會自動帶公式至步驟2.欄位'!E35</f>
        <v>0</v>
      </c>
      <c r="F33" s="36">
        <f>'步驟1. 先填【111-1申請總表】會自動帶公式至步驟2.欄位'!F35</f>
        <v>0</v>
      </c>
      <c r="G33" s="36">
        <f>'步驟1. 先填【111-1申請總表】會自動帶公式至步驟2.欄位'!G35</f>
        <v>0</v>
      </c>
      <c r="H33" s="36">
        <f>'步驟1. 先填【111-1申請總表】會自動帶公式至步驟2.欄位'!H35</f>
        <v>0</v>
      </c>
      <c r="I33" s="52">
        <f>'步驟1. 先填【111-1申請總表】會自動帶公式至步驟2.欄位'!I35</f>
        <v>0</v>
      </c>
      <c r="J33" s="36">
        <f>'步驟1. 先填【111-1申請總表】會自動帶公式至步驟2.欄位'!J35</f>
        <v>0</v>
      </c>
      <c r="K33" s="36">
        <f>'步驟1. 先填【111-1申請總表】會自動帶公式至步驟2.欄位'!K35</f>
        <v>0</v>
      </c>
      <c r="L33" s="36">
        <f>'步驟1. 先填【111-1申請總表】會自動帶公式至步驟2.欄位'!L35</f>
        <v>0</v>
      </c>
      <c r="M33" s="37">
        <f>'步驟1. 先填【111-1申請總表】會自動帶公式至步驟2.欄位'!M35</f>
        <v>0</v>
      </c>
      <c r="N33" s="36">
        <f>'步驟1. 先填【111-1申請總表】會自動帶公式至步驟2.欄位'!N35</f>
        <v>0</v>
      </c>
      <c r="O33" s="36" t="str">
        <f>'步驟1. 先填【111-1申請總表】會自動帶公式至步驟2.欄位'!P35</f>
        <v>郵政存簿</v>
      </c>
      <c r="P33" s="36">
        <f>'步驟1. 先填【111-1申請總表】會自動帶公式至步驟2.欄位'!Q35</f>
        <v>0</v>
      </c>
      <c r="Q33" s="36">
        <f>'步驟1. 先填【111-1申請總表】會自動帶公式至步驟2.欄位'!R35</f>
        <v>0</v>
      </c>
      <c r="R33" s="36" t="str">
        <f>'步驟1. 先填【111-1申請總表】會自動帶公式至步驟2.欄位'!S35</f>
        <v>7000021</v>
      </c>
      <c r="S33" s="36">
        <f>'步驟1. 先填【111-1申請總表】會自動帶公式至步驟2.欄位'!T35</f>
        <v>0</v>
      </c>
      <c r="T33" s="20"/>
      <c r="U33" s="20"/>
      <c r="V33" s="38" t="str">
        <f>'步驟1. 先填【111-1申請總表】會自動帶公式至步驟2.欄位'!AD35</f>
        <v/>
      </c>
      <c r="W33" s="41"/>
    </row>
    <row r="34" spans="1:23" s="23" customFormat="1" ht="68.099999999999994" customHeight="1">
      <c r="A34" s="35" t="str">
        <f>'步驟1. 先填【111-1申請總表】會自動帶公式至步驟2.欄位'!A36</f>
        <v>111學年度第一學期</v>
      </c>
      <c r="B34" s="34">
        <f>'步驟1. 先填【111-1申請總表】會自動帶公式至步驟2.欄位'!B36</f>
        <v>0</v>
      </c>
      <c r="C34" s="35">
        <f>'步驟1. 先填【111-1申請總表】會自動帶公式至步驟2.欄位'!C36</f>
        <v>0</v>
      </c>
      <c r="D34" s="50" t="s">
        <v>32</v>
      </c>
      <c r="E34" s="36">
        <f>'步驟1. 先填【111-1申請總表】會自動帶公式至步驟2.欄位'!E36</f>
        <v>0</v>
      </c>
      <c r="F34" s="36">
        <f>'步驟1. 先填【111-1申請總表】會自動帶公式至步驟2.欄位'!F36</f>
        <v>0</v>
      </c>
      <c r="G34" s="36">
        <f>'步驟1. 先填【111-1申請總表】會自動帶公式至步驟2.欄位'!G36</f>
        <v>0</v>
      </c>
      <c r="H34" s="36">
        <f>'步驟1. 先填【111-1申請總表】會自動帶公式至步驟2.欄位'!H36</f>
        <v>0</v>
      </c>
      <c r="I34" s="52">
        <f>'步驟1. 先填【111-1申請總表】會自動帶公式至步驟2.欄位'!I36</f>
        <v>0</v>
      </c>
      <c r="J34" s="36">
        <f>'步驟1. 先填【111-1申請總表】會自動帶公式至步驟2.欄位'!J36</f>
        <v>0</v>
      </c>
      <c r="K34" s="36">
        <f>'步驟1. 先填【111-1申請總表】會自動帶公式至步驟2.欄位'!K36</f>
        <v>0</v>
      </c>
      <c r="L34" s="36">
        <f>'步驟1. 先填【111-1申請總表】會自動帶公式至步驟2.欄位'!L36</f>
        <v>0</v>
      </c>
      <c r="M34" s="37">
        <f>'步驟1. 先填【111-1申請總表】會自動帶公式至步驟2.欄位'!M36</f>
        <v>0</v>
      </c>
      <c r="N34" s="36">
        <f>'步驟1. 先填【111-1申請總表】會自動帶公式至步驟2.欄位'!N36</f>
        <v>0</v>
      </c>
      <c r="O34" s="36" t="str">
        <f>'步驟1. 先填【111-1申請總表】會自動帶公式至步驟2.欄位'!P36</f>
        <v>郵政存簿</v>
      </c>
      <c r="P34" s="36">
        <f>'步驟1. 先填【111-1申請總表】會自動帶公式至步驟2.欄位'!Q36</f>
        <v>0</v>
      </c>
      <c r="Q34" s="36">
        <f>'步驟1. 先填【111-1申請總表】會自動帶公式至步驟2.欄位'!R36</f>
        <v>0</v>
      </c>
      <c r="R34" s="36" t="str">
        <f>'步驟1. 先填【111-1申請總表】會自動帶公式至步驟2.欄位'!S36</f>
        <v>7000021</v>
      </c>
      <c r="S34" s="36">
        <f>'步驟1. 先填【111-1申請總表】會自動帶公式至步驟2.欄位'!T36</f>
        <v>0</v>
      </c>
      <c r="T34" s="20"/>
      <c r="U34" s="20"/>
      <c r="V34" s="38" t="str">
        <f>'步驟1. 先填【111-1申請總表】會自動帶公式至步驟2.欄位'!AD36</f>
        <v/>
      </c>
      <c r="W34" s="41"/>
    </row>
    <row r="35" spans="1:23" s="23" customFormat="1" ht="68.099999999999994" customHeight="1">
      <c r="A35" s="35" t="str">
        <f>'步驟1. 先填【111-1申請總表】會自動帶公式至步驟2.欄位'!A37</f>
        <v>111學年度第一學期</v>
      </c>
      <c r="B35" s="34">
        <f>'步驟1. 先填【111-1申請總表】會自動帶公式至步驟2.欄位'!B37</f>
        <v>0</v>
      </c>
      <c r="C35" s="35">
        <f>'步驟1. 先填【111-1申請總表】會自動帶公式至步驟2.欄位'!C37</f>
        <v>0</v>
      </c>
      <c r="D35" s="50" t="s">
        <v>33</v>
      </c>
      <c r="E35" s="36">
        <f>'步驟1. 先填【111-1申請總表】會自動帶公式至步驟2.欄位'!E37</f>
        <v>0</v>
      </c>
      <c r="F35" s="36">
        <f>'步驟1. 先填【111-1申請總表】會自動帶公式至步驟2.欄位'!F37</f>
        <v>0</v>
      </c>
      <c r="G35" s="36">
        <f>'步驟1. 先填【111-1申請總表】會自動帶公式至步驟2.欄位'!G37</f>
        <v>0</v>
      </c>
      <c r="H35" s="36">
        <f>'步驟1. 先填【111-1申請總表】會自動帶公式至步驟2.欄位'!H37</f>
        <v>0</v>
      </c>
      <c r="I35" s="52">
        <f>'步驟1. 先填【111-1申請總表】會自動帶公式至步驟2.欄位'!I37</f>
        <v>0</v>
      </c>
      <c r="J35" s="36">
        <f>'步驟1. 先填【111-1申請總表】會自動帶公式至步驟2.欄位'!J37</f>
        <v>0</v>
      </c>
      <c r="K35" s="36">
        <f>'步驟1. 先填【111-1申請總表】會自動帶公式至步驟2.欄位'!K37</f>
        <v>0</v>
      </c>
      <c r="L35" s="36">
        <f>'步驟1. 先填【111-1申請總表】會自動帶公式至步驟2.欄位'!L37</f>
        <v>0</v>
      </c>
      <c r="M35" s="37">
        <f>'步驟1. 先填【111-1申請總表】會自動帶公式至步驟2.欄位'!M37</f>
        <v>0</v>
      </c>
      <c r="N35" s="36">
        <f>'步驟1. 先填【111-1申請總表】會自動帶公式至步驟2.欄位'!N37</f>
        <v>0</v>
      </c>
      <c r="O35" s="36" t="str">
        <f>'步驟1. 先填【111-1申請總表】會自動帶公式至步驟2.欄位'!P37</f>
        <v>郵政存簿</v>
      </c>
      <c r="P35" s="36">
        <f>'步驟1. 先填【111-1申請總表】會自動帶公式至步驟2.欄位'!Q37</f>
        <v>0</v>
      </c>
      <c r="Q35" s="36">
        <f>'步驟1. 先填【111-1申請總表】會自動帶公式至步驟2.欄位'!R37</f>
        <v>0</v>
      </c>
      <c r="R35" s="36" t="str">
        <f>'步驟1. 先填【111-1申請總表】會自動帶公式至步驟2.欄位'!S37</f>
        <v>7000021</v>
      </c>
      <c r="S35" s="36">
        <f>'步驟1. 先填【111-1申請總表】會自動帶公式至步驟2.欄位'!T37</f>
        <v>0</v>
      </c>
      <c r="T35" s="20"/>
      <c r="U35" s="20"/>
      <c r="V35" s="38" t="str">
        <f>'步驟1. 先填【111-1申請總表】會自動帶公式至步驟2.欄位'!AD37</f>
        <v/>
      </c>
      <c r="W35" s="41"/>
    </row>
    <row r="36" spans="1:23" s="23" customFormat="1" ht="68.099999999999994" customHeight="1">
      <c r="A36" s="35" t="str">
        <f>'步驟1. 先填【111-1申請總表】會自動帶公式至步驟2.欄位'!A38</f>
        <v>111學年度第一學期</v>
      </c>
      <c r="B36" s="34">
        <f>'步驟1. 先填【111-1申請總表】會自動帶公式至步驟2.欄位'!B38</f>
        <v>0</v>
      </c>
      <c r="C36" s="35">
        <f>'步驟1. 先填【111-1申請總表】會自動帶公式至步驟2.欄位'!C38</f>
        <v>0</v>
      </c>
      <c r="D36" s="50" t="s">
        <v>34</v>
      </c>
      <c r="E36" s="36">
        <f>'步驟1. 先填【111-1申請總表】會自動帶公式至步驟2.欄位'!E38</f>
        <v>0</v>
      </c>
      <c r="F36" s="36">
        <f>'步驟1. 先填【111-1申請總表】會自動帶公式至步驟2.欄位'!F38</f>
        <v>0</v>
      </c>
      <c r="G36" s="36">
        <f>'步驟1. 先填【111-1申請總表】會自動帶公式至步驟2.欄位'!G38</f>
        <v>0</v>
      </c>
      <c r="H36" s="36">
        <f>'步驟1. 先填【111-1申請總表】會自動帶公式至步驟2.欄位'!H38</f>
        <v>0</v>
      </c>
      <c r="I36" s="52">
        <f>'步驟1. 先填【111-1申請總表】會自動帶公式至步驟2.欄位'!I38</f>
        <v>0</v>
      </c>
      <c r="J36" s="36">
        <f>'步驟1. 先填【111-1申請總表】會自動帶公式至步驟2.欄位'!J38</f>
        <v>0</v>
      </c>
      <c r="K36" s="36">
        <f>'步驟1. 先填【111-1申請總表】會自動帶公式至步驟2.欄位'!K38</f>
        <v>0</v>
      </c>
      <c r="L36" s="36">
        <f>'步驟1. 先填【111-1申請總表】會自動帶公式至步驟2.欄位'!L38</f>
        <v>0</v>
      </c>
      <c r="M36" s="37">
        <f>'步驟1. 先填【111-1申請總表】會自動帶公式至步驟2.欄位'!M38</f>
        <v>0</v>
      </c>
      <c r="N36" s="36">
        <f>'步驟1. 先填【111-1申請總表】會自動帶公式至步驟2.欄位'!N38</f>
        <v>0</v>
      </c>
      <c r="O36" s="36" t="str">
        <f>'步驟1. 先填【111-1申請總表】會自動帶公式至步驟2.欄位'!P38</f>
        <v>郵政存簿</v>
      </c>
      <c r="P36" s="36">
        <f>'步驟1. 先填【111-1申請總表】會自動帶公式至步驟2.欄位'!Q38</f>
        <v>0</v>
      </c>
      <c r="Q36" s="36">
        <f>'步驟1. 先填【111-1申請總表】會自動帶公式至步驟2.欄位'!R38</f>
        <v>0</v>
      </c>
      <c r="R36" s="36" t="str">
        <f>'步驟1. 先填【111-1申請總表】會自動帶公式至步驟2.欄位'!S38</f>
        <v>7000021</v>
      </c>
      <c r="S36" s="36">
        <f>'步驟1. 先填【111-1申請總表】會自動帶公式至步驟2.欄位'!T38</f>
        <v>0</v>
      </c>
      <c r="T36" s="20"/>
      <c r="U36" s="20"/>
      <c r="V36" s="38" t="str">
        <f>'步驟1. 先填【111-1申請總表】會自動帶公式至步驟2.欄位'!AD38</f>
        <v/>
      </c>
      <c r="W36" s="41"/>
    </row>
    <row r="37" spans="1:23" s="23" customFormat="1" ht="68.099999999999994" customHeight="1">
      <c r="A37" s="35" t="str">
        <f>'步驟1. 先填【111-1申請總表】會自動帶公式至步驟2.欄位'!A39</f>
        <v>111學年度第一學期</v>
      </c>
      <c r="B37" s="34">
        <f>'步驟1. 先填【111-1申請總表】會自動帶公式至步驟2.欄位'!B39</f>
        <v>0</v>
      </c>
      <c r="C37" s="35">
        <f>'步驟1. 先填【111-1申請總表】會自動帶公式至步驟2.欄位'!C39</f>
        <v>0</v>
      </c>
      <c r="D37" s="50" t="s">
        <v>35</v>
      </c>
      <c r="E37" s="36">
        <f>'步驟1. 先填【111-1申請總表】會自動帶公式至步驟2.欄位'!E39</f>
        <v>0</v>
      </c>
      <c r="F37" s="36">
        <f>'步驟1. 先填【111-1申請總表】會自動帶公式至步驟2.欄位'!F39</f>
        <v>0</v>
      </c>
      <c r="G37" s="36">
        <f>'步驟1. 先填【111-1申請總表】會自動帶公式至步驟2.欄位'!G39</f>
        <v>0</v>
      </c>
      <c r="H37" s="36">
        <f>'步驟1. 先填【111-1申請總表】會自動帶公式至步驟2.欄位'!H39</f>
        <v>0</v>
      </c>
      <c r="I37" s="52">
        <f>'步驟1. 先填【111-1申請總表】會自動帶公式至步驟2.欄位'!I39</f>
        <v>0</v>
      </c>
      <c r="J37" s="36">
        <f>'步驟1. 先填【111-1申請總表】會自動帶公式至步驟2.欄位'!J39</f>
        <v>0</v>
      </c>
      <c r="K37" s="36">
        <f>'步驟1. 先填【111-1申請總表】會自動帶公式至步驟2.欄位'!K39</f>
        <v>0</v>
      </c>
      <c r="L37" s="36">
        <f>'步驟1. 先填【111-1申請總表】會自動帶公式至步驟2.欄位'!L39</f>
        <v>0</v>
      </c>
      <c r="M37" s="37">
        <f>'步驟1. 先填【111-1申請總表】會自動帶公式至步驟2.欄位'!M39</f>
        <v>0</v>
      </c>
      <c r="N37" s="36">
        <f>'步驟1. 先填【111-1申請總表】會自動帶公式至步驟2.欄位'!N39</f>
        <v>0</v>
      </c>
      <c r="O37" s="36" t="str">
        <f>'步驟1. 先填【111-1申請總表】會自動帶公式至步驟2.欄位'!P39</f>
        <v>郵政存簿</v>
      </c>
      <c r="P37" s="36">
        <f>'步驟1. 先填【111-1申請總表】會自動帶公式至步驟2.欄位'!Q39</f>
        <v>0</v>
      </c>
      <c r="Q37" s="36">
        <f>'步驟1. 先填【111-1申請總表】會自動帶公式至步驟2.欄位'!R39</f>
        <v>0</v>
      </c>
      <c r="R37" s="36" t="str">
        <f>'步驟1. 先填【111-1申請總表】會自動帶公式至步驟2.欄位'!S39</f>
        <v>7000021</v>
      </c>
      <c r="S37" s="36">
        <f>'步驟1. 先填【111-1申請總表】會自動帶公式至步驟2.欄位'!T39</f>
        <v>0</v>
      </c>
      <c r="T37" s="20"/>
      <c r="U37" s="20"/>
      <c r="V37" s="38" t="str">
        <f>'步驟1. 先填【111-1申請總表】會自動帶公式至步驟2.欄位'!AD39</f>
        <v/>
      </c>
      <c r="W37" s="41"/>
    </row>
    <row r="38" spans="1:23" s="23" customFormat="1" ht="68.099999999999994" customHeight="1">
      <c r="A38" s="35" t="str">
        <f>'步驟1. 先填【111-1申請總表】會自動帶公式至步驟2.欄位'!A40</f>
        <v>111學年度第一學期</v>
      </c>
      <c r="B38" s="34">
        <f>'步驟1. 先填【111-1申請總表】會自動帶公式至步驟2.欄位'!B40</f>
        <v>0</v>
      </c>
      <c r="C38" s="35">
        <f>'步驟1. 先填【111-1申請總表】會自動帶公式至步驟2.欄位'!C40</f>
        <v>0</v>
      </c>
      <c r="D38" s="50" t="s">
        <v>36</v>
      </c>
      <c r="E38" s="36">
        <f>'步驟1. 先填【111-1申請總表】會自動帶公式至步驟2.欄位'!E40</f>
        <v>0</v>
      </c>
      <c r="F38" s="36">
        <f>'步驟1. 先填【111-1申請總表】會自動帶公式至步驟2.欄位'!F40</f>
        <v>0</v>
      </c>
      <c r="G38" s="36">
        <f>'步驟1. 先填【111-1申請總表】會自動帶公式至步驟2.欄位'!G40</f>
        <v>0</v>
      </c>
      <c r="H38" s="36">
        <f>'步驟1. 先填【111-1申請總表】會自動帶公式至步驟2.欄位'!H40</f>
        <v>0</v>
      </c>
      <c r="I38" s="52">
        <f>'步驟1. 先填【111-1申請總表】會自動帶公式至步驟2.欄位'!I40</f>
        <v>0</v>
      </c>
      <c r="J38" s="36">
        <f>'步驟1. 先填【111-1申請總表】會自動帶公式至步驟2.欄位'!J40</f>
        <v>0</v>
      </c>
      <c r="K38" s="36">
        <f>'步驟1. 先填【111-1申請總表】會自動帶公式至步驟2.欄位'!K40</f>
        <v>0</v>
      </c>
      <c r="L38" s="36">
        <f>'步驟1. 先填【111-1申請總表】會自動帶公式至步驟2.欄位'!L40</f>
        <v>0</v>
      </c>
      <c r="M38" s="37">
        <f>'步驟1. 先填【111-1申請總表】會自動帶公式至步驟2.欄位'!M40</f>
        <v>0</v>
      </c>
      <c r="N38" s="36">
        <f>'步驟1. 先填【111-1申請總表】會自動帶公式至步驟2.欄位'!N40</f>
        <v>0</v>
      </c>
      <c r="O38" s="36" t="str">
        <f>'步驟1. 先填【111-1申請總表】會自動帶公式至步驟2.欄位'!P40</f>
        <v>郵政存簿</v>
      </c>
      <c r="P38" s="36">
        <f>'步驟1. 先填【111-1申請總表】會自動帶公式至步驟2.欄位'!Q40</f>
        <v>0</v>
      </c>
      <c r="Q38" s="36">
        <f>'步驟1. 先填【111-1申請總表】會自動帶公式至步驟2.欄位'!R40</f>
        <v>0</v>
      </c>
      <c r="R38" s="36" t="str">
        <f>'步驟1. 先填【111-1申請總表】會自動帶公式至步驟2.欄位'!S40</f>
        <v>7000021</v>
      </c>
      <c r="S38" s="36">
        <f>'步驟1. 先填【111-1申請總表】會自動帶公式至步驟2.欄位'!T40</f>
        <v>0</v>
      </c>
      <c r="T38" s="20"/>
      <c r="U38" s="20"/>
      <c r="V38" s="38" t="str">
        <f>'步驟1. 先填【111-1申請總表】會自動帶公式至步驟2.欄位'!AD40</f>
        <v/>
      </c>
      <c r="W38" s="41"/>
    </row>
    <row r="39" spans="1:23" s="23" customFormat="1" ht="68.099999999999994" customHeight="1">
      <c r="A39" s="35" t="str">
        <f>'步驟1. 先填【111-1申請總表】會自動帶公式至步驟2.欄位'!A41</f>
        <v>111學年度第一學期</v>
      </c>
      <c r="B39" s="34">
        <f>'步驟1. 先填【111-1申請總表】會自動帶公式至步驟2.欄位'!B41</f>
        <v>0</v>
      </c>
      <c r="C39" s="35">
        <f>'步驟1. 先填【111-1申請總表】會自動帶公式至步驟2.欄位'!C41</f>
        <v>0</v>
      </c>
      <c r="D39" s="50" t="s">
        <v>37</v>
      </c>
      <c r="E39" s="36">
        <f>'步驟1. 先填【111-1申請總表】會自動帶公式至步驟2.欄位'!E41</f>
        <v>0</v>
      </c>
      <c r="F39" s="36">
        <f>'步驟1. 先填【111-1申請總表】會自動帶公式至步驟2.欄位'!F41</f>
        <v>0</v>
      </c>
      <c r="G39" s="36">
        <f>'步驟1. 先填【111-1申請總表】會自動帶公式至步驟2.欄位'!G41</f>
        <v>0</v>
      </c>
      <c r="H39" s="36">
        <f>'步驟1. 先填【111-1申請總表】會自動帶公式至步驟2.欄位'!H41</f>
        <v>0</v>
      </c>
      <c r="I39" s="52">
        <f>'步驟1. 先填【111-1申請總表】會自動帶公式至步驟2.欄位'!I41</f>
        <v>0</v>
      </c>
      <c r="J39" s="36">
        <f>'步驟1. 先填【111-1申請總表】會自動帶公式至步驟2.欄位'!J41</f>
        <v>0</v>
      </c>
      <c r="K39" s="36">
        <f>'步驟1. 先填【111-1申請總表】會自動帶公式至步驟2.欄位'!K41</f>
        <v>0</v>
      </c>
      <c r="L39" s="36">
        <f>'步驟1. 先填【111-1申請總表】會自動帶公式至步驟2.欄位'!L41</f>
        <v>0</v>
      </c>
      <c r="M39" s="37">
        <f>'步驟1. 先填【111-1申請總表】會自動帶公式至步驟2.欄位'!M41</f>
        <v>0</v>
      </c>
      <c r="N39" s="36">
        <f>'步驟1. 先填【111-1申請總表】會自動帶公式至步驟2.欄位'!N41</f>
        <v>0</v>
      </c>
      <c r="O39" s="36" t="str">
        <f>'步驟1. 先填【111-1申請總表】會自動帶公式至步驟2.欄位'!P41</f>
        <v>郵政存簿</v>
      </c>
      <c r="P39" s="36">
        <f>'步驟1. 先填【111-1申請總表】會自動帶公式至步驟2.欄位'!Q41</f>
        <v>0</v>
      </c>
      <c r="Q39" s="36">
        <f>'步驟1. 先填【111-1申請總表】會自動帶公式至步驟2.欄位'!R41</f>
        <v>0</v>
      </c>
      <c r="R39" s="36" t="str">
        <f>'步驟1. 先填【111-1申請總表】會自動帶公式至步驟2.欄位'!S41</f>
        <v>7000021</v>
      </c>
      <c r="S39" s="36">
        <f>'步驟1. 先填【111-1申請總表】會自動帶公式至步驟2.欄位'!T41</f>
        <v>0</v>
      </c>
      <c r="T39" s="20"/>
      <c r="U39" s="20"/>
      <c r="V39" s="38" t="str">
        <f>'步驟1. 先填【111-1申請總表】會自動帶公式至步驟2.欄位'!AD41</f>
        <v/>
      </c>
      <c r="W39" s="41"/>
    </row>
    <row r="40" spans="1:23" s="23" customFormat="1" ht="68.099999999999994" customHeight="1">
      <c r="A40" s="35" t="str">
        <f>'步驟1. 先填【111-1申請總表】會自動帶公式至步驟2.欄位'!A42</f>
        <v>111學年度第一學期</v>
      </c>
      <c r="B40" s="34">
        <f>'步驟1. 先填【111-1申請總表】會自動帶公式至步驟2.欄位'!B42</f>
        <v>0</v>
      </c>
      <c r="C40" s="35">
        <f>'步驟1. 先填【111-1申請總表】會自動帶公式至步驟2.欄位'!C42</f>
        <v>0</v>
      </c>
      <c r="D40" s="50" t="s">
        <v>38</v>
      </c>
      <c r="E40" s="36">
        <f>'步驟1. 先填【111-1申請總表】會自動帶公式至步驟2.欄位'!E42</f>
        <v>0</v>
      </c>
      <c r="F40" s="36">
        <f>'步驟1. 先填【111-1申請總表】會自動帶公式至步驟2.欄位'!F42</f>
        <v>0</v>
      </c>
      <c r="G40" s="36">
        <f>'步驟1. 先填【111-1申請總表】會自動帶公式至步驟2.欄位'!G42</f>
        <v>0</v>
      </c>
      <c r="H40" s="36">
        <f>'步驟1. 先填【111-1申請總表】會自動帶公式至步驟2.欄位'!H42</f>
        <v>0</v>
      </c>
      <c r="I40" s="52">
        <f>'步驟1. 先填【111-1申請總表】會自動帶公式至步驟2.欄位'!I42</f>
        <v>0</v>
      </c>
      <c r="J40" s="36">
        <f>'步驟1. 先填【111-1申請總表】會自動帶公式至步驟2.欄位'!J42</f>
        <v>0</v>
      </c>
      <c r="K40" s="36">
        <f>'步驟1. 先填【111-1申請總表】會自動帶公式至步驟2.欄位'!K42</f>
        <v>0</v>
      </c>
      <c r="L40" s="36">
        <f>'步驟1. 先填【111-1申請總表】會自動帶公式至步驟2.欄位'!L42</f>
        <v>0</v>
      </c>
      <c r="M40" s="37">
        <f>'步驟1. 先填【111-1申請總表】會自動帶公式至步驟2.欄位'!M42</f>
        <v>0</v>
      </c>
      <c r="N40" s="36">
        <f>'步驟1. 先填【111-1申請總表】會自動帶公式至步驟2.欄位'!N42</f>
        <v>0</v>
      </c>
      <c r="O40" s="36" t="str">
        <f>'步驟1. 先填【111-1申請總表】會自動帶公式至步驟2.欄位'!P42</f>
        <v>郵政存簿</v>
      </c>
      <c r="P40" s="36">
        <f>'步驟1. 先填【111-1申請總表】會自動帶公式至步驟2.欄位'!Q42</f>
        <v>0</v>
      </c>
      <c r="Q40" s="36">
        <f>'步驟1. 先填【111-1申請總表】會自動帶公式至步驟2.欄位'!R42</f>
        <v>0</v>
      </c>
      <c r="R40" s="36" t="str">
        <f>'步驟1. 先填【111-1申請總表】會自動帶公式至步驟2.欄位'!S42</f>
        <v>7000021</v>
      </c>
      <c r="S40" s="36">
        <f>'步驟1. 先填【111-1申請總表】會自動帶公式至步驟2.欄位'!T42</f>
        <v>0</v>
      </c>
      <c r="T40" s="20"/>
      <c r="U40" s="20"/>
      <c r="V40" s="38" t="str">
        <f>'步驟1. 先填【111-1申請總表】會自動帶公式至步驟2.欄位'!AD42</f>
        <v/>
      </c>
      <c r="W40" s="41"/>
    </row>
    <row r="41" spans="1:23" s="23" customFormat="1" ht="68.099999999999994" customHeight="1">
      <c r="A41" s="35" t="str">
        <f>'步驟1. 先填【111-1申請總表】會自動帶公式至步驟2.欄位'!A43</f>
        <v>111學年度第一學期</v>
      </c>
      <c r="B41" s="34">
        <f>'步驟1. 先填【111-1申請總表】會自動帶公式至步驟2.欄位'!B43</f>
        <v>0</v>
      </c>
      <c r="C41" s="35">
        <f>'步驟1. 先填【111-1申請總表】會自動帶公式至步驟2.欄位'!C43</f>
        <v>0</v>
      </c>
      <c r="D41" s="50" t="s">
        <v>39</v>
      </c>
      <c r="E41" s="36">
        <f>'步驟1. 先填【111-1申請總表】會自動帶公式至步驟2.欄位'!E43</f>
        <v>0</v>
      </c>
      <c r="F41" s="36">
        <f>'步驟1. 先填【111-1申請總表】會自動帶公式至步驟2.欄位'!F43</f>
        <v>0</v>
      </c>
      <c r="G41" s="36">
        <f>'步驟1. 先填【111-1申請總表】會自動帶公式至步驟2.欄位'!G43</f>
        <v>0</v>
      </c>
      <c r="H41" s="36">
        <f>'步驟1. 先填【111-1申請總表】會自動帶公式至步驟2.欄位'!H43</f>
        <v>0</v>
      </c>
      <c r="I41" s="52">
        <f>'步驟1. 先填【111-1申請總表】會自動帶公式至步驟2.欄位'!I43</f>
        <v>0</v>
      </c>
      <c r="J41" s="36">
        <f>'步驟1. 先填【111-1申請總表】會自動帶公式至步驟2.欄位'!J43</f>
        <v>0</v>
      </c>
      <c r="K41" s="36">
        <f>'步驟1. 先填【111-1申請總表】會自動帶公式至步驟2.欄位'!K43</f>
        <v>0</v>
      </c>
      <c r="L41" s="36">
        <f>'步驟1. 先填【111-1申請總表】會自動帶公式至步驟2.欄位'!L43</f>
        <v>0</v>
      </c>
      <c r="M41" s="37">
        <f>'步驟1. 先填【111-1申請總表】會自動帶公式至步驟2.欄位'!M43</f>
        <v>0</v>
      </c>
      <c r="N41" s="36">
        <f>'步驟1. 先填【111-1申請總表】會自動帶公式至步驟2.欄位'!N43</f>
        <v>0</v>
      </c>
      <c r="O41" s="36" t="str">
        <f>'步驟1. 先填【111-1申請總表】會自動帶公式至步驟2.欄位'!P43</f>
        <v>郵政存簿</v>
      </c>
      <c r="P41" s="36">
        <f>'步驟1. 先填【111-1申請總表】會自動帶公式至步驟2.欄位'!Q43</f>
        <v>0</v>
      </c>
      <c r="Q41" s="36">
        <f>'步驟1. 先填【111-1申請總表】會自動帶公式至步驟2.欄位'!R43</f>
        <v>0</v>
      </c>
      <c r="R41" s="36" t="str">
        <f>'步驟1. 先填【111-1申請總表】會自動帶公式至步驟2.欄位'!S43</f>
        <v>7000021</v>
      </c>
      <c r="S41" s="36">
        <f>'步驟1. 先填【111-1申請總表】會自動帶公式至步驟2.欄位'!T43</f>
        <v>0</v>
      </c>
      <c r="T41" s="20"/>
      <c r="U41" s="20"/>
      <c r="V41" s="38" t="str">
        <f>'步驟1. 先填【111-1申請總表】會自動帶公式至步驟2.欄位'!AD43</f>
        <v/>
      </c>
      <c r="W41" s="41"/>
    </row>
    <row r="42" spans="1:23" s="23" customFormat="1" ht="68.099999999999994" customHeight="1">
      <c r="A42" s="35" t="str">
        <f>'步驟1. 先填【111-1申請總表】會自動帶公式至步驟2.欄位'!A44</f>
        <v>111學年度第一學期</v>
      </c>
      <c r="B42" s="34">
        <f>'步驟1. 先填【111-1申請總表】會自動帶公式至步驟2.欄位'!B44</f>
        <v>0</v>
      </c>
      <c r="C42" s="35">
        <f>'步驟1. 先填【111-1申請總表】會自動帶公式至步驟2.欄位'!C44</f>
        <v>0</v>
      </c>
      <c r="D42" s="50" t="s">
        <v>40</v>
      </c>
      <c r="E42" s="36">
        <f>'步驟1. 先填【111-1申請總表】會自動帶公式至步驟2.欄位'!E44</f>
        <v>0</v>
      </c>
      <c r="F42" s="36">
        <f>'步驟1. 先填【111-1申請總表】會自動帶公式至步驟2.欄位'!F44</f>
        <v>0</v>
      </c>
      <c r="G42" s="36">
        <f>'步驟1. 先填【111-1申請總表】會自動帶公式至步驟2.欄位'!G44</f>
        <v>0</v>
      </c>
      <c r="H42" s="36">
        <f>'步驟1. 先填【111-1申請總表】會自動帶公式至步驟2.欄位'!H44</f>
        <v>0</v>
      </c>
      <c r="I42" s="52">
        <f>'步驟1. 先填【111-1申請總表】會自動帶公式至步驟2.欄位'!I44</f>
        <v>0</v>
      </c>
      <c r="J42" s="36">
        <f>'步驟1. 先填【111-1申請總表】會自動帶公式至步驟2.欄位'!J44</f>
        <v>0</v>
      </c>
      <c r="K42" s="36">
        <f>'步驟1. 先填【111-1申請總表】會自動帶公式至步驟2.欄位'!K44</f>
        <v>0</v>
      </c>
      <c r="L42" s="36">
        <f>'步驟1. 先填【111-1申請總表】會自動帶公式至步驟2.欄位'!L44</f>
        <v>0</v>
      </c>
      <c r="M42" s="37">
        <f>'步驟1. 先填【111-1申請總表】會自動帶公式至步驟2.欄位'!M44</f>
        <v>0</v>
      </c>
      <c r="N42" s="36">
        <f>'步驟1. 先填【111-1申請總表】會自動帶公式至步驟2.欄位'!N44</f>
        <v>0</v>
      </c>
      <c r="O42" s="36" t="str">
        <f>'步驟1. 先填【111-1申請總表】會自動帶公式至步驟2.欄位'!P44</f>
        <v>郵政存簿</v>
      </c>
      <c r="P42" s="36">
        <f>'步驟1. 先填【111-1申請總表】會自動帶公式至步驟2.欄位'!Q44</f>
        <v>0</v>
      </c>
      <c r="Q42" s="36">
        <f>'步驟1. 先填【111-1申請總表】會自動帶公式至步驟2.欄位'!R44</f>
        <v>0</v>
      </c>
      <c r="R42" s="36" t="str">
        <f>'步驟1. 先填【111-1申請總表】會自動帶公式至步驟2.欄位'!S44</f>
        <v>7000021</v>
      </c>
      <c r="S42" s="36">
        <f>'步驟1. 先填【111-1申請總表】會自動帶公式至步驟2.欄位'!T44</f>
        <v>0</v>
      </c>
      <c r="T42" s="20"/>
      <c r="U42" s="20"/>
      <c r="V42" s="38" t="str">
        <f>'步驟1. 先填【111-1申請總表】會自動帶公式至步驟2.欄位'!AD44</f>
        <v/>
      </c>
      <c r="W42" s="41"/>
    </row>
    <row r="43" spans="1:23" s="23" customFormat="1" ht="68.099999999999994" customHeight="1">
      <c r="A43" s="35" t="str">
        <f>'步驟1. 先填【111-1申請總表】會自動帶公式至步驟2.欄位'!A45</f>
        <v>111學年度第一學期</v>
      </c>
      <c r="B43" s="34">
        <f>'步驟1. 先填【111-1申請總表】會自動帶公式至步驟2.欄位'!B45</f>
        <v>0</v>
      </c>
      <c r="C43" s="35">
        <f>'步驟1. 先填【111-1申請總表】會自動帶公式至步驟2.欄位'!C45</f>
        <v>0</v>
      </c>
      <c r="D43" s="50" t="s">
        <v>41</v>
      </c>
      <c r="E43" s="36">
        <f>'步驟1. 先填【111-1申請總表】會自動帶公式至步驟2.欄位'!E45</f>
        <v>0</v>
      </c>
      <c r="F43" s="36">
        <f>'步驟1. 先填【111-1申請總表】會自動帶公式至步驟2.欄位'!F45</f>
        <v>0</v>
      </c>
      <c r="G43" s="36">
        <f>'步驟1. 先填【111-1申請總表】會自動帶公式至步驟2.欄位'!G45</f>
        <v>0</v>
      </c>
      <c r="H43" s="36">
        <f>'步驟1. 先填【111-1申請總表】會自動帶公式至步驟2.欄位'!H45</f>
        <v>0</v>
      </c>
      <c r="I43" s="52">
        <f>'步驟1. 先填【111-1申請總表】會自動帶公式至步驟2.欄位'!I45</f>
        <v>0</v>
      </c>
      <c r="J43" s="36">
        <f>'步驟1. 先填【111-1申請總表】會自動帶公式至步驟2.欄位'!J45</f>
        <v>0</v>
      </c>
      <c r="K43" s="36">
        <f>'步驟1. 先填【111-1申請總表】會自動帶公式至步驟2.欄位'!K45</f>
        <v>0</v>
      </c>
      <c r="L43" s="36">
        <f>'步驟1. 先填【111-1申請總表】會自動帶公式至步驟2.欄位'!L45</f>
        <v>0</v>
      </c>
      <c r="M43" s="37">
        <f>'步驟1. 先填【111-1申請總表】會自動帶公式至步驟2.欄位'!M45</f>
        <v>0</v>
      </c>
      <c r="N43" s="36">
        <f>'步驟1. 先填【111-1申請總表】會自動帶公式至步驟2.欄位'!N45</f>
        <v>0</v>
      </c>
      <c r="O43" s="36" t="str">
        <f>'步驟1. 先填【111-1申請總表】會自動帶公式至步驟2.欄位'!P45</f>
        <v>郵政存簿</v>
      </c>
      <c r="P43" s="36">
        <f>'步驟1. 先填【111-1申請總表】會自動帶公式至步驟2.欄位'!Q45</f>
        <v>0</v>
      </c>
      <c r="Q43" s="36">
        <f>'步驟1. 先填【111-1申請總表】會自動帶公式至步驟2.欄位'!R45</f>
        <v>0</v>
      </c>
      <c r="R43" s="36" t="str">
        <f>'步驟1. 先填【111-1申請總表】會自動帶公式至步驟2.欄位'!S45</f>
        <v>7000021</v>
      </c>
      <c r="S43" s="36">
        <f>'步驟1. 先填【111-1申請總表】會自動帶公式至步驟2.欄位'!T45</f>
        <v>0</v>
      </c>
      <c r="T43" s="20"/>
      <c r="U43" s="20"/>
      <c r="V43" s="38" t="str">
        <f>'步驟1. 先填【111-1申請總表】會自動帶公式至步驟2.欄位'!AD45</f>
        <v/>
      </c>
      <c r="W43" s="41"/>
    </row>
    <row r="44" spans="1:23" s="23" customFormat="1" ht="68.099999999999994" customHeight="1">
      <c r="A44" s="35" t="str">
        <f>'步驟1. 先填【111-1申請總表】會自動帶公式至步驟2.欄位'!A46</f>
        <v>111學年度第一學期</v>
      </c>
      <c r="B44" s="34">
        <f>'步驟1. 先填【111-1申請總表】會自動帶公式至步驟2.欄位'!B46</f>
        <v>0</v>
      </c>
      <c r="C44" s="35">
        <f>'步驟1. 先填【111-1申請總表】會自動帶公式至步驟2.欄位'!C46</f>
        <v>0</v>
      </c>
      <c r="D44" s="50" t="s">
        <v>42</v>
      </c>
      <c r="E44" s="36">
        <f>'步驟1. 先填【111-1申請總表】會自動帶公式至步驟2.欄位'!E46</f>
        <v>0</v>
      </c>
      <c r="F44" s="36">
        <f>'步驟1. 先填【111-1申請總表】會自動帶公式至步驟2.欄位'!F46</f>
        <v>0</v>
      </c>
      <c r="G44" s="36">
        <f>'步驟1. 先填【111-1申請總表】會自動帶公式至步驟2.欄位'!G46</f>
        <v>0</v>
      </c>
      <c r="H44" s="36">
        <f>'步驟1. 先填【111-1申請總表】會自動帶公式至步驟2.欄位'!H46</f>
        <v>0</v>
      </c>
      <c r="I44" s="52">
        <f>'步驟1. 先填【111-1申請總表】會自動帶公式至步驟2.欄位'!I46</f>
        <v>0</v>
      </c>
      <c r="J44" s="36">
        <f>'步驟1. 先填【111-1申請總表】會自動帶公式至步驟2.欄位'!J46</f>
        <v>0</v>
      </c>
      <c r="K44" s="36">
        <f>'步驟1. 先填【111-1申請總表】會自動帶公式至步驟2.欄位'!K46</f>
        <v>0</v>
      </c>
      <c r="L44" s="36">
        <f>'步驟1. 先填【111-1申請總表】會自動帶公式至步驟2.欄位'!L46</f>
        <v>0</v>
      </c>
      <c r="M44" s="37">
        <f>'步驟1. 先填【111-1申請總表】會自動帶公式至步驟2.欄位'!M46</f>
        <v>0</v>
      </c>
      <c r="N44" s="36">
        <f>'步驟1. 先填【111-1申請總表】會自動帶公式至步驟2.欄位'!N46</f>
        <v>0</v>
      </c>
      <c r="O44" s="36" t="str">
        <f>'步驟1. 先填【111-1申請總表】會自動帶公式至步驟2.欄位'!P46</f>
        <v>郵政存簿</v>
      </c>
      <c r="P44" s="36">
        <f>'步驟1. 先填【111-1申請總表】會自動帶公式至步驟2.欄位'!Q46</f>
        <v>0</v>
      </c>
      <c r="Q44" s="36">
        <f>'步驟1. 先填【111-1申請總表】會自動帶公式至步驟2.欄位'!R46</f>
        <v>0</v>
      </c>
      <c r="R44" s="36" t="str">
        <f>'步驟1. 先填【111-1申請總表】會自動帶公式至步驟2.欄位'!S46</f>
        <v>7000021</v>
      </c>
      <c r="S44" s="36">
        <f>'步驟1. 先填【111-1申請總表】會自動帶公式至步驟2.欄位'!T46</f>
        <v>0</v>
      </c>
      <c r="T44" s="20"/>
      <c r="U44" s="20"/>
      <c r="V44" s="38" t="str">
        <f>'步驟1. 先填【111-1申請總表】會自動帶公式至步驟2.欄位'!AD46</f>
        <v/>
      </c>
      <c r="W44" s="41"/>
    </row>
    <row r="45" spans="1:23" s="23" customFormat="1" ht="68.099999999999994" customHeight="1">
      <c r="A45" s="35" t="str">
        <f>'步驟1. 先填【111-1申請總表】會自動帶公式至步驟2.欄位'!A47</f>
        <v>111學年度第一學期</v>
      </c>
      <c r="B45" s="34">
        <f>'步驟1. 先填【111-1申請總表】會自動帶公式至步驟2.欄位'!B47</f>
        <v>0</v>
      </c>
      <c r="C45" s="35">
        <f>'步驟1. 先填【111-1申請總表】會自動帶公式至步驟2.欄位'!C47</f>
        <v>0</v>
      </c>
      <c r="D45" s="50" t="s">
        <v>43</v>
      </c>
      <c r="E45" s="36">
        <f>'步驟1. 先填【111-1申請總表】會自動帶公式至步驟2.欄位'!E47</f>
        <v>0</v>
      </c>
      <c r="F45" s="36">
        <f>'步驟1. 先填【111-1申請總表】會自動帶公式至步驟2.欄位'!F47</f>
        <v>0</v>
      </c>
      <c r="G45" s="36">
        <f>'步驟1. 先填【111-1申請總表】會自動帶公式至步驟2.欄位'!G47</f>
        <v>0</v>
      </c>
      <c r="H45" s="36">
        <f>'步驟1. 先填【111-1申請總表】會自動帶公式至步驟2.欄位'!H47</f>
        <v>0</v>
      </c>
      <c r="I45" s="52">
        <f>'步驟1. 先填【111-1申請總表】會自動帶公式至步驟2.欄位'!I47</f>
        <v>0</v>
      </c>
      <c r="J45" s="36">
        <f>'步驟1. 先填【111-1申請總表】會自動帶公式至步驟2.欄位'!J47</f>
        <v>0</v>
      </c>
      <c r="K45" s="36">
        <f>'步驟1. 先填【111-1申請總表】會自動帶公式至步驟2.欄位'!K47</f>
        <v>0</v>
      </c>
      <c r="L45" s="36">
        <f>'步驟1. 先填【111-1申請總表】會自動帶公式至步驟2.欄位'!L47</f>
        <v>0</v>
      </c>
      <c r="M45" s="37">
        <f>'步驟1. 先填【111-1申請總表】會自動帶公式至步驟2.欄位'!M47</f>
        <v>0</v>
      </c>
      <c r="N45" s="36">
        <f>'步驟1. 先填【111-1申請總表】會自動帶公式至步驟2.欄位'!N47</f>
        <v>0</v>
      </c>
      <c r="O45" s="36" t="str">
        <f>'步驟1. 先填【111-1申請總表】會自動帶公式至步驟2.欄位'!P47</f>
        <v>郵政存簿</v>
      </c>
      <c r="P45" s="36">
        <f>'步驟1. 先填【111-1申請總表】會自動帶公式至步驟2.欄位'!Q47</f>
        <v>0</v>
      </c>
      <c r="Q45" s="36">
        <f>'步驟1. 先填【111-1申請總表】會自動帶公式至步驟2.欄位'!R47</f>
        <v>0</v>
      </c>
      <c r="R45" s="36" t="str">
        <f>'步驟1. 先填【111-1申請總表】會自動帶公式至步驟2.欄位'!S47</f>
        <v>7000021</v>
      </c>
      <c r="S45" s="36">
        <f>'步驟1. 先填【111-1申請總表】會自動帶公式至步驟2.欄位'!T47</f>
        <v>0</v>
      </c>
      <c r="T45" s="20"/>
      <c r="U45" s="20"/>
      <c r="V45" s="38" t="str">
        <f>'步驟1. 先填【111-1申請總表】會自動帶公式至步驟2.欄位'!AD47</f>
        <v/>
      </c>
      <c r="W45" s="41"/>
    </row>
    <row r="46" spans="1:23" s="23" customFormat="1" ht="68.099999999999994" customHeight="1">
      <c r="A46" s="35" t="str">
        <f>'步驟1. 先填【111-1申請總表】會自動帶公式至步驟2.欄位'!A48</f>
        <v>111學年度第一學期</v>
      </c>
      <c r="B46" s="34">
        <f>'步驟1. 先填【111-1申請總表】會自動帶公式至步驟2.欄位'!B48</f>
        <v>0</v>
      </c>
      <c r="C46" s="35">
        <f>'步驟1. 先填【111-1申請總表】會自動帶公式至步驟2.欄位'!C48</f>
        <v>0</v>
      </c>
      <c r="D46" s="50" t="s">
        <v>44</v>
      </c>
      <c r="E46" s="36">
        <f>'步驟1. 先填【111-1申請總表】會自動帶公式至步驟2.欄位'!E48</f>
        <v>0</v>
      </c>
      <c r="F46" s="36">
        <f>'步驟1. 先填【111-1申請總表】會自動帶公式至步驟2.欄位'!F48</f>
        <v>0</v>
      </c>
      <c r="G46" s="36">
        <f>'步驟1. 先填【111-1申請總表】會自動帶公式至步驟2.欄位'!G48</f>
        <v>0</v>
      </c>
      <c r="H46" s="36">
        <f>'步驟1. 先填【111-1申請總表】會自動帶公式至步驟2.欄位'!H48</f>
        <v>0</v>
      </c>
      <c r="I46" s="52">
        <f>'步驟1. 先填【111-1申請總表】會自動帶公式至步驟2.欄位'!I48</f>
        <v>0</v>
      </c>
      <c r="J46" s="36">
        <f>'步驟1. 先填【111-1申請總表】會自動帶公式至步驟2.欄位'!J48</f>
        <v>0</v>
      </c>
      <c r="K46" s="36">
        <f>'步驟1. 先填【111-1申請總表】會自動帶公式至步驟2.欄位'!K48</f>
        <v>0</v>
      </c>
      <c r="L46" s="36">
        <f>'步驟1. 先填【111-1申請總表】會自動帶公式至步驟2.欄位'!L48</f>
        <v>0</v>
      </c>
      <c r="M46" s="37">
        <f>'步驟1. 先填【111-1申請總表】會自動帶公式至步驟2.欄位'!M48</f>
        <v>0</v>
      </c>
      <c r="N46" s="36">
        <f>'步驟1. 先填【111-1申請總表】會自動帶公式至步驟2.欄位'!N48</f>
        <v>0</v>
      </c>
      <c r="O46" s="36" t="str">
        <f>'步驟1. 先填【111-1申請總表】會自動帶公式至步驟2.欄位'!P48</f>
        <v>郵政存簿</v>
      </c>
      <c r="P46" s="36">
        <f>'步驟1. 先填【111-1申請總表】會自動帶公式至步驟2.欄位'!Q48</f>
        <v>0</v>
      </c>
      <c r="Q46" s="36">
        <f>'步驟1. 先填【111-1申請總表】會自動帶公式至步驟2.欄位'!R48</f>
        <v>0</v>
      </c>
      <c r="R46" s="36" t="str">
        <f>'步驟1. 先填【111-1申請總表】會自動帶公式至步驟2.欄位'!S48</f>
        <v>7000021</v>
      </c>
      <c r="S46" s="36">
        <f>'步驟1. 先填【111-1申請總表】會自動帶公式至步驟2.欄位'!T48</f>
        <v>0</v>
      </c>
      <c r="T46" s="20"/>
      <c r="U46" s="20"/>
      <c r="V46" s="38" t="str">
        <f>'步驟1. 先填【111-1申請總表】會自動帶公式至步驟2.欄位'!AD48</f>
        <v/>
      </c>
      <c r="W46" s="41"/>
    </row>
    <row r="47" spans="1:23" s="23" customFormat="1" ht="68.099999999999994" customHeight="1">
      <c r="A47" s="35" t="str">
        <f>'步驟1. 先填【111-1申請總表】會自動帶公式至步驟2.欄位'!A49</f>
        <v>111學年度第一學期</v>
      </c>
      <c r="B47" s="34">
        <f>'步驟1. 先填【111-1申請總表】會自動帶公式至步驟2.欄位'!B49</f>
        <v>0</v>
      </c>
      <c r="C47" s="35">
        <f>'步驟1. 先填【111-1申請總表】會自動帶公式至步驟2.欄位'!C49</f>
        <v>0</v>
      </c>
      <c r="D47" s="50" t="s">
        <v>45</v>
      </c>
      <c r="E47" s="36">
        <f>'步驟1. 先填【111-1申請總表】會自動帶公式至步驟2.欄位'!E49</f>
        <v>0</v>
      </c>
      <c r="F47" s="36">
        <f>'步驟1. 先填【111-1申請總表】會自動帶公式至步驟2.欄位'!F49</f>
        <v>0</v>
      </c>
      <c r="G47" s="36">
        <f>'步驟1. 先填【111-1申請總表】會自動帶公式至步驟2.欄位'!G49</f>
        <v>0</v>
      </c>
      <c r="H47" s="36">
        <f>'步驟1. 先填【111-1申請總表】會自動帶公式至步驟2.欄位'!H49</f>
        <v>0</v>
      </c>
      <c r="I47" s="52">
        <f>'步驟1. 先填【111-1申請總表】會自動帶公式至步驟2.欄位'!I49</f>
        <v>0</v>
      </c>
      <c r="J47" s="36">
        <f>'步驟1. 先填【111-1申請總表】會自動帶公式至步驟2.欄位'!J49</f>
        <v>0</v>
      </c>
      <c r="K47" s="36">
        <f>'步驟1. 先填【111-1申請總表】會自動帶公式至步驟2.欄位'!K49</f>
        <v>0</v>
      </c>
      <c r="L47" s="36">
        <f>'步驟1. 先填【111-1申請總表】會自動帶公式至步驟2.欄位'!L49</f>
        <v>0</v>
      </c>
      <c r="M47" s="37">
        <f>'步驟1. 先填【111-1申請總表】會自動帶公式至步驟2.欄位'!M49</f>
        <v>0</v>
      </c>
      <c r="N47" s="36">
        <f>'步驟1. 先填【111-1申請總表】會自動帶公式至步驟2.欄位'!N49</f>
        <v>0</v>
      </c>
      <c r="O47" s="36" t="str">
        <f>'步驟1. 先填【111-1申請總表】會自動帶公式至步驟2.欄位'!P49</f>
        <v>郵政存簿</v>
      </c>
      <c r="P47" s="36">
        <f>'步驟1. 先填【111-1申請總表】會自動帶公式至步驟2.欄位'!Q49</f>
        <v>0</v>
      </c>
      <c r="Q47" s="36">
        <f>'步驟1. 先填【111-1申請總表】會自動帶公式至步驟2.欄位'!R49</f>
        <v>0</v>
      </c>
      <c r="R47" s="36" t="str">
        <f>'步驟1. 先填【111-1申請總表】會自動帶公式至步驟2.欄位'!S49</f>
        <v>7000021</v>
      </c>
      <c r="S47" s="36">
        <f>'步驟1. 先填【111-1申請總表】會自動帶公式至步驟2.欄位'!T49</f>
        <v>0</v>
      </c>
      <c r="T47" s="20"/>
      <c r="U47" s="20"/>
      <c r="V47" s="38" t="str">
        <f>'步驟1. 先填【111-1申請總表】會自動帶公式至步驟2.欄位'!AD49</f>
        <v/>
      </c>
      <c r="W47" s="41"/>
    </row>
    <row r="48" spans="1:23" s="23" customFormat="1" ht="68.099999999999994" customHeight="1">
      <c r="A48" s="35" t="str">
        <f>'步驟1. 先填【111-1申請總表】會自動帶公式至步驟2.欄位'!A50</f>
        <v>111學年度第一學期</v>
      </c>
      <c r="B48" s="34">
        <f>'步驟1. 先填【111-1申請總表】會自動帶公式至步驟2.欄位'!B50</f>
        <v>0</v>
      </c>
      <c r="C48" s="35">
        <f>'步驟1. 先填【111-1申請總表】會自動帶公式至步驟2.欄位'!C50</f>
        <v>0</v>
      </c>
      <c r="D48" s="50" t="s">
        <v>46</v>
      </c>
      <c r="E48" s="36">
        <f>'步驟1. 先填【111-1申請總表】會自動帶公式至步驟2.欄位'!E50</f>
        <v>0</v>
      </c>
      <c r="F48" s="36">
        <f>'步驟1. 先填【111-1申請總表】會自動帶公式至步驟2.欄位'!F50</f>
        <v>0</v>
      </c>
      <c r="G48" s="36">
        <f>'步驟1. 先填【111-1申請總表】會自動帶公式至步驟2.欄位'!G50</f>
        <v>0</v>
      </c>
      <c r="H48" s="36">
        <f>'步驟1. 先填【111-1申請總表】會自動帶公式至步驟2.欄位'!H50</f>
        <v>0</v>
      </c>
      <c r="I48" s="52">
        <f>'步驟1. 先填【111-1申請總表】會自動帶公式至步驟2.欄位'!I50</f>
        <v>0</v>
      </c>
      <c r="J48" s="36">
        <f>'步驟1. 先填【111-1申請總表】會自動帶公式至步驟2.欄位'!J50</f>
        <v>0</v>
      </c>
      <c r="K48" s="36">
        <f>'步驟1. 先填【111-1申請總表】會自動帶公式至步驟2.欄位'!K50</f>
        <v>0</v>
      </c>
      <c r="L48" s="36">
        <f>'步驟1. 先填【111-1申請總表】會自動帶公式至步驟2.欄位'!L50</f>
        <v>0</v>
      </c>
      <c r="M48" s="37">
        <f>'步驟1. 先填【111-1申請總表】會自動帶公式至步驟2.欄位'!M50</f>
        <v>0</v>
      </c>
      <c r="N48" s="36">
        <f>'步驟1. 先填【111-1申請總表】會自動帶公式至步驟2.欄位'!N50</f>
        <v>0</v>
      </c>
      <c r="O48" s="36" t="str">
        <f>'步驟1. 先填【111-1申請總表】會自動帶公式至步驟2.欄位'!P50</f>
        <v>郵政存簿</v>
      </c>
      <c r="P48" s="36">
        <f>'步驟1. 先填【111-1申請總表】會自動帶公式至步驟2.欄位'!Q50</f>
        <v>0</v>
      </c>
      <c r="Q48" s="36">
        <f>'步驟1. 先填【111-1申請總表】會自動帶公式至步驟2.欄位'!R50</f>
        <v>0</v>
      </c>
      <c r="R48" s="36" t="str">
        <f>'步驟1. 先填【111-1申請總表】會自動帶公式至步驟2.欄位'!S50</f>
        <v>7000021</v>
      </c>
      <c r="S48" s="36">
        <f>'步驟1. 先填【111-1申請總表】會自動帶公式至步驟2.欄位'!T50</f>
        <v>0</v>
      </c>
      <c r="T48" s="20"/>
      <c r="U48" s="20"/>
      <c r="V48" s="38" t="str">
        <f>'步驟1. 先填【111-1申請總表】會自動帶公式至步驟2.欄位'!AD50</f>
        <v/>
      </c>
      <c r="W48" s="41"/>
    </row>
    <row r="49" spans="1:23" s="23" customFormat="1" ht="68.099999999999994" customHeight="1">
      <c r="A49" s="35" t="str">
        <f>'步驟1. 先填【111-1申請總表】會自動帶公式至步驟2.欄位'!A51</f>
        <v>111學年度第一學期</v>
      </c>
      <c r="B49" s="34">
        <f>'步驟1. 先填【111-1申請總表】會自動帶公式至步驟2.欄位'!B51</f>
        <v>0</v>
      </c>
      <c r="C49" s="35">
        <f>'步驟1. 先填【111-1申請總表】會自動帶公式至步驟2.欄位'!C51</f>
        <v>0</v>
      </c>
      <c r="D49" s="50" t="s">
        <v>47</v>
      </c>
      <c r="E49" s="36">
        <f>'步驟1. 先填【111-1申請總表】會自動帶公式至步驟2.欄位'!E51</f>
        <v>0</v>
      </c>
      <c r="F49" s="36">
        <f>'步驟1. 先填【111-1申請總表】會自動帶公式至步驟2.欄位'!F51</f>
        <v>0</v>
      </c>
      <c r="G49" s="36">
        <f>'步驟1. 先填【111-1申請總表】會自動帶公式至步驟2.欄位'!G51</f>
        <v>0</v>
      </c>
      <c r="H49" s="36">
        <f>'步驟1. 先填【111-1申請總表】會自動帶公式至步驟2.欄位'!H51</f>
        <v>0</v>
      </c>
      <c r="I49" s="52">
        <f>'步驟1. 先填【111-1申請總表】會自動帶公式至步驟2.欄位'!I51</f>
        <v>0</v>
      </c>
      <c r="J49" s="36">
        <f>'步驟1. 先填【111-1申請總表】會自動帶公式至步驟2.欄位'!J51</f>
        <v>0</v>
      </c>
      <c r="K49" s="36">
        <f>'步驟1. 先填【111-1申請總表】會自動帶公式至步驟2.欄位'!K51</f>
        <v>0</v>
      </c>
      <c r="L49" s="36">
        <f>'步驟1. 先填【111-1申請總表】會自動帶公式至步驟2.欄位'!L51</f>
        <v>0</v>
      </c>
      <c r="M49" s="37">
        <f>'步驟1. 先填【111-1申請總表】會自動帶公式至步驟2.欄位'!M51</f>
        <v>0</v>
      </c>
      <c r="N49" s="36">
        <f>'步驟1. 先填【111-1申請總表】會自動帶公式至步驟2.欄位'!N51</f>
        <v>0</v>
      </c>
      <c r="O49" s="36" t="str">
        <f>'步驟1. 先填【111-1申請總表】會自動帶公式至步驟2.欄位'!P51</f>
        <v>郵政存簿</v>
      </c>
      <c r="P49" s="36">
        <f>'步驟1. 先填【111-1申請總表】會自動帶公式至步驟2.欄位'!Q51</f>
        <v>0</v>
      </c>
      <c r="Q49" s="36">
        <f>'步驟1. 先填【111-1申請總表】會自動帶公式至步驟2.欄位'!R51</f>
        <v>0</v>
      </c>
      <c r="R49" s="36" t="str">
        <f>'步驟1. 先填【111-1申請總表】會自動帶公式至步驟2.欄位'!S51</f>
        <v>7000021</v>
      </c>
      <c r="S49" s="36">
        <f>'步驟1. 先填【111-1申請總表】會自動帶公式至步驟2.欄位'!T51</f>
        <v>0</v>
      </c>
      <c r="T49" s="20"/>
      <c r="U49" s="20"/>
      <c r="V49" s="38" t="str">
        <f>'步驟1. 先填【111-1申請總表】會自動帶公式至步驟2.欄位'!AD51</f>
        <v/>
      </c>
      <c r="W49" s="41"/>
    </row>
    <row r="50" spans="1:23" s="23" customFormat="1" ht="68.099999999999994" customHeight="1">
      <c r="A50" s="35" t="str">
        <f>'步驟1. 先填【111-1申請總表】會自動帶公式至步驟2.欄位'!A52</f>
        <v>111學年度第一學期</v>
      </c>
      <c r="B50" s="34">
        <f>'步驟1. 先填【111-1申請總表】會自動帶公式至步驟2.欄位'!B52</f>
        <v>0</v>
      </c>
      <c r="C50" s="35">
        <f>'步驟1. 先填【111-1申請總表】會自動帶公式至步驟2.欄位'!C52</f>
        <v>0</v>
      </c>
      <c r="D50" s="50" t="s">
        <v>48</v>
      </c>
      <c r="E50" s="36">
        <f>'步驟1. 先填【111-1申請總表】會自動帶公式至步驟2.欄位'!E52</f>
        <v>0</v>
      </c>
      <c r="F50" s="36">
        <f>'步驟1. 先填【111-1申請總表】會自動帶公式至步驟2.欄位'!F52</f>
        <v>0</v>
      </c>
      <c r="G50" s="36">
        <f>'步驟1. 先填【111-1申請總表】會自動帶公式至步驟2.欄位'!G52</f>
        <v>0</v>
      </c>
      <c r="H50" s="36">
        <f>'步驟1. 先填【111-1申請總表】會自動帶公式至步驟2.欄位'!H52</f>
        <v>0</v>
      </c>
      <c r="I50" s="52">
        <f>'步驟1. 先填【111-1申請總表】會自動帶公式至步驟2.欄位'!I52</f>
        <v>0</v>
      </c>
      <c r="J50" s="36">
        <f>'步驟1. 先填【111-1申請總表】會自動帶公式至步驟2.欄位'!J52</f>
        <v>0</v>
      </c>
      <c r="K50" s="36">
        <f>'步驟1. 先填【111-1申請總表】會自動帶公式至步驟2.欄位'!K52</f>
        <v>0</v>
      </c>
      <c r="L50" s="36">
        <f>'步驟1. 先填【111-1申請總表】會自動帶公式至步驟2.欄位'!L52</f>
        <v>0</v>
      </c>
      <c r="M50" s="37">
        <f>'步驟1. 先填【111-1申請總表】會自動帶公式至步驟2.欄位'!M52</f>
        <v>0</v>
      </c>
      <c r="N50" s="36">
        <f>'步驟1. 先填【111-1申請總表】會自動帶公式至步驟2.欄位'!N52</f>
        <v>0</v>
      </c>
      <c r="O50" s="36" t="str">
        <f>'步驟1. 先填【111-1申請總表】會自動帶公式至步驟2.欄位'!P52</f>
        <v>郵政存簿</v>
      </c>
      <c r="P50" s="36">
        <f>'步驟1. 先填【111-1申請總表】會自動帶公式至步驟2.欄位'!Q52</f>
        <v>0</v>
      </c>
      <c r="Q50" s="36">
        <f>'步驟1. 先填【111-1申請總表】會自動帶公式至步驟2.欄位'!R52</f>
        <v>0</v>
      </c>
      <c r="R50" s="36" t="str">
        <f>'步驟1. 先填【111-1申請總表】會自動帶公式至步驟2.欄位'!S52</f>
        <v>7000021</v>
      </c>
      <c r="S50" s="36">
        <f>'步驟1. 先填【111-1申請總表】會自動帶公式至步驟2.欄位'!T52</f>
        <v>0</v>
      </c>
      <c r="T50" s="20"/>
      <c r="U50" s="20"/>
      <c r="V50" s="38" t="str">
        <f>'步驟1. 先填【111-1申請總表】會自動帶公式至步驟2.欄位'!AD52</f>
        <v/>
      </c>
      <c r="W50" s="41"/>
    </row>
    <row r="51" spans="1:23" s="23" customFormat="1" ht="68.099999999999994" customHeight="1">
      <c r="A51" s="35" t="str">
        <f>'步驟1. 先填【111-1申請總表】會自動帶公式至步驟2.欄位'!A53</f>
        <v>111學年度第一學期</v>
      </c>
      <c r="B51" s="34">
        <f>'步驟1. 先填【111-1申請總表】會自動帶公式至步驟2.欄位'!B53</f>
        <v>0</v>
      </c>
      <c r="C51" s="35">
        <f>'步驟1. 先填【111-1申請總表】會自動帶公式至步驟2.欄位'!C53</f>
        <v>0</v>
      </c>
      <c r="D51" s="50" t="s">
        <v>49</v>
      </c>
      <c r="E51" s="36">
        <f>'步驟1. 先填【111-1申請總表】會自動帶公式至步驟2.欄位'!E53</f>
        <v>0</v>
      </c>
      <c r="F51" s="36">
        <f>'步驟1. 先填【111-1申請總表】會自動帶公式至步驟2.欄位'!F53</f>
        <v>0</v>
      </c>
      <c r="G51" s="36">
        <f>'步驟1. 先填【111-1申請總表】會自動帶公式至步驟2.欄位'!G53</f>
        <v>0</v>
      </c>
      <c r="H51" s="36">
        <f>'步驟1. 先填【111-1申請總表】會自動帶公式至步驟2.欄位'!H53</f>
        <v>0</v>
      </c>
      <c r="I51" s="52">
        <f>'步驟1. 先填【111-1申請總表】會自動帶公式至步驟2.欄位'!I53</f>
        <v>0</v>
      </c>
      <c r="J51" s="36">
        <f>'步驟1. 先填【111-1申請總表】會自動帶公式至步驟2.欄位'!J53</f>
        <v>0</v>
      </c>
      <c r="K51" s="36">
        <f>'步驟1. 先填【111-1申請總表】會自動帶公式至步驟2.欄位'!K53</f>
        <v>0</v>
      </c>
      <c r="L51" s="36">
        <f>'步驟1. 先填【111-1申請總表】會自動帶公式至步驟2.欄位'!L53</f>
        <v>0</v>
      </c>
      <c r="M51" s="37">
        <f>'步驟1. 先填【111-1申請總表】會自動帶公式至步驟2.欄位'!M53</f>
        <v>0</v>
      </c>
      <c r="N51" s="36">
        <f>'步驟1. 先填【111-1申請總表】會自動帶公式至步驟2.欄位'!N53</f>
        <v>0</v>
      </c>
      <c r="O51" s="36" t="str">
        <f>'步驟1. 先填【111-1申請總表】會自動帶公式至步驟2.欄位'!P53</f>
        <v>郵政存簿</v>
      </c>
      <c r="P51" s="36">
        <f>'步驟1. 先填【111-1申請總表】會自動帶公式至步驟2.欄位'!Q53</f>
        <v>0</v>
      </c>
      <c r="Q51" s="36">
        <f>'步驟1. 先填【111-1申請總表】會自動帶公式至步驟2.欄位'!R53</f>
        <v>0</v>
      </c>
      <c r="R51" s="36" t="str">
        <f>'步驟1. 先填【111-1申請總表】會自動帶公式至步驟2.欄位'!S53</f>
        <v>7000021</v>
      </c>
      <c r="S51" s="36">
        <f>'步驟1. 先填【111-1申請總表】會自動帶公式至步驟2.欄位'!T53</f>
        <v>0</v>
      </c>
      <c r="T51" s="20"/>
      <c r="U51" s="20"/>
      <c r="V51" s="38" t="str">
        <f>'步驟1. 先填【111-1申請總表】會自動帶公式至步驟2.欄位'!AD53</f>
        <v/>
      </c>
      <c r="W51" s="41"/>
    </row>
    <row r="52" spans="1:23" s="23" customFormat="1" ht="68.099999999999994" customHeight="1">
      <c r="A52" s="35" t="str">
        <f>'步驟1. 先填【111-1申請總表】會自動帶公式至步驟2.欄位'!A54</f>
        <v>111學年度第一學期</v>
      </c>
      <c r="B52" s="34">
        <f>'步驟1. 先填【111-1申請總表】會自動帶公式至步驟2.欄位'!B54</f>
        <v>0</v>
      </c>
      <c r="C52" s="35">
        <f>'步驟1. 先填【111-1申請總表】會自動帶公式至步驟2.欄位'!C54</f>
        <v>0</v>
      </c>
      <c r="D52" s="50" t="s">
        <v>50</v>
      </c>
      <c r="E52" s="36">
        <f>'步驟1. 先填【111-1申請總表】會自動帶公式至步驟2.欄位'!E54</f>
        <v>0</v>
      </c>
      <c r="F52" s="36">
        <f>'步驟1. 先填【111-1申請總表】會自動帶公式至步驟2.欄位'!F54</f>
        <v>0</v>
      </c>
      <c r="G52" s="36">
        <f>'步驟1. 先填【111-1申請總表】會自動帶公式至步驟2.欄位'!G54</f>
        <v>0</v>
      </c>
      <c r="H52" s="36">
        <f>'步驟1. 先填【111-1申請總表】會自動帶公式至步驟2.欄位'!H54</f>
        <v>0</v>
      </c>
      <c r="I52" s="52">
        <f>'步驟1. 先填【111-1申請總表】會自動帶公式至步驟2.欄位'!I54</f>
        <v>0</v>
      </c>
      <c r="J52" s="36">
        <f>'步驟1. 先填【111-1申請總表】會自動帶公式至步驟2.欄位'!J54</f>
        <v>0</v>
      </c>
      <c r="K52" s="36">
        <f>'步驟1. 先填【111-1申請總表】會自動帶公式至步驟2.欄位'!K54</f>
        <v>0</v>
      </c>
      <c r="L52" s="36">
        <f>'步驟1. 先填【111-1申請總表】會自動帶公式至步驟2.欄位'!L54</f>
        <v>0</v>
      </c>
      <c r="M52" s="37">
        <f>'步驟1. 先填【111-1申請總表】會自動帶公式至步驟2.欄位'!M54</f>
        <v>0</v>
      </c>
      <c r="N52" s="36">
        <f>'步驟1. 先填【111-1申請總表】會自動帶公式至步驟2.欄位'!N54</f>
        <v>0</v>
      </c>
      <c r="O52" s="36" t="str">
        <f>'步驟1. 先填【111-1申請總表】會自動帶公式至步驟2.欄位'!P54</f>
        <v>郵政存簿</v>
      </c>
      <c r="P52" s="36">
        <f>'步驟1. 先填【111-1申請總表】會自動帶公式至步驟2.欄位'!Q54</f>
        <v>0</v>
      </c>
      <c r="Q52" s="36">
        <f>'步驟1. 先填【111-1申請總表】會自動帶公式至步驟2.欄位'!R54</f>
        <v>0</v>
      </c>
      <c r="R52" s="36" t="str">
        <f>'步驟1. 先填【111-1申請總表】會自動帶公式至步驟2.欄位'!S54</f>
        <v>7000021</v>
      </c>
      <c r="S52" s="36">
        <f>'步驟1. 先填【111-1申請總表】會自動帶公式至步驟2.欄位'!T54</f>
        <v>0</v>
      </c>
      <c r="T52" s="20"/>
      <c r="U52" s="20"/>
      <c r="V52" s="38" t="str">
        <f>'步驟1. 先填【111-1申請總表】會自動帶公式至步驟2.欄位'!AD54</f>
        <v/>
      </c>
      <c r="W52" s="41"/>
    </row>
    <row r="53" spans="1:23" s="23" customFormat="1" ht="68.099999999999994" customHeight="1">
      <c r="A53" s="35" t="str">
        <f>'步驟1. 先填【111-1申請總表】會自動帶公式至步驟2.欄位'!A55</f>
        <v>111學年度第一學期</v>
      </c>
      <c r="B53" s="34">
        <f>'步驟1. 先填【111-1申請總表】會自動帶公式至步驟2.欄位'!B55</f>
        <v>0</v>
      </c>
      <c r="C53" s="35">
        <f>'步驟1. 先填【111-1申請總表】會自動帶公式至步驟2.欄位'!C55</f>
        <v>0</v>
      </c>
      <c r="D53" s="50" t="s">
        <v>51</v>
      </c>
      <c r="E53" s="36">
        <f>'步驟1. 先填【111-1申請總表】會自動帶公式至步驟2.欄位'!E55</f>
        <v>0</v>
      </c>
      <c r="F53" s="36">
        <f>'步驟1. 先填【111-1申請總表】會自動帶公式至步驟2.欄位'!F55</f>
        <v>0</v>
      </c>
      <c r="G53" s="36">
        <f>'步驟1. 先填【111-1申請總表】會自動帶公式至步驟2.欄位'!G55</f>
        <v>0</v>
      </c>
      <c r="H53" s="36">
        <f>'步驟1. 先填【111-1申請總表】會自動帶公式至步驟2.欄位'!H55</f>
        <v>0</v>
      </c>
      <c r="I53" s="52">
        <f>'步驟1. 先填【111-1申請總表】會自動帶公式至步驟2.欄位'!I55</f>
        <v>0</v>
      </c>
      <c r="J53" s="36">
        <f>'步驟1. 先填【111-1申請總表】會自動帶公式至步驟2.欄位'!J55</f>
        <v>0</v>
      </c>
      <c r="K53" s="36">
        <f>'步驟1. 先填【111-1申請總表】會自動帶公式至步驟2.欄位'!K55</f>
        <v>0</v>
      </c>
      <c r="L53" s="36">
        <f>'步驟1. 先填【111-1申請總表】會自動帶公式至步驟2.欄位'!L55</f>
        <v>0</v>
      </c>
      <c r="M53" s="37">
        <f>'步驟1. 先填【111-1申請總表】會自動帶公式至步驟2.欄位'!M55</f>
        <v>0</v>
      </c>
      <c r="N53" s="36">
        <f>'步驟1. 先填【111-1申請總表】會自動帶公式至步驟2.欄位'!N55</f>
        <v>0</v>
      </c>
      <c r="O53" s="36" t="str">
        <f>'步驟1. 先填【111-1申請總表】會自動帶公式至步驟2.欄位'!P55</f>
        <v>郵政存簿</v>
      </c>
      <c r="P53" s="36">
        <f>'步驟1. 先填【111-1申請總表】會自動帶公式至步驟2.欄位'!Q55</f>
        <v>0</v>
      </c>
      <c r="Q53" s="36">
        <f>'步驟1. 先填【111-1申請總表】會自動帶公式至步驟2.欄位'!R55</f>
        <v>0</v>
      </c>
      <c r="R53" s="36" t="str">
        <f>'步驟1. 先填【111-1申請總表】會自動帶公式至步驟2.欄位'!S55</f>
        <v>7000021</v>
      </c>
      <c r="S53" s="36">
        <f>'步驟1. 先填【111-1申請總表】會自動帶公式至步驟2.欄位'!T55</f>
        <v>0</v>
      </c>
      <c r="T53" s="20"/>
      <c r="U53" s="20"/>
      <c r="V53" s="38" t="str">
        <f>'步驟1. 先填【111-1申請總表】會自動帶公式至步驟2.欄位'!AD55</f>
        <v/>
      </c>
      <c r="W53" s="41"/>
    </row>
    <row r="54" spans="1:23" s="23" customFormat="1" ht="68.099999999999994" customHeight="1">
      <c r="A54" s="35" t="str">
        <f>'步驟1. 先填【111-1申請總表】會自動帶公式至步驟2.欄位'!A56</f>
        <v>111學年度第一學期</v>
      </c>
      <c r="B54" s="34">
        <f>'步驟1. 先填【111-1申請總表】會自動帶公式至步驟2.欄位'!B56</f>
        <v>0</v>
      </c>
      <c r="C54" s="35">
        <f>'步驟1. 先填【111-1申請總表】會自動帶公式至步驟2.欄位'!C56</f>
        <v>0</v>
      </c>
      <c r="D54" s="50" t="s">
        <v>52</v>
      </c>
      <c r="E54" s="36">
        <f>'步驟1. 先填【111-1申請總表】會自動帶公式至步驟2.欄位'!E56</f>
        <v>0</v>
      </c>
      <c r="F54" s="36">
        <f>'步驟1. 先填【111-1申請總表】會自動帶公式至步驟2.欄位'!F56</f>
        <v>0</v>
      </c>
      <c r="G54" s="36">
        <f>'步驟1. 先填【111-1申請總表】會自動帶公式至步驟2.欄位'!G56</f>
        <v>0</v>
      </c>
      <c r="H54" s="36">
        <f>'步驟1. 先填【111-1申請總表】會自動帶公式至步驟2.欄位'!H56</f>
        <v>0</v>
      </c>
      <c r="I54" s="52">
        <f>'步驟1. 先填【111-1申請總表】會自動帶公式至步驟2.欄位'!I56</f>
        <v>0</v>
      </c>
      <c r="J54" s="36">
        <f>'步驟1. 先填【111-1申請總表】會自動帶公式至步驟2.欄位'!J56</f>
        <v>0</v>
      </c>
      <c r="K54" s="36">
        <f>'步驟1. 先填【111-1申請總表】會自動帶公式至步驟2.欄位'!K56</f>
        <v>0</v>
      </c>
      <c r="L54" s="36">
        <f>'步驟1. 先填【111-1申請總表】會自動帶公式至步驟2.欄位'!L56</f>
        <v>0</v>
      </c>
      <c r="M54" s="37">
        <f>'步驟1. 先填【111-1申請總表】會自動帶公式至步驟2.欄位'!M56</f>
        <v>0</v>
      </c>
      <c r="N54" s="36">
        <f>'步驟1. 先填【111-1申請總表】會自動帶公式至步驟2.欄位'!N56</f>
        <v>0</v>
      </c>
      <c r="O54" s="36" t="str">
        <f>'步驟1. 先填【111-1申請總表】會自動帶公式至步驟2.欄位'!P56</f>
        <v>郵政存簿</v>
      </c>
      <c r="P54" s="36">
        <f>'步驟1. 先填【111-1申請總表】會自動帶公式至步驟2.欄位'!Q56</f>
        <v>0</v>
      </c>
      <c r="Q54" s="36">
        <f>'步驟1. 先填【111-1申請總表】會自動帶公式至步驟2.欄位'!R56</f>
        <v>0</v>
      </c>
      <c r="R54" s="36" t="str">
        <f>'步驟1. 先填【111-1申請總表】會自動帶公式至步驟2.欄位'!S56</f>
        <v>7000021</v>
      </c>
      <c r="S54" s="36">
        <f>'步驟1. 先填【111-1申請總表】會自動帶公式至步驟2.欄位'!T56</f>
        <v>0</v>
      </c>
      <c r="T54" s="20"/>
      <c r="U54" s="20"/>
      <c r="V54" s="38" t="str">
        <f>'步驟1. 先填【111-1申請總表】會自動帶公式至步驟2.欄位'!AD56</f>
        <v/>
      </c>
      <c r="W54" s="41"/>
    </row>
    <row r="55" spans="1:23" s="23" customFormat="1" ht="68.099999999999994" customHeight="1">
      <c r="A55" s="35" t="str">
        <f>'步驟1. 先填【111-1申請總表】會自動帶公式至步驟2.欄位'!A57</f>
        <v>111學年度第一學期</v>
      </c>
      <c r="B55" s="34">
        <f>'步驟1. 先填【111-1申請總表】會自動帶公式至步驟2.欄位'!B57</f>
        <v>0</v>
      </c>
      <c r="C55" s="35">
        <f>'步驟1. 先填【111-1申請總表】會自動帶公式至步驟2.欄位'!C57</f>
        <v>0</v>
      </c>
      <c r="D55" s="50" t="s">
        <v>53</v>
      </c>
      <c r="E55" s="36">
        <f>'步驟1. 先填【111-1申請總表】會自動帶公式至步驟2.欄位'!E57</f>
        <v>0</v>
      </c>
      <c r="F55" s="36">
        <f>'步驟1. 先填【111-1申請總表】會自動帶公式至步驟2.欄位'!F57</f>
        <v>0</v>
      </c>
      <c r="G55" s="36">
        <f>'步驟1. 先填【111-1申請總表】會自動帶公式至步驟2.欄位'!G57</f>
        <v>0</v>
      </c>
      <c r="H55" s="36">
        <f>'步驟1. 先填【111-1申請總表】會自動帶公式至步驟2.欄位'!H57</f>
        <v>0</v>
      </c>
      <c r="I55" s="52">
        <f>'步驟1. 先填【111-1申請總表】會自動帶公式至步驟2.欄位'!I57</f>
        <v>0</v>
      </c>
      <c r="J55" s="36">
        <f>'步驟1. 先填【111-1申請總表】會自動帶公式至步驟2.欄位'!J57</f>
        <v>0</v>
      </c>
      <c r="K55" s="36">
        <f>'步驟1. 先填【111-1申請總表】會自動帶公式至步驟2.欄位'!K57</f>
        <v>0</v>
      </c>
      <c r="L55" s="36">
        <f>'步驟1. 先填【111-1申請總表】會自動帶公式至步驟2.欄位'!L57</f>
        <v>0</v>
      </c>
      <c r="M55" s="37">
        <f>'步驟1. 先填【111-1申請總表】會自動帶公式至步驟2.欄位'!M57</f>
        <v>0</v>
      </c>
      <c r="N55" s="36">
        <f>'步驟1. 先填【111-1申請總表】會自動帶公式至步驟2.欄位'!N57</f>
        <v>0</v>
      </c>
      <c r="O55" s="36" t="str">
        <f>'步驟1. 先填【111-1申請總表】會自動帶公式至步驟2.欄位'!P57</f>
        <v>郵政存簿</v>
      </c>
      <c r="P55" s="36">
        <f>'步驟1. 先填【111-1申請總表】會自動帶公式至步驟2.欄位'!Q57</f>
        <v>0</v>
      </c>
      <c r="Q55" s="36">
        <f>'步驟1. 先填【111-1申請總表】會自動帶公式至步驟2.欄位'!R57</f>
        <v>0</v>
      </c>
      <c r="R55" s="36" t="str">
        <f>'步驟1. 先填【111-1申請總表】會自動帶公式至步驟2.欄位'!S57</f>
        <v>7000021</v>
      </c>
      <c r="S55" s="36">
        <f>'步驟1. 先填【111-1申請總表】會自動帶公式至步驟2.欄位'!T57</f>
        <v>0</v>
      </c>
      <c r="T55" s="20"/>
      <c r="U55" s="20"/>
      <c r="V55" s="38" t="str">
        <f>'步驟1. 先填【111-1申請總表】會自動帶公式至步驟2.欄位'!AD57</f>
        <v/>
      </c>
      <c r="W55" s="41"/>
    </row>
    <row r="56" spans="1:23" ht="107.25" customHeight="1"/>
    <row r="57" spans="1:23" ht="409.35" customHeight="1"/>
  </sheetData>
  <sheetProtection password="CCC5" sheet="1" objects="1" scenarios="1" formatCells="0" formatColumns="0" formatRows="0" insertColumns="0" insertRows="0" insertHyperlinks="0" deleteColumns="0" deleteRows="0" selectLockedCells="1" sort="0"/>
  <mergeCells count="22">
    <mergeCell ref="T4:T5"/>
    <mergeCell ref="A4:A5"/>
    <mergeCell ref="B4:B5"/>
    <mergeCell ref="C4:C5"/>
    <mergeCell ref="D4:D5"/>
    <mergeCell ref="E4:E5"/>
    <mergeCell ref="D3:W3"/>
    <mergeCell ref="U4:U5"/>
    <mergeCell ref="M4:M5"/>
    <mergeCell ref="D1:W1"/>
    <mergeCell ref="D2:W2"/>
    <mergeCell ref="F4:F5"/>
    <mergeCell ref="G4:G5"/>
    <mergeCell ref="H4:H5"/>
    <mergeCell ref="I4:I5"/>
    <mergeCell ref="J4:J5"/>
    <mergeCell ref="K4:K5"/>
    <mergeCell ref="L4:L5"/>
    <mergeCell ref="V4:V5"/>
    <mergeCell ref="W4:W5"/>
    <mergeCell ref="N4:N5"/>
    <mergeCell ref="O4:S4"/>
  </mergeCells>
  <phoneticPr fontId="6" type="noConversion"/>
  <printOptions horizontalCentered="1"/>
  <pageMargins left="0.11811023622047245" right="0" top="0.19685039370078741" bottom="2.9133858267716537" header="0" footer="0.19685039370078741"/>
  <pageSetup paperSize="8" scale="83" fitToHeight="0" pageOrder="overThenDown" orientation="landscape" r:id="rId1"/>
  <headerFooter scaleWithDoc="0">
    <oddHeader>&amp;C
&amp;G</oddHeader>
    <oddFooter>&amp;C
&amp;G</oddFooter>
  </headerFooter>
  <rowBreaks count="1" manualBreakCount="1">
    <brk id="55"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8"/>
  <dimension ref="A1:AE55"/>
  <sheetViews>
    <sheetView zoomScale="50" zoomScaleNormal="50" workbookViewId="0">
      <pane xSplit="2" ySplit="3" topLeftCell="C17"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33203125" style="8" customWidth="1"/>
    <col min="3" max="3" width="12.44140625" style="7" customWidth="1"/>
    <col min="4" max="9" width="14.6640625" style="7" customWidth="1"/>
    <col min="10" max="10" width="20.77734375" style="9" customWidth="1"/>
    <col min="11" max="11" width="20.77734375" style="7" customWidth="1"/>
    <col min="12" max="12" width="21.88671875" style="10" customWidth="1"/>
    <col min="13" max="13" width="19.21875" style="7" customWidth="1"/>
    <col min="14" max="16" width="18.33203125" style="11" customWidth="1"/>
    <col min="17" max="17" width="13.77734375" style="11" customWidth="1"/>
    <col min="18" max="18" width="20" style="11" customWidth="1"/>
    <col min="19" max="20" width="21" style="7" customWidth="1"/>
    <col min="21" max="21" width="14.77734375" style="7" customWidth="1"/>
    <col min="22" max="22" width="18.109375" style="7" customWidth="1"/>
    <col min="23" max="23" width="14.6640625" style="7" customWidth="1"/>
    <col min="24" max="24" width="14.109375" style="7" customWidth="1"/>
    <col min="25" max="25" width="16.33203125" style="12" customWidth="1"/>
    <col min="26" max="31" width="18"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4" customFormat="1" ht="153.6" customHeight="1">
      <c r="A3" s="221" t="s">
        <v>972</v>
      </c>
      <c r="B3" s="220" t="s">
        <v>505</v>
      </c>
      <c r="C3" s="221" t="s">
        <v>506</v>
      </c>
      <c r="D3" s="221" t="s">
        <v>507</v>
      </c>
      <c r="E3" s="221" t="s">
        <v>1054</v>
      </c>
      <c r="F3" s="221" t="s">
        <v>509</v>
      </c>
      <c r="G3" s="221" t="s">
        <v>510</v>
      </c>
      <c r="H3" s="221" t="s">
        <v>511</v>
      </c>
      <c r="I3" s="221" t="s">
        <v>512</v>
      </c>
      <c r="J3" s="221" t="s">
        <v>513</v>
      </c>
      <c r="K3" s="221" t="s">
        <v>622</v>
      </c>
      <c r="L3" s="222" t="s">
        <v>514</v>
      </c>
      <c r="M3" s="221" t="s">
        <v>1055</v>
      </c>
      <c r="N3" s="304" t="s">
        <v>734</v>
      </c>
      <c r="O3" s="214" t="s">
        <v>735</v>
      </c>
      <c r="P3" s="214" t="s">
        <v>736</v>
      </c>
      <c r="Q3" s="214" t="s">
        <v>1057</v>
      </c>
      <c r="R3" s="214"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8" customFormat="1" ht="49.95" customHeight="1">
      <c r="A4" s="470">
        <v>1</v>
      </c>
      <c r="B4" s="474">
        <f>'步驟1. 先填【111-1申請總表】會自動帶公式至步驟2.欄位'!G16</f>
        <v>0</v>
      </c>
      <c r="C4" s="294"/>
      <c r="D4" s="381">
        <v>1</v>
      </c>
      <c r="E4" s="381">
        <v>1</v>
      </c>
      <c r="F4" s="381">
        <v>0</v>
      </c>
      <c r="G4" s="420">
        <v>0</v>
      </c>
      <c r="H4" s="420">
        <v>0</v>
      </c>
      <c r="I4" s="381">
        <v>1</v>
      </c>
      <c r="J4" s="347">
        <f>'步驟1. 先填【111-1申請總表】會自動帶公式至步驟2.欄位'!C8</f>
        <v>0</v>
      </c>
      <c r="K4" s="381">
        <v>2</v>
      </c>
      <c r="L4" s="424"/>
      <c r="M4" s="296"/>
      <c r="N4" s="424"/>
      <c r="O4" s="424"/>
      <c r="P4" s="424"/>
      <c r="Q4" s="424"/>
      <c r="R4" s="424"/>
      <c r="S4" s="295" t="str">
        <f t="shared" ref="S4:S22" si="0">IF(OR(F4*H4),"0","1")</f>
        <v>1</v>
      </c>
      <c r="T4" s="295" t="str">
        <f t="shared" ref="T4:T22" si="1">IF(OR(G4*H4),"0","1")</f>
        <v>1</v>
      </c>
      <c r="U4" s="295" t="str">
        <f t="shared" ref="U4:U22" si="2">IF(OR((A4&lt;=0),(A4&gt;28),(A4&gt;3)*(A4&lt;=7)*(D4=2)*(E4=0)*(F4=0)*(H4=0),(A4&gt;3)*(A4&lt;=7)*(D4&lt;1)*(E4=0)*(F4=0)*(H4=0),(A4&gt;3)*(A4&lt;=7)*(D4&gt;5)*(E4=0)*(F4=0)*(H4=0),(A4=8)*(E4=0)*(F4=0)*(H4=0),(A4=9)*(E4=0)*(F4=0)*(H4=0),(A4=1)*F4,(A4=1)*G4,(A4=1)*H4,(A4=2)*(F4=0)*(H4=0),(A4=3)*(F4=0)*(H4=0),(A4=10)*(D4=1)*(F4=0)*(H4=0),(A4=10)*(D4=3)*(F4=0)*(H4=0),(A4=10)*(D4=4)*(F4=0)*(H4=0),F4*H4,G4*H4,AND((A4&gt;=11)*(F4=0),AND((A4&gt;=11)*(H4=0)))),"0","1")</f>
        <v>1</v>
      </c>
      <c r="V4" s="295" t="str">
        <f>IF(AND((OR('步驟1. 先填【111-1申請總表】會自動帶公式至步驟2.欄位'!$N$16="弱勢家庭子女",'步驟1. 先填【111-1申請總表】會自動帶公式至步驟2.欄位'!$N$16="弱勢家庭身障學生或身障人士子女")),U4*(G4=0)),"1","0")</f>
        <v>0</v>
      </c>
      <c r="W4" s="295" t="str">
        <f t="shared" ref="W4:W22" si="3">IF(U4*V4,"Y","N")</f>
        <v>N</v>
      </c>
      <c r="X4" s="876">
        <f>COUNTIF(U4:U22,"1")</f>
        <v>1</v>
      </c>
      <c r="Y4" s="879">
        <f>'步驟1. 先填【111-1申請總表】會自動帶公式至步驟2.欄位'!N16</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9.95" customHeight="1">
      <c r="A5" s="296"/>
      <c r="B5" s="297"/>
      <c r="C5" s="296"/>
      <c r="D5" s="354"/>
      <c r="E5" s="354"/>
      <c r="F5" s="354"/>
      <c r="G5" s="354">
        <v>0</v>
      </c>
      <c r="H5" s="354">
        <v>0</v>
      </c>
      <c r="I5" s="420"/>
      <c r="J5" s="348"/>
      <c r="K5" s="354"/>
      <c r="L5" s="424"/>
      <c r="M5" s="296"/>
      <c r="N5" s="424"/>
      <c r="O5" s="424"/>
      <c r="P5" s="424"/>
      <c r="Q5" s="424"/>
      <c r="R5" s="424"/>
      <c r="S5" s="295" t="str">
        <f t="shared" si="0"/>
        <v>1</v>
      </c>
      <c r="T5" s="295" t="str">
        <f t="shared" si="1"/>
        <v>1</v>
      </c>
      <c r="U5" s="295" t="str">
        <f t="shared" si="2"/>
        <v>0</v>
      </c>
      <c r="V5" s="295" t="str">
        <f t="shared" ref="V5:V22" si="4">IF(AND(U5*(G5=0),(A5&gt;0)*(A5&lt;=28)),"1","0")</f>
        <v>0</v>
      </c>
      <c r="W5" s="295" t="str">
        <f t="shared" si="3"/>
        <v>N</v>
      </c>
      <c r="X5" s="877"/>
      <c r="Y5" s="880"/>
      <c r="Z5" s="882"/>
      <c r="AA5" s="882"/>
      <c r="AB5" s="882"/>
      <c r="AC5" s="872"/>
      <c r="AD5" s="872"/>
      <c r="AE5" s="872"/>
    </row>
    <row r="6" spans="1:31" s="418" customFormat="1" ht="49.95" customHeight="1">
      <c r="A6" s="296"/>
      <c r="B6" s="297"/>
      <c r="C6" s="296"/>
      <c r="D6" s="354"/>
      <c r="E6" s="354"/>
      <c r="F6" s="354"/>
      <c r="G6" s="354">
        <v>0</v>
      </c>
      <c r="H6" s="354">
        <v>0</v>
      </c>
      <c r="I6" s="420"/>
      <c r="J6" s="348"/>
      <c r="K6" s="354"/>
      <c r="L6" s="424"/>
      <c r="M6" s="296"/>
      <c r="N6" s="424"/>
      <c r="O6" s="424"/>
      <c r="P6" s="424"/>
      <c r="Q6" s="424"/>
      <c r="R6" s="424"/>
      <c r="S6" s="295" t="str">
        <f t="shared" si="0"/>
        <v>1</v>
      </c>
      <c r="T6" s="295" t="str">
        <f t="shared" si="1"/>
        <v>1</v>
      </c>
      <c r="U6" s="295" t="str">
        <f t="shared" si="2"/>
        <v>0</v>
      </c>
      <c r="V6" s="295" t="str">
        <f t="shared" si="4"/>
        <v>0</v>
      </c>
      <c r="W6" s="295" t="str">
        <f t="shared" si="3"/>
        <v>N</v>
      </c>
      <c r="X6" s="877"/>
      <c r="Y6" s="880"/>
      <c r="Z6" s="882"/>
      <c r="AA6" s="882"/>
      <c r="AB6" s="882"/>
      <c r="AC6" s="872"/>
      <c r="AD6" s="872"/>
      <c r="AE6" s="872"/>
    </row>
    <row r="7" spans="1:31" s="418" customFormat="1" ht="49.95" customHeight="1">
      <c r="A7" s="296"/>
      <c r="B7" s="297"/>
      <c r="C7" s="296"/>
      <c r="D7" s="354"/>
      <c r="E7" s="354"/>
      <c r="F7" s="354"/>
      <c r="G7" s="354">
        <v>0</v>
      </c>
      <c r="H7" s="354">
        <v>0</v>
      </c>
      <c r="I7" s="420"/>
      <c r="J7" s="348"/>
      <c r="K7" s="354"/>
      <c r="L7" s="424"/>
      <c r="M7" s="296"/>
      <c r="N7" s="424"/>
      <c r="O7" s="424"/>
      <c r="P7" s="424"/>
      <c r="Q7" s="424"/>
      <c r="R7" s="424"/>
      <c r="S7" s="295" t="str">
        <f t="shared" si="0"/>
        <v>1</v>
      </c>
      <c r="T7" s="295" t="str">
        <f t="shared" si="1"/>
        <v>1</v>
      </c>
      <c r="U7" s="295" t="str">
        <f t="shared" si="2"/>
        <v>0</v>
      </c>
      <c r="V7" s="295" t="str">
        <f t="shared" si="4"/>
        <v>0</v>
      </c>
      <c r="W7" s="295" t="str">
        <f t="shared" si="3"/>
        <v>N</v>
      </c>
      <c r="X7" s="877"/>
      <c r="Y7" s="880"/>
      <c r="Z7" s="882"/>
      <c r="AA7" s="882"/>
      <c r="AB7" s="882"/>
      <c r="AC7" s="872"/>
      <c r="AD7" s="872"/>
      <c r="AE7" s="872"/>
    </row>
    <row r="8" spans="1:31" s="418" customFormat="1" ht="49.95" customHeight="1">
      <c r="A8" s="296"/>
      <c r="B8" s="297"/>
      <c r="C8" s="296"/>
      <c r="D8" s="354"/>
      <c r="E8" s="354"/>
      <c r="F8" s="354"/>
      <c r="G8" s="354">
        <v>0</v>
      </c>
      <c r="H8" s="354">
        <v>0</v>
      </c>
      <c r="I8" s="420"/>
      <c r="J8" s="348"/>
      <c r="K8" s="354"/>
      <c r="L8" s="424"/>
      <c r="M8" s="296"/>
      <c r="N8" s="424"/>
      <c r="O8" s="424"/>
      <c r="P8" s="424"/>
      <c r="Q8" s="424"/>
      <c r="R8" s="424"/>
      <c r="S8" s="295" t="str">
        <f t="shared" si="0"/>
        <v>1</v>
      </c>
      <c r="T8" s="295" t="str">
        <f t="shared" si="1"/>
        <v>1</v>
      </c>
      <c r="U8" s="295" t="str">
        <f t="shared" si="2"/>
        <v>0</v>
      </c>
      <c r="V8" s="295" t="str">
        <f t="shared" si="4"/>
        <v>0</v>
      </c>
      <c r="W8" s="295" t="str">
        <f t="shared" si="3"/>
        <v>N</v>
      </c>
      <c r="X8" s="877"/>
      <c r="Y8" s="880"/>
      <c r="Z8" s="882"/>
      <c r="AA8" s="882"/>
      <c r="AB8" s="882"/>
      <c r="AC8" s="872"/>
      <c r="AD8" s="872"/>
      <c r="AE8" s="872"/>
    </row>
    <row r="9" spans="1:31" s="418" customFormat="1" ht="49.95" customHeight="1">
      <c r="A9" s="296"/>
      <c r="B9" s="297"/>
      <c r="C9" s="296"/>
      <c r="D9" s="354"/>
      <c r="E9" s="354"/>
      <c r="F9" s="354"/>
      <c r="G9" s="354">
        <v>0</v>
      </c>
      <c r="H9" s="354">
        <v>0</v>
      </c>
      <c r="I9" s="420"/>
      <c r="J9" s="348"/>
      <c r="K9" s="354"/>
      <c r="L9" s="424"/>
      <c r="M9" s="296"/>
      <c r="N9" s="424"/>
      <c r="O9" s="424"/>
      <c r="P9" s="424"/>
      <c r="Q9" s="424"/>
      <c r="R9" s="424"/>
      <c r="S9" s="295" t="str">
        <f t="shared" si="0"/>
        <v>1</v>
      </c>
      <c r="T9" s="295" t="str">
        <f t="shared" si="1"/>
        <v>1</v>
      </c>
      <c r="U9" s="295" t="str">
        <f t="shared" si="2"/>
        <v>0</v>
      </c>
      <c r="V9" s="295" t="str">
        <f t="shared" si="4"/>
        <v>0</v>
      </c>
      <c r="W9" s="295" t="str">
        <f t="shared" si="3"/>
        <v>N</v>
      </c>
      <c r="X9" s="877"/>
      <c r="Y9" s="880"/>
      <c r="Z9" s="882"/>
      <c r="AA9" s="882"/>
      <c r="AB9" s="882"/>
      <c r="AC9" s="872"/>
      <c r="AD9" s="872"/>
      <c r="AE9" s="872"/>
    </row>
    <row r="10" spans="1:31" s="418" customFormat="1" ht="49.95" customHeight="1">
      <c r="A10" s="296"/>
      <c r="B10" s="297"/>
      <c r="C10" s="296"/>
      <c r="D10" s="354"/>
      <c r="E10" s="354"/>
      <c r="F10" s="354"/>
      <c r="G10" s="354">
        <v>0</v>
      </c>
      <c r="H10" s="354">
        <v>0</v>
      </c>
      <c r="I10" s="420"/>
      <c r="J10" s="348"/>
      <c r="K10" s="354"/>
      <c r="L10" s="424"/>
      <c r="M10" s="296"/>
      <c r="N10" s="424"/>
      <c r="O10" s="424"/>
      <c r="P10" s="424"/>
      <c r="Q10" s="424"/>
      <c r="R10" s="424"/>
      <c r="S10" s="295" t="str">
        <f t="shared" si="0"/>
        <v>1</v>
      </c>
      <c r="T10" s="295" t="str">
        <f t="shared" si="1"/>
        <v>1</v>
      </c>
      <c r="U10" s="295" t="str">
        <f t="shared" si="2"/>
        <v>0</v>
      </c>
      <c r="V10" s="295" t="str">
        <f t="shared" si="4"/>
        <v>0</v>
      </c>
      <c r="W10" s="295" t="str">
        <f t="shared" si="3"/>
        <v>N</v>
      </c>
      <c r="X10" s="877"/>
      <c r="Y10" s="880"/>
      <c r="Z10" s="882"/>
      <c r="AA10" s="882"/>
      <c r="AB10" s="882"/>
      <c r="AC10" s="872"/>
      <c r="AD10" s="872"/>
      <c r="AE10" s="872"/>
    </row>
    <row r="11" spans="1:31" s="418" customFormat="1" ht="49.95" customHeight="1">
      <c r="A11" s="296"/>
      <c r="B11" s="297"/>
      <c r="C11" s="296"/>
      <c r="D11" s="354"/>
      <c r="E11" s="354"/>
      <c r="F11" s="354"/>
      <c r="G11" s="354">
        <v>0</v>
      </c>
      <c r="H11" s="354">
        <v>0</v>
      </c>
      <c r="I11" s="420"/>
      <c r="J11" s="348"/>
      <c r="K11" s="354"/>
      <c r="L11" s="424"/>
      <c r="M11" s="296"/>
      <c r="N11" s="424"/>
      <c r="O11" s="424"/>
      <c r="P11" s="424"/>
      <c r="Q11" s="424"/>
      <c r="R11" s="424"/>
      <c r="S11" s="295" t="str">
        <f t="shared" si="0"/>
        <v>1</v>
      </c>
      <c r="T11" s="295" t="str">
        <f t="shared" si="1"/>
        <v>1</v>
      </c>
      <c r="U11" s="295" t="str">
        <f t="shared" si="2"/>
        <v>0</v>
      </c>
      <c r="V11" s="295" t="str">
        <f t="shared" si="4"/>
        <v>0</v>
      </c>
      <c r="W11" s="295" t="str">
        <f t="shared" si="3"/>
        <v>N</v>
      </c>
      <c r="X11" s="877"/>
      <c r="Y11" s="880"/>
      <c r="Z11" s="882"/>
      <c r="AA11" s="882"/>
      <c r="AB11" s="882"/>
      <c r="AC11" s="872"/>
      <c r="AD11" s="872"/>
      <c r="AE11" s="872"/>
    </row>
    <row r="12" spans="1:31" s="418" customFormat="1" ht="49.95" customHeight="1">
      <c r="A12" s="296"/>
      <c r="B12" s="297"/>
      <c r="C12" s="296"/>
      <c r="D12" s="354"/>
      <c r="E12" s="354"/>
      <c r="F12" s="354"/>
      <c r="G12" s="354">
        <v>0</v>
      </c>
      <c r="H12" s="354">
        <v>0</v>
      </c>
      <c r="I12" s="420"/>
      <c r="J12" s="348"/>
      <c r="K12" s="354"/>
      <c r="L12" s="424"/>
      <c r="M12" s="296"/>
      <c r="N12" s="424"/>
      <c r="O12" s="424"/>
      <c r="P12" s="424"/>
      <c r="Q12" s="424"/>
      <c r="R12" s="424"/>
      <c r="S12" s="295" t="str">
        <f t="shared" si="0"/>
        <v>1</v>
      </c>
      <c r="T12" s="295" t="str">
        <f t="shared" si="1"/>
        <v>1</v>
      </c>
      <c r="U12" s="295" t="str">
        <f t="shared" si="2"/>
        <v>0</v>
      </c>
      <c r="V12" s="295" t="str">
        <f t="shared" si="4"/>
        <v>0</v>
      </c>
      <c r="W12" s="295" t="str">
        <f t="shared" si="3"/>
        <v>N</v>
      </c>
      <c r="X12" s="877"/>
      <c r="Y12" s="880"/>
      <c r="Z12" s="882"/>
      <c r="AA12" s="882"/>
      <c r="AB12" s="882"/>
      <c r="AC12" s="872"/>
      <c r="AD12" s="872"/>
      <c r="AE12" s="872"/>
    </row>
    <row r="13" spans="1:31" s="418" customFormat="1" ht="49.95" customHeight="1">
      <c r="A13" s="296"/>
      <c r="B13" s="297"/>
      <c r="C13" s="296"/>
      <c r="D13" s="354"/>
      <c r="E13" s="354"/>
      <c r="F13" s="354"/>
      <c r="G13" s="354">
        <v>0</v>
      </c>
      <c r="H13" s="354">
        <v>0</v>
      </c>
      <c r="I13" s="420"/>
      <c r="J13" s="348"/>
      <c r="K13" s="354"/>
      <c r="L13" s="424"/>
      <c r="M13" s="296"/>
      <c r="N13" s="424"/>
      <c r="O13" s="424"/>
      <c r="P13" s="424"/>
      <c r="Q13" s="424"/>
      <c r="R13" s="424"/>
      <c r="S13" s="295" t="str">
        <f t="shared" si="0"/>
        <v>1</v>
      </c>
      <c r="T13" s="295" t="str">
        <f t="shared" si="1"/>
        <v>1</v>
      </c>
      <c r="U13" s="295" t="str">
        <f t="shared" si="2"/>
        <v>0</v>
      </c>
      <c r="V13" s="295" t="str">
        <f t="shared" si="4"/>
        <v>0</v>
      </c>
      <c r="W13" s="295" t="str">
        <f t="shared" si="3"/>
        <v>N</v>
      </c>
      <c r="X13" s="877"/>
      <c r="Y13" s="880"/>
      <c r="Z13" s="882"/>
      <c r="AA13" s="882"/>
      <c r="AB13" s="882"/>
      <c r="AC13" s="872"/>
      <c r="AD13" s="872"/>
      <c r="AE13" s="872"/>
    </row>
    <row r="14" spans="1:31" s="418" customFormat="1" ht="49.95" customHeight="1">
      <c r="A14" s="296"/>
      <c r="B14" s="297"/>
      <c r="C14" s="296"/>
      <c r="D14" s="354"/>
      <c r="E14" s="354"/>
      <c r="F14" s="354"/>
      <c r="G14" s="354">
        <v>0</v>
      </c>
      <c r="H14" s="354">
        <v>0</v>
      </c>
      <c r="I14" s="420"/>
      <c r="J14" s="348"/>
      <c r="K14" s="354"/>
      <c r="L14" s="424"/>
      <c r="M14" s="296"/>
      <c r="N14" s="424"/>
      <c r="O14" s="424"/>
      <c r="P14" s="424"/>
      <c r="Q14" s="424"/>
      <c r="R14" s="424"/>
      <c r="S14" s="295" t="str">
        <f t="shared" si="0"/>
        <v>1</v>
      </c>
      <c r="T14" s="295" t="str">
        <f t="shared" si="1"/>
        <v>1</v>
      </c>
      <c r="U14" s="295" t="str">
        <f t="shared" si="2"/>
        <v>0</v>
      </c>
      <c r="V14" s="295" t="str">
        <f t="shared" si="4"/>
        <v>0</v>
      </c>
      <c r="W14" s="295" t="str">
        <f t="shared" si="3"/>
        <v>N</v>
      </c>
      <c r="X14" s="877"/>
      <c r="Y14" s="880"/>
      <c r="Z14" s="882"/>
      <c r="AA14" s="882"/>
      <c r="AB14" s="882"/>
      <c r="AC14" s="872"/>
      <c r="AD14" s="872"/>
      <c r="AE14" s="872"/>
    </row>
    <row r="15" spans="1:31" s="418" customFormat="1" ht="49.95" customHeight="1">
      <c r="A15" s="296"/>
      <c r="B15" s="297"/>
      <c r="C15" s="296"/>
      <c r="D15" s="354"/>
      <c r="E15" s="354"/>
      <c r="F15" s="354"/>
      <c r="G15" s="354">
        <v>0</v>
      </c>
      <c r="H15" s="354">
        <v>0</v>
      </c>
      <c r="I15" s="420"/>
      <c r="J15" s="348"/>
      <c r="K15" s="354"/>
      <c r="L15" s="424"/>
      <c r="M15" s="296"/>
      <c r="N15" s="424"/>
      <c r="O15" s="424"/>
      <c r="P15" s="424"/>
      <c r="Q15" s="424"/>
      <c r="R15" s="424"/>
      <c r="S15" s="295" t="str">
        <f t="shared" si="0"/>
        <v>1</v>
      </c>
      <c r="T15" s="295" t="str">
        <f t="shared" si="1"/>
        <v>1</v>
      </c>
      <c r="U15" s="295" t="str">
        <f t="shared" si="2"/>
        <v>0</v>
      </c>
      <c r="V15" s="295" t="str">
        <f t="shared" si="4"/>
        <v>0</v>
      </c>
      <c r="W15" s="295" t="str">
        <f t="shared" si="3"/>
        <v>N</v>
      </c>
      <c r="X15" s="877"/>
      <c r="Y15" s="880"/>
      <c r="Z15" s="882"/>
      <c r="AA15" s="882"/>
      <c r="AB15" s="882"/>
      <c r="AC15" s="872"/>
      <c r="AD15" s="872"/>
      <c r="AE15" s="872"/>
    </row>
    <row r="16" spans="1:31" s="418" customFormat="1" ht="49.95" customHeight="1">
      <c r="A16" s="296"/>
      <c r="B16" s="297"/>
      <c r="C16" s="296"/>
      <c r="D16" s="354"/>
      <c r="E16" s="354"/>
      <c r="F16" s="354"/>
      <c r="G16" s="354">
        <v>0</v>
      </c>
      <c r="H16" s="354">
        <v>0</v>
      </c>
      <c r="I16" s="420"/>
      <c r="J16" s="348"/>
      <c r="K16" s="354"/>
      <c r="L16" s="424"/>
      <c r="M16" s="296"/>
      <c r="N16" s="424"/>
      <c r="O16" s="424"/>
      <c r="P16" s="424"/>
      <c r="Q16" s="424"/>
      <c r="R16" s="424"/>
      <c r="S16" s="295" t="str">
        <f t="shared" si="0"/>
        <v>1</v>
      </c>
      <c r="T16" s="295" t="str">
        <f t="shared" si="1"/>
        <v>1</v>
      </c>
      <c r="U16" s="295" t="str">
        <f t="shared" si="2"/>
        <v>0</v>
      </c>
      <c r="V16" s="295" t="str">
        <f t="shared" si="4"/>
        <v>0</v>
      </c>
      <c r="W16" s="295" t="str">
        <f t="shared" si="3"/>
        <v>N</v>
      </c>
      <c r="X16" s="877"/>
      <c r="Y16" s="880"/>
      <c r="Z16" s="882"/>
      <c r="AA16" s="882"/>
      <c r="AB16" s="882"/>
      <c r="AC16" s="872"/>
      <c r="AD16" s="872"/>
      <c r="AE16" s="872"/>
    </row>
    <row r="17" spans="1:31" s="418" customFormat="1" ht="49.95" customHeight="1">
      <c r="A17" s="296"/>
      <c r="B17" s="297"/>
      <c r="C17" s="296"/>
      <c r="D17" s="354"/>
      <c r="E17" s="354"/>
      <c r="F17" s="354"/>
      <c r="G17" s="354">
        <v>0</v>
      </c>
      <c r="H17" s="354">
        <v>0</v>
      </c>
      <c r="I17" s="420"/>
      <c r="J17" s="348"/>
      <c r="K17" s="354"/>
      <c r="L17" s="424"/>
      <c r="M17" s="296"/>
      <c r="N17" s="424"/>
      <c r="O17" s="424"/>
      <c r="P17" s="424"/>
      <c r="Q17" s="424"/>
      <c r="R17" s="424"/>
      <c r="S17" s="295" t="str">
        <f t="shared" si="0"/>
        <v>1</v>
      </c>
      <c r="T17" s="295" t="str">
        <f t="shared" si="1"/>
        <v>1</v>
      </c>
      <c r="U17" s="295" t="str">
        <f t="shared" si="2"/>
        <v>0</v>
      </c>
      <c r="V17" s="295" t="str">
        <f t="shared" si="4"/>
        <v>0</v>
      </c>
      <c r="W17" s="295" t="str">
        <f t="shared" si="3"/>
        <v>N</v>
      </c>
      <c r="X17" s="877"/>
      <c r="Y17" s="880"/>
      <c r="Z17" s="882"/>
      <c r="AA17" s="882"/>
      <c r="AB17" s="882"/>
      <c r="AC17" s="872"/>
      <c r="AD17" s="872"/>
      <c r="AE17" s="872"/>
    </row>
    <row r="18" spans="1:31" s="418" customFormat="1" ht="49.95" customHeight="1">
      <c r="A18" s="296"/>
      <c r="B18" s="297"/>
      <c r="C18" s="296"/>
      <c r="D18" s="354"/>
      <c r="E18" s="354"/>
      <c r="F18" s="354"/>
      <c r="G18" s="354">
        <v>0</v>
      </c>
      <c r="H18" s="354">
        <v>0</v>
      </c>
      <c r="I18" s="420"/>
      <c r="J18" s="348"/>
      <c r="K18" s="354"/>
      <c r="L18" s="424"/>
      <c r="M18" s="296"/>
      <c r="N18" s="424"/>
      <c r="O18" s="424"/>
      <c r="P18" s="424"/>
      <c r="Q18" s="424"/>
      <c r="R18" s="424"/>
      <c r="S18" s="295" t="str">
        <f t="shared" si="0"/>
        <v>1</v>
      </c>
      <c r="T18" s="295" t="str">
        <f t="shared" si="1"/>
        <v>1</v>
      </c>
      <c r="U18" s="295" t="str">
        <f t="shared" si="2"/>
        <v>0</v>
      </c>
      <c r="V18" s="295" t="str">
        <f t="shared" si="4"/>
        <v>0</v>
      </c>
      <c r="W18" s="295" t="str">
        <f t="shared" si="3"/>
        <v>N</v>
      </c>
      <c r="X18" s="877"/>
      <c r="Y18" s="880"/>
      <c r="Z18" s="882"/>
      <c r="AA18" s="882"/>
      <c r="AB18" s="882"/>
      <c r="AC18" s="872"/>
      <c r="AD18" s="872"/>
      <c r="AE18" s="872"/>
    </row>
    <row r="19" spans="1:31" s="418" customFormat="1" ht="49.95" customHeight="1">
      <c r="A19" s="296"/>
      <c r="B19" s="297"/>
      <c r="C19" s="296"/>
      <c r="D19" s="354"/>
      <c r="E19" s="354"/>
      <c r="F19" s="354"/>
      <c r="G19" s="354">
        <v>0</v>
      </c>
      <c r="H19" s="354">
        <v>0</v>
      </c>
      <c r="I19" s="420"/>
      <c r="J19" s="348"/>
      <c r="K19" s="354"/>
      <c r="L19" s="424"/>
      <c r="M19" s="296"/>
      <c r="N19" s="424"/>
      <c r="O19" s="424"/>
      <c r="P19" s="424"/>
      <c r="Q19" s="424"/>
      <c r="R19" s="424"/>
      <c r="S19" s="295" t="str">
        <f t="shared" si="0"/>
        <v>1</v>
      </c>
      <c r="T19" s="295" t="str">
        <f t="shared" si="1"/>
        <v>1</v>
      </c>
      <c r="U19" s="295" t="str">
        <f t="shared" si="2"/>
        <v>0</v>
      </c>
      <c r="V19" s="295" t="str">
        <f t="shared" si="4"/>
        <v>0</v>
      </c>
      <c r="W19" s="295" t="str">
        <f t="shared" si="3"/>
        <v>N</v>
      </c>
      <c r="X19" s="877"/>
      <c r="Y19" s="880"/>
      <c r="Z19" s="882"/>
      <c r="AA19" s="882"/>
      <c r="AB19" s="882"/>
      <c r="AC19" s="872"/>
      <c r="AD19" s="872"/>
      <c r="AE19" s="872"/>
    </row>
    <row r="20" spans="1:31" s="418" customFormat="1" ht="49.95" customHeight="1">
      <c r="A20" s="296"/>
      <c r="B20" s="297"/>
      <c r="C20" s="296"/>
      <c r="D20" s="354"/>
      <c r="E20" s="354"/>
      <c r="F20" s="354"/>
      <c r="G20" s="354">
        <v>0</v>
      </c>
      <c r="H20" s="354">
        <v>0</v>
      </c>
      <c r="I20" s="420"/>
      <c r="J20" s="348"/>
      <c r="K20" s="354"/>
      <c r="L20" s="424"/>
      <c r="M20" s="296"/>
      <c r="N20" s="424"/>
      <c r="O20" s="424"/>
      <c r="P20" s="424"/>
      <c r="Q20" s="424"/>
      <c r="R20" s="424"/>
      <c r="S20" s="295" t="str">
        <f t="shared" si="0"/>
        <v>1</v>
      </c>
      <c r="T20" s="295" t="str">
        <f t="shared" si="1"/>
        <v>1</v>
      </c>
      <c r="U20" s="295" t="str">
        <f t="shared" si="2"/>
        <v>0</v>
      </c>
      <c r="V20" s="295" t="str">
        <f t="shared" si="4"/>
        <v>0</v>
      </c>
      <c r="W20" s="295" t="str">
        <f t="shared" si="3"/>
        <v>N</v>
      </c>
      <c r="X20" s="877"/>
      <c r="Y20" s="880"/>
      <c r="Z20" s="882"/>
      <c r="AA20" s="882"/>
      <c r="AB20" s="882"/>
      <c r="AC20" s="872"/>
      <c r="AD20" s="872"/>
      <c r="AE20" s="872"/>
    </row>
    <row r="21" spans="1:31" s="418" customFormat="1" ht="49.95" customHeight="1">
      <c r="A21" s="296"/>
      <c r="B21" s="297"/>
      <c r="C21" s="296"/>
      <c r="D21" s="354"/>
      <c r="E21" s="354"/>
      <c r="F21" s="354"/>
      <c r="G21" s="354">
        <v>0</v>
      </c>
      <c r="H21" s="354">
        <v>0</v>
      </c>
      <c r="I21" s="420"/>
      <c r="J21" s="348"/>
      <c r="K21" s="354"/>
      <c r="L21" s="424"/>
      <c r="M21" s="296"/>
      <c r="N21" s="424"/>
      <c r="O21" s="424"/>
      <c r="P21" s="424"/>
      <c r="Q21" s="424"/>
      <c r="R21" s="424"/>
      <c r="S21" s="295" t="str">
        <f t="shared" si="0"/>
        <v>1</v>
      </c>
      <c r="T21" s="295" t="str">
        <f t="shared" si="1"/>
        <v>1</v>
      </c>
      <c r="U21" s="295" t="str">
        <f t="shared" si="2"/>
        <v>0</v>
      </c>
      <c r="V21" s="295" t="str">
        <f t="shared" si="4"/>
        <v>0</v>
      </c>
      <c r="W21" s="295" t="str">
        <f t="shared" si="3"/>
        <v>N</v>
      </c>
      <c r="X21" s="877"/>
      <c r="Y21" s="880"/>
      <c r="Z21" s="882"/>
      <c r="AA21" s="882"/>
      <c r="AB21" s="882"/>
      <c r="AC21" s="872"/>
      <c r="AD21" s="872"/>
      <c r="AE21" s="872"/>
    </row>
    <row r="22" spans="1:31" s="418" customFormat="1" ht="49.95" customHeight="1">
      <c r="A22" s="296"/>
      <c r="B22" s="297"/>
      <c r="C22" s="296"/>
      <c r="D22" s="354"/>
      <c r="E22" s="354"/>
      <c r="F22" s="354"/>
      <c r="G22" s="354">
        <v>0</v>
      </c>
      <c r="H22" s="354">
        <v>0</v>
      </c>
      <c r="I22" s="420"/>
      <c r="J22" s="348"/>
      <c r="K22" s="354"/>
      <c r="L22" s="424"/>
      <c r="M22" s="296"/>
      <c r="N22" s="424"/>
      <c r="O22" s="424"/>
      <c r="P22" s="424"/>
      <c r="Q22" s="424"/>
      <c r="R22" s="424"/>
      <c r="S22" s="295" t="str">
        <f t="shared" si="0"/>
        <v>1</v>
      </c>
      <c r="T22" s="295" t="str">
        <f t="shared" si="1"/>
        <v>1</v>
      </c>
      <c r="U22" s="295" t="str">
        <f t="shared" si="2"/>
        <v>0</v>
      </c>
      <c r="V22" s="295" t="str">
        <f t="shared" si="4"/>
        <v>0</v>
      </c>
      <c r="W22" s="295" t="str">
        <f t="shared" si="3"/>
        <v>N</v>
      </c>
      <c r="X22" s="878"/>
      <c r="Y22" s="881"/>
      <c r="Z22" s="882"/>
      <c r="AA22" s="882"/>
      <c r="AB22" s="882"/>
      <c r="AC22" s="872"/>
      <c r="AD22" s="872"/>
      <c r="AE22" s="872"/>
    </row>
    <row r="23" spans="1:31" s="419" customFormat="1" ht="45" customHeight="1">
      <c r="A23" s="972" t="s">
        <v>2</v>
      </c>
      <c r="B23" s="973"/>
      <c r="C23" s="973"/>
      <c r="D23" s="973"/>
      <c r="E23" s="973"/>
      <c r="F23" s="973"/>
      <c r="G23" s="973"/>
      <c r="H23" s="973"/>
      <c r="I23" s="973"/>
      <c r="J23" s="973"/>
      <c r="K23" s="973"/>
      <c r="L23" s="973"/>
      <c r="M23" s="974"/>
      <c r="N23" s="300">
        <f>SUM(N4:N22)</f>
        <v>0</v>
      </c>
      <c r="O23" s="300">
        <f t="shared" ref="O23:R23" si="5">SUM(O4:O22)</f>
        <v>0</v>
      </c>
      <c r="P23" s="300">
        <f t="shared" si="5"/>
        <v>0</v>
      </c>
      <c r="Q23" s="300">
        <f t="shared" si="5"/>
        <v>0</v>
      </c>
      <c r="R23" s="300">
        <f t="shared" si="5"/>
        <v>0</v>
      </c>
      <c r="S23" s="301"/>
      <c r="T23" s="301"/>
      <c r="U23" s="301"/>
      <c r="V23" s="301"/>
      <c r="W23" s="302"/>
      <c r="X23" s="303">
        <f>X4</f>
        <v>1</v>
      </c>
      <c r="Y23" s="48">
        <f>Y4</f>
        <v>0</v>
      </c>
      <c r="Z23" s="882"/>
      <c r="AA23" s="882"/>
      <c r="AB23" s="882"/>
      <c r="AC23" s="872"/>
      <c r="AD23" s="872"/>
      <c r="AE23" s="872"/>
    </row>
    <row r="25" spans="1:31" s="227" customFormat="1" ht="19.8">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56" priority="9" operator="containsText" text="0">
      <formula>NOT(ISERROR(SEARCH("0",S4)))</formula>
    </cfRule>
  </conditionalFormatting>
  <conditionalFormatting sqref="U4:U22">
    <cfRule type="containsText" dxfId="255" priority="8" operator="containsText" text="0">
      <formula>NOT(ISERROR(SEARCH("0",U4)))</formula>
    </cfRule>
  </conditionalFormatting>
  <conditionalFormatting sqref="V4:V22">
    <cfRule type="containsText" dxfId="254" priority="7" operator="containsText" text="1">
      <formula>NOT(ISERROR(SEARCH("1",V4)))</formula>
    </cfRule>
  </conditionalFormatting>
  <conditionalFormatting sqref="W4:W22 A23">
    <cfRule type="containsText" dxfId="253" priority="6" operator="containsText" text="Y">
      <formula>NOT(ISERROR(SEARCH("Y",A4)))</formula>
    </cfRule>
  </conditionalFormatting>
  <conditionalFormatting sqref="AC4:AE4">
    <cfRule type="cellIs" dxfId="252" priority="4" stopIfTrue="1" operator="equal">
      <formula>"身份空白"</formula>
    </cfRule>
    <cfRule type="cellIs" dxfId="251"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9"/>
  <dimension ref="A1:AE55"/>
  <sheetViews>
    <sheetView zoomScale="50" zoomScaleNormal="50" workbookViewId="0">
      <pane xSplit="2" ySplit="3" topLeftCell="C17" activePane="bottomRight" state="frozen"/>
      <selection pane="topRight" activeCell="C1" sqref="C1"/>
      <selection pane="bottomLeft" activeCell="A4" sqref="A4"/>
      <selection pane="bottomRight" activeCell="L19" sqref="L19"/>
    </sheetView>
  </sheetViews>
  <sheetFormatPr defaultColWidth="8.88671875" defaultRowHeight="15"/>
  <cols>
    <col min="1" max="1" width="17.88671875" style="7" customWidth="1"/>
    <col min="2" max="2" width="20" style="8" customWidth="1"/>
    <col min="3" max="3" width="13.21875" style="7" customWidth="1"/>
    <col min="4" max="9" width="14.6640625" style="7" customWidth="1"/>
    <col min="10" max="10" width="24.6640625" style="9" customWidth="1"/>
    <col min="11" max="11" width="22.33203125" style="7" customWidth="1"/>
    <col min="12" max="12" width="19.6640625" style="10" customWidth="1"/>
    <col min="13" max="13" width="22" style="7" customWidth="1"/>
    <col min="14" max="16" width="18.77734375" style="11" customWidth="1"/>
    <col min="17" max="17" width="15.6640625" style="11" customWidth="1"/>
    <col min="18" max="18" width="20.88671875" style="11" customWidth="1"/>
    <col min="19" max="19" width="18.21875" style="7" customWidth="1"/>
    <col min="20" max="20" width="20.109375" style="7" customWidth="1"/>
    <col min="21" max="22" width="15.6640625" style="7" customWidth="1"/>
    <col min="23" max="23" width="17" style="7" customWidth="1"/>
    <col min="24" max="24" width="18" style="7" customWidth="1"/>
    <col min="25" max="25" width="18.6640625" style="12" customWidth="1"/>
    <col min="26" max="31" width="20.55468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4" customFormat="1" ht="153.6" customHeight="1">
      <c r="A3" s="221" t="s">
        <v>972</v>
      </c>
      <c r="B3" s="220" t="s">
        <v>505</v>
      </c>
      <c r="C3" s="221" t="s">
        <v>506</v>
      </c>
      <c r="D3" s="221" t="s">
        <v>507</v>
      </c>
      <c r="E3" s="221" t="s">
        <v>1054</v>
      </c>
      <c r="F3" s="221" t="s">
        <v>509</v>
      </c>
      <c r="G3" s="221" t="s">
        <v>510</v>
      </c>
      <c r="H3" s="221" t="s">
        <v>511</v>
      </c>
      <c r="I3" s="221" t="s">
        <v>512</v>
      </c>
      <c r="J3" s="221" t="s">
        <v>513</v>
      </c>
      <c r="K3" s="221" t="s">
        <v>622</v>
      </c>
      <c r="L3" s="222" t="s">
        <v>514</v>
      </c>
      <c r="M3" s="221" t="s">
        <v>1055</v>
      </c>
      <c r="N3" s="304" t="s">
        <v>734</v>
      </c>
      <c r="O3" s="214" t="s">
        <v>735</v>
      </c>
      <c r="P3" s="214" t="s">
        <v>736</v>
      </c>
      <c r="Q3" s="214" t="s">
        <v>1057</v>
      </c>
      <c r="R3" s="214"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8" customFormat="1" ht="49.95" customHeight="1">
      <c r="A4" s="470">
        <v>1</v>
      </c>
      <c r="B4" s="474">
        <f>'步驟1. 先填【111-1申請總表】會自動帶公式至步驟2.欄位'!G17</f>
        <v>0</v>
      </c>
      <c r="C4" s="420"/>
      <c r="D4" s="381">
        <v>1</v>
      </c>
      <c r="E4" s="381">
        <v>1</v>
      </c>
      <c r="F4" s="381">
        <v>0</v>
      </c>
      <c r="G4" s="420">
        <v>0</v>
      </c>
      <c r="H4" s="420">
        <v>0</v>
      </c>
      <c r="I4" s="381">
        <v>1</v>
      </c>
      <c r="J4" s="347">
        <f>'步驟1. 先填【111-1申請總表】會自動帶公式至步驟2.欄位'!C8</f>
        <v>0</v>
      </c>
      <c r="K4" s="381">
        <v>2</v>
      </c>
      <c r="L4" s="424"/>
      <c r="M4" s="296"/>
      <c r="N4" s="424"/>
      <c r="O4" s="424"/>
      <c r="P4" s="424"/>
      <c r="Q4" s="424"/>
      <c r="R4" s="424"/>
      <c r="S4" s="295" t="str">
        <f t="shared" ref="S4:S22" si="0">IF(OR(F4*H4),"0","1")</f>
        <v>1</v>
      </c>
      <c r="T4" s="295" t="str">
        <f t="shared" ref="T4:T22" si="1">IF(OR(G4*H4),"0","1")</f>
        <v>1</v>
      </c>
      <c r="U4" s="295" t="str">
        <f t="shared" ref="U4:U22" si="2">IF(OR((A4&lt;=0),(A4&gt;28),(A4&gt;3)*(A4&lt;=7)*(D4=2)*(E4=0)*(F4=0)*(H4=0),(A4&gt;3)*(A4&lt;=7)*(D4&lt;1)*(E4=0)*(F4=0)*(H4=0),(A4&gt;3)*(A4&lt;=7)*(D4&gt;5)*(E4=0)*(F4=0)*(H4=0),(A4=8)*(E4=0)*(F4=0)*(H4=0),(A4=9)*(E4=0)*(F4=0)*(H4=0),(A4=1)*F4,(A4=1)*G4,(A4=1)*H4,(A4=2)*(F4=0)*(H4=0),(A4=3)*(F4=0)*(H4=0),(A4=10)*(D4=1)*(F4=0)*(H4=0),(A4=10)*(D4=3)*(F4=0)*(H4=0),(A4=10)*(D4=4)*(F4=0)*(H4=0),F4*H4,G4*H4,AND((A4&gt;=11)*(F4=0),AND((A4&gt;=11)*(H4=0)))),"0","1")</f>
        <v>1</v>
      </c>
      <c r="V4" s="295" t="str">
        <f>IF(AND((OR('步驟1. 先填【111-1申請總表】會自動帶公式至步驟2.欄位'!$N$17="弱勢家庭子女",'步驟1. 先填【111-1申請總表】會自動帶公式至步驟2.欄位'!$N$17="弱勢家庭身障學生或身障人士子女")),U4*(G4=0)),"1","0")</f>
        <v>0</v>
      </c>
      <c r="W4" s="295" t="str">
        <f t="shared" ref="W4:W22" si="3">IF(U4*V4,"Y","N")</f>
        <v>N</v>
      </c>
      <c r="X4" s="876">
        <f>COUNTIF(U4:U22,"1")</f>
        <v>1</v>
      </c>
      <c r="Y4" s="879">
        <f>'步驟1. 先填【111-1申請總表】會自動帶公式至步驟2.欄位'!N17</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9.95" customHeight="1">
      <c r="A5" s="296"/>
      <c r="B5" s="297"/>
      <c r="C5" s="354"/>
      <c r="D5" s="354"/>
      <c r="E5" s="354"/>
      <c r="F5" s="354"/>
      <c r="G5" s="354">
        <v>0</v>
      </c>
      <c r="H5" s="354">
        <v>0</v>
      </c>
      <c r="I5" s="420"/>
      <c r="J5" s="348"/>
      <c r="K5" s="354"/>
      <c r="L5" s="424"/>
      <c r="M5" s="296"/>
      <c r="N5" s="424"/>
      <c r="O5" s="424"/>
      <c r="P5" s="424"/>
      <c r="Q5" s="424"/>
      <c r="R5" s="424"/>
      <c r="S5" s="295" t="str">
        <f t="shared" si="0"/>
        <v>1</v>
      </c>
      <c r="T5" s="295" t="str">
        <f t="shared" si="1"/>
        <v>1</v>
      </c>
      <c r="U5" s="295" t="str">
        <f t="shared" si="2"/>
        <v>0</v>
      </c>
      <c r="V5" s="295" t="str">
        <f t="shared" ref="V5:V22" si="4">IF(AND(U5*(G5=0),(A5&gt;0)*(A5&lt;=28)),"1","0")</f>
        <v>0</v>
      </c>
      <c r="W5" s="295" t="str">
        <f t="shared" si="3"/>
        <v>N</v>
      </c>
      <c r="X5" s="877"/>
      <c r="Y5" s="880"/>
      <c r="Z5" s="882"/>
      <c r="AA5" s="882"/>
      <c r="AB5" s="882"/>
      <c r="AC5" s="872"/>
      <c r="AD5" s="872"/>
      <c r="AE5" s="872"/>
    </row>
    <row r="6" spans="1:31" s="418" customFormat="1" ht="49.95" customHeight="1">
      <c r="A6" s="296"/>
      <c r="B6" s="297"/>
      <c r="C6" s="354"/>
      <c r="D6" s="354"/>
      <c r="E6" s="354"/>
      <c r="F6" s="354"/>
      <c r="G6" s="354">
        <v>0</v>
      </c>
      <c r="H6" s="354">
        <v>0</v>
      </c>
      <c r="I6" s="420"/>
      <c r="J6" s="348"/>
      <c r="K6" s="354"/>
      <c r="L6" s="424"/>
      <c r="M6" s="296"/>
      <c r="N6" s="424"/>
      <c r="O6" s="424"/>
      <c r="P6" s="424"/>
      <c r="Q6" s="424"/>
      <c r="R6" s="424"/>
      <c r="S6" s="295" t="str">
        <f t="shared" si="0"/>
        <v>1</v>
      </c>
      <c r="T6" s="295" t="str">
        <f t="shared" si="1"/>
        <v>1</v>
      </c>
      <c r="U6" s="295" t="str">
        <f t="shared" si="2"/>
        <v>0</v>
      </c>
      <c r="V6" s="295" t="str">
        <f t="shared" si="4"/>
        <v>0</v>
      </c>
      <c r="W6" s="295" t="str">
        <f t="shared" si="3"/>
        <v>N</v>
      </c>
      <c r="X6" s="877"/>
      <c r="Y6" s="880"/>
      <c r="Z6" s="882"/>
      <c r="AA6" s="882"/>
      <c r="AB6" s="882"/>
      <c r="AC6" s="872"/>
      <c r="AD6" s="872"/>
      <c r="AE6" s="872"/>
    </row>
    <row r="7" spans="1:31" s="418" customFormat="1" ht="49.95" customHeight="1">
      <c r="A7" s="296"/>
      <c r="B7" s="297"/>
      <c r="C7" s="354"/>
      <c r="D7" s="354"/>
      <c r="E7" s="354"/>
      <c r="F7" s="354"/>
      <c r="G7" s="354">
        <v>0</v>
      </c>
      <c r="H7" s="354">
        <v>0</v>
      </c>
      <c r="I7" s="420"/>
      <c r="J7" s="348"/>
      <c r="K7" s="354"/>
      <c r="L7" s="424"/>
      <c r="M7" s="296"/>
      <c r="N7" s="424"/>
      <c r="O7" s="424"/>
      <c r="P7" s="424"/>
      <c r="Q7" s="424"/>
      <c r="R7" s="424"/>
      <c r="S7" s="295" t="str">
        <f t="shared" si="0"/>
        <v>1</v>
      </c>
      <c r="T7" s="295" t="str">
        <f t="shared" si="1"/>
        <v>1</v>
      </c>
      <c r="U7" s="295" t="str">
        <f t="shared" si="2"/>
        <v>0</v>
      </c>
      <c r="V7" s="295" t="str">
        <f t="shared" si="4"/>
        <v>0</v>
      </c>
      <c r="W7" s="295" t="str">
        <f t="shared" si="3"/>
        <v>N</v>
      </c>
      <c r="X7" s="877"/>
      <c r="Y7" s="880"/>
      <c r="Z7" s="882"/>
      <c r="AA7" s="882"/>
      <c r="AB7" s="882"/>
      <c r="AC7" s="872"/>
      <c r="AD7" s="872"/>
      <c r="AE7" s="872"/>
    </row>
    <row r="8" spans="1:31" s="418" customFormat="1" ht="49.95" customHeight="1">
      <c r="A8" s="296"/>
      <c r="B8" s="297"/>
      <c r="C8" s="354"/>
      <c r="D8" s="354"/>
      <c r="E8" s="354"/>
      <c r="F8" s="354"/>
      <c r="G8" s="354">
        <v>0</v>
      </c>
      <c r="H8" s="354">
        <v>0</v>
      </c>
      <c r="I8" s="420"/>
      <c r="J8" s="348"/>
      <c r="K8" s="354"/>
      <c r="L8" s="424"/>
      <c r="M8" s="296"/>
      <c r="N8" s="424"/>
      <c r="O8" s="424"/>
      <c r="P8" s="424"/>
      <c r="Q8" s="424"/>
      <c r="R8" s="424"/>
      <c r="S8" s="295" t="str">
        <f t="shared" si="0"/>
        <v>1</v>
      </c>
      <c r="T8" s="295" t="str">
        <f t="shared" si="1"/>
        <v>1</v>
      </c>
      <c r="U8" s="295" t="str">
        <f t="shared" si="2"/>
        <v>0</v>
      </c>
      <c r="V8" s="295" t="str">
        <f t="shared" si="4"/>
        <v>0</v>
      </c>
      <c r="W8" s="295" t="str">
        <f t="shared" si="3"/>
        <v>N</v>
      </c>
      <c r="X8" s="877"/>
      <c r="Y8" s="880"/>
      <c r="Z8" s="882"/>
      <c r="AA8" s="882"/>
      <c r="AB8" s="882"/>
      <c r="AC8" s="872"/>
      <c r="AD8" s="872"/>
      <c r="AE8" s="872"/>
    </row>
    <row r="9" spans="1:31" s="418" customFormat="1" ht="49.95" customHeight="1">
      <c r="A9" s="296"/>
      <c r="B9" s="297"/>
      <c r="C9" s="354"/>
      <c r="D9" s="354"/>
      <c r="E9" s="354"/>
      <c r="F9" s="354"/>
      <c r="G9" s="354">
        <v>0</v>
      </c>
      <c r="H9" s="354">
        <v>0</v>
      </c>
      <c r="I9" s="420"/>
      <c r="J9" s="348"/>
      <c r="K9" s="354"/>
      <c r="L9" s="424"/>
      <c r="M9" s="296"/>
      <c r="N9" s="424"/>
      <c r="O9" s="424"/>
      <c r="P9" s="424"/>
      <c r="Q9" s="424"/>
      <c r="R9" s="424"/>
      <c r="S9" s="295" t="str">
        <f t="shared" si="0"/>
        <v>1</v>
      </c>
      <c r="T9" s="295" t="str">
        <f t="shared" si="1"/>
        <v>1</v>
      </c>
      <c r="U9" s="295" t="str">
        <f t="shared" si="2"/>
        <v>0</v>
      </c>
      <c r="V9" s="295" t="str">
        <f t="shared" si="4"/>
        <v>0</v>
      </c>
      <c r="W9" s="295" t="str">
        <f t="shared" si="3"/>
        <v>N</v>
      </c>
      <c r="X9" s="877"/>
      <c r="Y9" s="880"/>
      <c r="Z9" s="882"/>
      <c r="AA9" s="882"/>
      <c r="AB9" s="882"/>
      <c r="AC9" s="872"/>
      <c r="AD9" s="872"/>
      <c r="AE9" s="872"/>
    </row>
    <row r="10" spans="1:31" s="418" customFormat="1" ht="49.95" customHeight="1">
      <c r="A10" s="296"/>
      <c r="B10" s="297"/>
      <c r="C10" s="354"/>
      <c r="D10" s="354"/>
      <c r="E10" s="354"/>
      <c r="F10" s="354"/>
      <c r="G10" s="354">
        <v>0</v>
      </c>
      <c r="H10" s="354">
        <v>0</v>
      </c>
      <c r="I10" s="420"/>
      <c r="J10" s="348"/>
      <c r="K10" s="354"/>
      <c r="L10" s="424"/>
      <c r="M10" s="296"/>
      <c r="N10" s="424"/>
      <c r="O10" s="424"/>
      <c r="P10" s="424"/>
      <c r="Q10" s="424"/>
      <c r="R10" s="424"/>
      <c r="S10" s="295" t="str">
        <f t="shared" si="0"/>
        <v>1</v>
      </c>
      <c r="T10" s="295" t="str">
        <f t="shared" si="1"/>
        <v>1</v>
      </c>
      <c r="U10" s="295" t="str">
        <f t="shared" si="2"/>
        <v>0</v>
      </c>
      <c r="V10" s="295" t="str">
        <f t="shared" si="4"/>
        <v>0</v>
      </c>
      <c r="W10" s="295" t="str">
        <f t="shared" si="3"/>
        <v>N</v>
      </c>
      <c r="X10" s="877"/>
      <c r="Y10" s="880"/>
      <c r="Z10" s="882"/>
      <c r="AA10" s="882"/>
      <c r="AB10" s="882"/>
      <c r="AC10" s="872"/>
      <c r="AD10" s="872"/>
      <c r="AE10" s="872"/>
    </row>
    <row r="11" spans="1:31" s="418" customFormat="1" ht="49.95" customHeight="1">
      <c r="A11" s="296"/>
      <c r="B11" s="297"/>
      <c r="C11" s="354"/>
      <c r="D11" s="354"/>
      <c r="E11" s="354"/>
      <c r="F11" s="354"/>
      <c r="G11" s="354">
        <v>0</v>
      </c>
      <c r="H11" s="354">
        <v>0</v>
      </c>
      <c r="I11" s="420"/>
      <c r="J11" s="348"/>
      <c r="K11" s="354"/>
      <c r="L11" s="424"/>
      <c r="M11" s="296"/>
      <c r="N11" s="424"/>
      <c r="O11" s="424"/>
      <c r="P11" s="424"/>
      <c r="Q11" s="424"/>
      <c r="R11" s="424"/>
      <c r="S11" s="295" t="str">
        <f t="shared" si="0"/>
        <v>1</v>
      </c>
      <c r="T11" s="295" t="str">
        <f t="shared" si="1"/>
        <v>1</v>
      </c>
      <c r="U11" s="295" t="str">
        <f t="shared" si="2"/>
        <v>0</v>
      </c>
      <c r="V11" s="295" t="str">
        <f t="shared" si="4"/>
        <v>0</v>
      </c>
      <c r="W11" s="295" t="str">
        <f t="shared" si="3"/>
        <v>N</v>
      </c>
      <c r="X11" s="877"/>
      <c r="Y11" s="880"/>
      <c r="Z11" s="882"/>
      <c r="AA11" s="882"/>
      <c r="AB11" s="882"/>
      <c r="AC11" s="872"/>
      <c r="AD11" s="872"/>
      <c r="AE11" s="872"/>
    </row>
    <row r="12" spans="1:31" s="418" customFormat="1" ht="49.95" customHeight="1">
      <c r="A12" s="296"/>
      <c r="B12" s="297"/>
      <c r="C12" s="354"/>
      <c r="D12" s="354"/>
      <c r="E12" s="354"/>
      <c r="F12" s="354"/>
      <c r="G12" s="354">
        <v>0</v>
      </c>
      <c r="H12" s="354">
        <v>0</v>
      </c>
      <c r="I12" s="420"/>
      <c r="J12" s="348"/>
      <c r="K12" s="354"/>
      <c r="L12" s="424"/>
      <c r="M12" s="296"/>
      <c r="N12" s="424"/>
      <c r="O12" s="424"/>
      <c r="P12" s="424"/>
      <c r="Q12" s="424"/>
      <c r="R12" s="424"/>
      <c r="S12" s="295" t="str">
        <f t="shared" si="0"/>
        <v>1</v>
      </c>
      <c r="T12" s="295" t="str">
        <f t="shared" si="1"/>
        <v>1</v>
      </c>
      <c r="U12" s="295" t="str">
        <f t="shared" si="2"/>
        <v>0</v>
      </c>
      <c r="V12" s="295" t="str">
        <f t="shared" si="4"/>
        <v>0</v>
      </c>
      <c r="W12" s="295" t="str">
        <f t="shared" si="3"/>
        <v>N</v>
      </c>
      <c r="X12" s="877"/>
      <c r="Y12" s="880"/>
      <c r="Z12" s="882"/>
      <c r="AA12" s="882"/>
      <c r="AB12" s="882"/>
      <c r="AC12" s="872"/>
      <c r="AD12" s="872"/>
      <c r="AE12" s="872"/>
    </row>
    <row r="13" spans="1:31" s="418" customFormat="1" ht="49.95" customHeight="1">
      <c r="A13" s="296"/>
      <c r="B13" s="297"/>
      <c r="C13" s="354"/>
      <c r="D13" s="354"/>
      <c r="E13" s="354"/>
      <c r="F13" s="354"/>
      <c r="G13" s="354">
        <v>0</v>
      </c>
      <c r="H13" s="354">
        <v>0</v>
      </c>
      <c r="I13" s="420"/>
      <c r="J13" s="348"/>
      <c r="K13" s="354"/>
      <c r="L13" s="424"/>
      <c r="M13" s="296"/>
      <c r="N13" s="424"/>
      <c r="O13" s="424"/>
      <c r="P13" s="424"/>
      <c r="Q13" s="424"/>
      <c r="R13" s="424"/>
      <c r="S13" s="295" t="str">
        <f t="shared" si="0"/>
        <v>1</v>
      </c>
      <c r="T13" s="295" t="str">
        <f t="shared" si="1"/>
        <v>1</v>
      </c>
      <c r="U13" s="295" t="str">
        <f t="shared" si="2"/>
        <v>0</v>
      </c>
      <c r="V13" s="295" t="str">
        <f t="shared" si="4"/>
        <v>0</v>
      </c>
      <c r="W13" s="295" t="str">
        <f t="shared" si="3"/>
        <v>N</v>
      </c>
      <c r="X13" s="877"/>
      <c r="Y13" s="880"/>
      <c r="Z13" s="882"/>
      <c r="AA13" s="882"/>
      <c r="AB13" s="882"/>
      <c r="AC13" s="872"/>
      <c r="AD13" s="872"/>
      <c r="AE13" s="872"/>
    </row>
    <row r="14" spans="1:31" s="418" customFormat="1" ht="49.95" customHeight="1">
      <c r="A14" s="296"/>
      <c r="B14" s="297"/>
      <c r="C14" s="354"/>
      <c r="D14" s="354"/>
      <c r="E14" s="354"/>
      <c r="F14" s="354"/>
      <c r="G14" s="354">
        <v>0</v>
      </c>
      <c r="H14" s="354">
        <v>0</v>
      </c>
      <c r="I14" s="420"/>
      <c r="J14" s="348"/>
      <c r="K14" s="354"/>
      <c r="L14" s="424"/>
      <c r="M14" s="296"/>
      <c r="N14" s="424"/>
      <c r="O14" s="424"/>
      <c r="P14" s="424"/>
      <c r="Q14" s="424"/>
      <c r="R14" s="424"/>
      <c r="S14" s="295" t="str">
        <f t="shared" si="0"/>
        <v>1</v>
      </c>
      <c r="T14" s="295" t="str">
        <f t="shared" si="1"/>
        <v>1</v>
      </c>
      <c r="U14" s="295" t="str">
        <f t="shared" si="2"/>
        <v>0</v>
      </c>
      <c r="V14" s="295" t="str">
        <f t="shared" si="4"/>
        <v>0</v>
      </c>
      <c r="W14" s="295" t="str">
        <f t="shared" si="3"/>
        <v>N</v>
      </c>
      <c r="X14" s="877"/>
      <c r="Y14" s="880"/>
      <c r="Z14" s="882"/>
      <c r="AA14" s="882"/>
      <c r="AB14" s="882"/>
      <c r="AC14" s="872"/>
      <c r="AD14" s="872"/>
      <c r="AE14" s="872"/>
    </row>
    <row r="15" spans="1:31" s="418" customFormat="1" ht="49.95" customHeight="1">
      <c r="A15" s="296"/>
      <c r="B15" s="297"/>
      <c r="C15" s="354"/>
      <c r="D15" s="354"/>
      <c r="E15" s="354"/>
      <c r="F15" s="354"/>
      <c r="G15" s="354">
        <v>0</v>
      </c>
      <c r="H15" s="354">
        <v>0</v>
      </c>
      <c r="I15" s="420"/>
      <c r="J15" s="348"/>
      <c r="K15" s="354"/>
      <c r="L15" s="424"/>
      <c r="M15" s="296"/>
      <c r="N15" s="424"/>
      <c r="O15" s="424"/>
      <c r="P15" s="424"/>
      <c r="Q15" s="424"/>
      <c r="R15" s="424"/>
      <c r="S15" s="295" t="str">
        <f t="shared" si="0"/>
        <v>1</v>
      </c>
      <c r="T15" s="295" t="str">
        <f t="shared" si="1"/>
        <v>1</v>
      </c>
      <c r="U15" s="295" t="str">
        <f t="shared" si="2"/>
        <v>0</v>
      </c>
      <c r="V15" s="295" t="str">
        <f t="shared" si="4"/>
        <v>0</v>
      </c>
      <c r="W15" s="295" t="str">
        <f t="shared" si="3"/>
        <v>N</v>
      </c>
      <c r="X15" s="877"/>
      <c r="Y15" s="880"/>
      <c r="Z15" s="882"/>
      <c r="AA15" s="882"/>
      <c r="AB15" s="882"/>
      <c r="AC15" s="872"/>
      <c r="AD15" s="872"/>
      <c r="AE15" s="872"/>
    </row>
    <row r="16" spans="1:31" s="418" customFormat="1" ht="49.95" customHeight="1">
      <c r="A16" s="296"/>
      <c r="B16" s="297"/>
      <c r="C16" s="354"/>
      <c r="D16" s="354"/>
      <c r="E16" s="354"/>
      <c r="F16" s="354"/>
      <c r="G16" s="354">
        <v>0</v>
      </c>
      <c r="H16" s="354">
        <v>0</v>
      </c>
      <c r="I16" s="420"/>
      <c r="J16" s="348"/>
      <c r="K16" s="354"/>
      <c r="L16" s="424"/>
      <c r="M16" s="296"/>
      <c r="N16" s="424"/>
      <c r="O16" s="424"/>
      <c r="P16" s="424"/>
      <c r="Q16" s="424"/>
      <c r="R16" s="424"/>
      <c r="S16" s="295" t="str">
        <f t="shared" si="0"/>
        <v>1</v>
      </c>
      <c r="T16" s="295" t="str">
        <f t="shared" si="1"/>
        <v>1</v>
      </c>
      <c r="U16" s="295" t="str">
        <f t="shared" si="2"/>
        <v>0</v>
      </c>
      <c r="V16" s="295" t="str">
        <f t="shared" si="4"/>
        <v>0</v>
      </c>
      <c r="W16" s="295" t="str">
        <f t="shared" si="3"/>
        <v>N</v>
      </c>
      <c r="X16" s="877"/>
      <c r="Y16" s="880"/>
      <c r="Z16" s="882"/>
      <c r="AA16" s="882"/>
      <c r="AB16" s="882"/>
      <c r="AC16" s="872"/>
      <c r="AD16" s="872"/>
      <c r="AE16" s="872"/>
    </row>
    <row r="17" spans="1:31" s="418" customFormat="1" ht="49.95" customHeight="1">
      <c r="A17" s="296"/>
      <c r="B17" s="297"/>
      <c r="C17" s="354"/>
      <c r="D17" s="354"/>
      <c r="E17" s="354"/>
      <c r="F17" s="354"/>
      <c r="G17" s="354">
        <v>0</v>
      </c>
      <c r="H17" s="354">
        <v>0</v>
      </c>
      <c r="I17" s="420"/>
      <c r="J17" s="348"/>
      <c r="K17" s="354"/>
      <c r="L17" s="424"/>
      <c r="M17" s="296"/>
      <c r="N17" s="424"/>
      <c r="O17" s="424"/>
      <c r="P17" s="424"/>
      <c r="Q17" s="424"/>
      <c r="R17" s="424"/>
      <c r="S17" s="295" t="str">
        <f t="shared" si="0"/>
        <v>1</v>
      </c>
      <c r="T17" s="295" t="str">
        <f t="shared" si="1"/>
        <v>1</v>
      </c>
      <c r="U17" s="295" t="str">
        <f t="shared" si="2"/>
        <v>0</v>
      </c>
      <c r="V17" s="295" t="str">
        <f t="shared" si="4"/>
        <v>0</v>
      </c>
      <c r="W17" s="295" t="str">
        <f t="shared" si="3"/>
        <v>N</v>
      </c>
      <c r="X17" s="877"/>
      <c r="Y17" s="880"/>
      <c r="Z17" s="882"/>
      <c r="AA17" s="882"/>
      <c r="AB17" s="882"/>
      <c r="AC17" s="872"/>
      <c r="AD17" s="872"/>
      <c r="AE17" s="872"/>
    </row>
    <row r="18" spans="1:31" s="418" customFormat="1" ht="49.95" customHeight="1">
      <c r="A18" s="296"/>
      <c r="B18" s="297"/>
      <c r="C18" s="354"/>
      <c r="D18" s="354"/>
      <c r="E18" s="354"/>
      <c r="F18" s="354"/>
      <c r="G18" s="354">
        <v>0</v>
      </c>
      <c r="H18" s="354">
        <v>0</v>
      </c>
      <c r="I18" s="420"/>
      <c r="J18" s="348"/>
      <c r="K18" s="354"/>
      <c r="L18" s="424"/>
      <c r="M18" s="296"/>
      <c r="N18" s="424"/>
      <c r="O18" s="424"/>
      <c r="P18" s="424"/>
      <c r="Q18" s="424"/>
      <c r="R18" s="424"/>
      <c r="S18" s="295" t="str">
        <f t="shared" si="0"/>
        <v>1</v>
      </c>
      <c r="T18" s="295" t="str">
        <f t="shared" si="1"/>
        <v>1</v>
      </c>
      <c r="U18" s="295" t="str">
        <f t="shared" si="2"/>
        <v>0</v>
      </c>
      <c r="V18" s="295" t="str">
        <f t="shared" si="4"/>
        <v>0</v>
      </c>
      <c r="W18" s="295" t="str">
        <f t="shared" si="3"/>
        <v>N</v>
      </c>
      <c r="X18" s="877"/>
      <c r="Y18" s="880"/>
      <c r="Z18" s="882"/>
      <c r="AA18" s="882"/>
      <c r="AB18" s="882"/>
      <c r="AC18" s="872"/>
      <c r="AD18" s="872"/>
      <c r="AE18" s="872"/>
    </row>
    <row r="19" spans="1:31" s="418" customFormat="1" ht="49.95" customHeight="1">
      <c r="A19" s="296"/>
      <c r="B19" s="297"/>
      <c r="C19" s="354"/>
      <c r="D19" s="354"/>
      <c r="E19" s="354"/>
      <c r="F19" s="354"/>
      <c r="G19" s="354">
        <v>0</v>
      </c>
      <c r="H19" s="354">
        <v>0</v>
      </c>
      <c r="I19" s="420"/>
      <c r="J19" s="348"/>
      <c r="K19" s="354"/>
      <c r="L19" s="424"/>
      <c r="M19" s="296"/>
      <c r="N19" s="424"/>
      <c r="O19" s="424"/>
      <c r="P19" s="424"/>
      <c r="Q19" s="424"/>
      <c r="R19" s="424"/>
      <c r="S19" s="295" t="str">
        <f t="shared" si="0"/>
        <v>1</v>
      </c>
      <c r="T19" s="295" t="str">
        <f t="shared" si="1"/>
        <v>1</v>
      </c>
      <c r="U19" s="295" t="str">
        <f t="shared" si="2"/>
        <v>0</v>
      </c>
      <c r="V19" s="295" t="str">
        <f t="shared" si="4"/>
        <v>0</v>
      </c>
      <c r="W19" s="295" t="str">
        <f t="shared" si="3"/>
        <v>N</v>
      </c>
      <c r="X19" s="877"/>
      <c r="Y19" s="880"/>
      <c r="Z19" s="882"/>
      <c r="AA19" s="882"/>
      <c r="AB19" s="882"/>
      <c r="AC19" s="872"/>
      <c r="AD19" s="872"/>
      <c r="AE19" s="872"/>
    </row>
    <row r="20" spans="1:31" s="418" customFormat="1" ht="49.95" customHeight="1">
      <c r="A20" s="296"/>
      <c r="B20" s="297"/>
      <c r="C20" s="354"/>
      <c r="D20" s="354"/>
      <c r="E20" s="354"/>
      <c r="F20" s="354"/>
      <c r="G20" s="354">
        <v>0</v>
      </c>
      <c r="H20" s="354">
        <v>0</v>
      </c>
      <c r="I20" s="420"/>
      <c r="J20" s="348"/>
      <c r="K20" s="354"/>
      <c r="L20" s="424"/>
      <c r="M20" s="296"/>
      <c r="N20" s="424"/>
      <c r="O20" s="424"/>
      <c r="P20" s="424"/>
      <c r="Q20" s="424"/>
      <c r="R20" s="424"/>
      <c r="S20" s="295" t="str">
        <f t="shared" si="0"/>
        <v>1</v>
      </c>
      <c r="T20" s="295" t="str">
        <f t="shared" si="1"/>
        <v>1</v>
      </c>
      <c r="U20" s="295" t="str">
        <f t="shared" si="2"/>
        <v>0</v>
      </c>
      <c r="V20" s="295" t="str">
        <f t="shared" si="4"/>
        <v>0</v>
      </c>
      <c r="W20" s="295" t="str">
        <f t="shared" si="3"/>
        <v>N</v>
      </c>
      <c r="X20" s="877"/>
      <c r="Y20" s="880"/>
      <c r="Z20" s="882"/>
      <c r="AA20" s="882"/>
      <c r="AB20" s="882"/>
      <c r="AC20" s="872"/>
      <c r="AD20" s="872"/>
      <c r="AE20" s="872"/>
    </row>
    <row r="21" spans="1:31" s="418" customFormat="1" ht="49.95" customHeight="1">
      <c r="A21" s="296"/>
      <c r="B21" s="297"/>
      <c r="C21" s="354"/>
      <c r="D21" s="354"/>
      <c r="E21" s="354"/>
      <c r="F21" s="354"/>
      <c r="G21" s="354">
        <v>0</v>
      </c>
      <c r="H21" s="354">
        <v>0</v>
      </c>
      <c r="I21" s="420"/>
      <c r="J21" s="348"/>
      <c r="K21" s="354"/>
      <c r="L21" s="424"/>
      <c r="M21" s="296"/>
      <c r="N21" s="424"/>
      <c r="O21" s="424"/>
      <c r="P21" s="424"/>
      <c r="Q21" s="424"/>
      <c r="R21" s="424"/>
      <c r="S21" s="295" t="str">
        <f t="shared" si="0"/>
        <v>1</v>
      </c>
      <c r="T21" s="295" t="str">
        <f t="shared" si="1"/>
        <v>1</v>
      </c>
      <c r="U21" s="295" t="str">
        <f t="shared" si="2"/>
        <v>0</v>
      </c>
      <c r="V21" s="295" t="str">
        <f t="shared" si="4"/>
        <v>0</v>
      </c>
      <c r="W21" s="295" t="str">
        <f t="shared" si="3"/>
        <v>N</v>
      </c>
      <c r="X21" s="877"/>
      <c r="Y21" s="880"/>
      <c r="Z21" s="882"/>
      <c r="AA21" s="882"/>
      <c r="AB21" s="882"/>
      <c r="AC21" s="872"/>
      <c r="AD21" s="872"/>
      <c r="AE21" s="872"/>
    </row>
    <row r="22" spans="1:31" s="418" customFormat="1" ht="49.95" customHeight="1">
      <c r="A22" s="296"/>
      <c r="B22" s="297"/>
      <c r="C22" s="354"/>
      <c r="D22" s="354"/>
      <c r="E22" s="354"/>
      <c r="F22" s="354"/>
      <c r="G22" s="354">
        <v>0</v>
      </c>
      <c r="H22" s="354">
        <v>0</v>
      </c>
      <c r="I22" s="420"/>
      <c r="J22" s="348"/>
      <c r="K22" s="354"/>
      <c r="L22" s="424"/>
      <c r="M22" s="296"/>
      <c r="N22" s="424"/>
      <c r="O22" s="424"/>
      <c r="P22" s="424"/>
      <c r="Q22" s="424"/>
      <c r="R22" s="424"/>
      <c r="S22" s="295" t="str">
        <f t="shared" si="0"/>
        <v>1</v>
      </c>
      <c r="T22" s="295" t="str">
        <f t="shared" si="1"/>
        <v>1</v>
      </c>
      <c r="U22" s="295" t="str">
        <f t="shared" si="2"/>
        <v>0</v>
      </c>
      <c r="V22" s="295" t="str">
        <f t="shared" si="4"/>
        <v>0</v>
      </c>
      <c r="W22" s="295" t="str">
        <f t="shared" si="3"/>
        <v>N</v>
      </c>
      <c r="X22" s="878"/>
      <c r="Y22" s="881"/>
      <c r="Z22" s="882"/>
      <c r="AA22" s="882"/>
      <c r="AB22" s="882"/>
      <c r="AC22" s="872"/>
      <c r="AD22" s="872"/>
      <c r="AE22" s="872"/>
    </row>
    <row r="23" spans="1:31" s="419" customFormat="1" ht="45" customHeight="1">
      <c r="A23" s="972" t="s">
        <v>2</v>
      </c>
      <c r="B23" s="973"/>
      <c r="C23" s="973"/>
      <c r="D23" s="973"/>
      <c r="E23" s="973"/>
      <c r="F23" s="973"/>
      <c r="G23" s="973"/>
      <c r="H23" s="973"/>
      <c r="I23" s="973"/>
      <c r="J23" s="973"/>
      <c r="K23" s="973"/>
      <c r="L23" s="973"/>
      <c r="M23" s="974"/>
      <c r="N23" s="300">
        <f>SUM(N4:N22)</f>
        <v>0</v>
      </c>
      <c r="O23" s="300">
        <f>SUM(O4:O22)</f>
        <v>0</v>
      </c>
      <c r="P23" s="300">
        <f>SUM(P4:P22)</f>
        <v>0</v>
      </c>
      <c r="Q23" s="300">
        <f>SUM(Q4:Q22)</f>
        <v>0</v>
      </c>
      <c r="R23" s="300">
        <f>SUM(R4:R22)</f>
        <v>0</v>
      </c>
      <c r="S23" s="301"/>
      <c r="T23" s="301"/>
      <c r="U23" s="301"/>
      <c r="V23" s="301"/>
      <c r="W23" s="302"/>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50" priority="9" operator="containsText" text="0">
      <formula>NOT(ISERROR(SEARCH("0",S4)))</formula>
    </cfRule>
  </conditionalFormatting>
  <conditionalFormatting sqref="U4:U22">
    <cfRule type="containsText" dxfId="249" priority="8" operator="containsText" text="0">
      <formula>NOT(ISERROR(SEARCH("0",U4)))</formula>
    </cfRule>
  </conditionalFormatting>
  <conditionalFormatting sqref="V4:V22">
    <cfRule type="containsText" dxfId="248" priority="7" operator="containsText" text="1">
      <formula>NOT(ISERROR(SEARCH("1",V4)))</formula>
    </cfRule>
  </conditionalFormatting>
  <conditionalFormatting sqref="W4:W22 A23">
    <cfRule type="containsText" dxfId="247" priority="6" operator="containsText" text="Y">
      <formula>NOT(ISERROR(SEARCH("Y",A4)))</formula>
    </cfRule>
  </conditionalFormatting>
  <conditionalFormatting sqref="AC4:AE4">
    <cfRule type="cellIs" dxfId="246" priority="4" stopIfTrue="1" operator="equal">
      <formula>"身份空白"</formula>
    </cfRule>
    <cfRule type="cellIs" dxfId="245"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0"/>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O6" sqref="O6"/>
    </sheetView>
  </sheetViews>
  <sheetFormatPr defaultColWidth="8.88671875" defaultRowHeight="15"/>
  <cols>
    <col min="1" max="1" width="17.88671875" style="7" customWidth="1"/>
    <col min="2" max="2" width="18.6640625" style="8" customWidth="1"/>
    <col min="3" max="3" width="11.109375" style="7" customWidth="1"/>
    <col min="4" max="5" width="13.6640625" style="7" customWidth="1"/>
    <col min="6" max="6" width="11.88671875" style="7" customWidth="1"/>
    <col min="7" max="8" width="11.6640625" style="7" customWidth="1"/>
    <col min="9" max="9" width="11.88671875" style="7" customWidth="1"/>
    <col min="10" max="10" width="23.77734375" style="9" customWidth="1"/>
    <col min="11" max="11" width="21.21875" style="7" customWidth="1"/>
    <col min="12" max="12" width="16.88671875" style="10" customWidth="1"/>
    <col min="13" max="13" width="18.21875" style="7" customWidth="1"/>
    <col min="14" max="16" width="19.109375" style="11" customWidth="1"/>
    <col min="17" max="17" width="14.5546875" style="11" customWidth="1"/>
    <col min="18" max="18" width="19.109375" style="11" customWidth="1"/>
    <col min="19" max="20" width="17.88671875" style="7" customWidth="1"/>
    <col min="21" max="21" width="14.33203125" style="7" customWidth="1"/>
    <col min="22" max="22" width="16.88671875" style="7" customWidth="1"/>
    <col min="23" max="23" width="15.109375" style="7" customWidth="1"/>
    <col min="24" max="24" width="16" style="7" customWidth="1"/>
    <col min="25" max="25" width="15.33203125" style="12" customWidth="1"/>
    <col min="26" max="31" width="19"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4" customFormat="1" ht="153.6" customHeight="1">
      <c r="A3" s="221" t="s">
        <v>972</v>
      </c>
      <c r="B3" s="220" t="s">
        <v>505</v>
      </c>
      <c r="C3" s="221" t="s">
        <v>506</v>
      </c>
      <c r="D3" s="221" t="s">
        <v>507</v>
      </c>
      <c r="E3" s="221" t="s">
        <v>1054</v>
      </c>
      <c r="F3" s="221" t="s">
        <v>509</v>
      </c>
      <c r="G3" s="221" t="s">
        <v>510</v>
      </c>
      <c r="H3" s="221" t="s">
        <v>511</v>
      </c>
      <c r="I3" s="221" t="s">
        <v>512</v>
      </c>
      <c r="J3" s="221" t="s">
        <v>513</v>
      </c>
      <c r="K3" s="221" t="s">
        <v>622</v>
      </c>
      <c r="L3" s="222" t="s">
        <v>514</v>
      </c>
      <c r="M3" s="221" t="s">
        <v>1055</v>
      </c>
      <c r="N3" s="304" t="s">
        <v>734</v>
      </c>
      <c r="O3" s="214" t="s">
        <v>735</v>
      </c>
      <c r="P3" s="214" t="s">
        <v>736</v>
      </c>
      <c r="Q3" s="214" t="s">
        <v>1057</v>
      </c>
      <c r="R3" s="214" t="s">
        <v>738</v>
      </c>
      <c r="S3" s="305" t="s">
        <v>1092</v>
      </c>
      <c r="T3" s="305" t="s">
        <v>1091</v>
      </c>
      <c r="U3" s="305" t="s">
        <v>740</v>
      </c>
      <c r="V3" s="306" t="s">
        <v>741</v>
      </c>
      <c r="W3" s="305" t="s">
        <v>742</v>
      </c>
      <c r="X3" s="307" t="s">
        <v>116</v>
      </c>
      <c r="Y3" s="308" t="s">
        <v>743</v>
      </c>
      <c r="Z3" s="309" t="s">
        <v>744</v>
      </c>
      <c r="AA3" s="309" t="s">
        <v>745</v>
      </c>
      <c r="AB3" s="310" t="s">
        <v>746</v>
      </c>
      <c r="AC3" s="311" t="s">
        <v>747</v>
      </c>
      <c r="AD3" s="311" t="s">
        <v>748</v>
      </c>
      <c r="AE3" s="311" t="s">
        <v>749</v>
      </c>
    </row>
    <row r="4" spans="1:31" s="418" customFormat="1" ht="49.95" customHeight="1">
      <c r="A4" s="473">
        <v>1</v>
      </c>
      <c r="B4" s="397">
        <f>'步驟1. 先填【111-1申請總表】會自動帶公式至步驟2.欄位'!G18</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398" t="str">
        <f t="shared" ref="S4:S22" si="0">IF(OR(F4*H4),"0","1")</f>
        <v>1</v>
      </c>
      <c r="T4" s="398" t="str">
        <f t="shared" ref="T4:T22" si="1">IF(OR(G4*H4),"0","1")</f>
        <v>1</v>
      </c>
      <c r="U4" s="398" t="str">
        <f t="shared" ref="U4:U22" si="2">IF(OR((A4&lt;=0),(A4&gt;28),(A4&gt;3)*(A4&lt;=7)*(D4=2)*(E4=0)*(F4=0)*(H4=0),(A4&gt;3)*(A4&lt;=7)*(D4&lt;1)*(E4=0)*(F4=0)*(H4=0),(A4&gt;3)*(A4&lt;=7)*(D4&gt;5)*(E4=0)*(F4=0)*(H4=0),(A4=8)*(E4=0)*(F4=0)*(H4=0),(A4=9)*(E4=0)*(F4=0)*(H4=0),(A4=1)*F4,(A4=1)*G4,(A4=1)*H4,(A4=2)*(F4=0)*(H4=0),(A4=3)*(F4=0)*(H4=0),(A4=10)*(D4=1)*(F4=0)*(H4=0),(A4=10)*(D4=3)*(F4=0)*(H4=0),(A4=10)*(D4=4)*(F4=0)*(H4=0),F4*H4,G4*H4,AND((A4&gt;=11)*(F4=0),AND((A4&gt;=11)*(H4=0)))),"0","1")</f>
        <v>1</v>
      </c>
      <c r="V4" s="398" t="str">
        <f>IF(AND((OR('步驟1. 先填【111-1申請總表】會自動帶公式至步驟2.欄位'!$N$18="弱勢家庭子女",'步驟1. 先填【111-1申請總表】會自動帶公式至步驟2.欄位'!$N$18="弱勢家庭身障學生或身障人士子女")),U4*(G4=0)),"1","0")</f>
        <v>0</v>
      </c>
      <c r="W4" s="398" t="str">
        <f t="shared" ref="W4:W22" si="3">IF(U4*V4,"Y","N")</f>
        <v>N</v>
      </c>
      <c r="X4" s="966">
        <f>COUNTIF(U4:U22,"1")</f>
        <v>1</v>
      </c>
      <c r="Y4" s="879">
        <f>'步驟1. 先填【111-1申請總表】會自動帶公式至步驟2.欄位'!N18</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9.95" customHeight="1">
      <c r="A5" s="393"/>
      <c r="B5" s="382"/>
      <c r="C5" s="348"/>
      <c r="D5" s="348"/>
      <c r="E5" s="348"/>
      <c r="F5" s="348"/>
      <c r="G5" s="348">
        <v>0</v>
      </c>
      <c r="H5" s="348">
        <v>0</v>
      </c>
      <c r="I5" s="413"/>
      <c r="J5" s="348"/>
      <c r="K5" s="348"/>
      <c r="L5" s="424"/>
      <c r="M5" s="393"/>
      <c r="N5" s="424"/>
      <c r="O5" s="424"/>
      <c r="P5" s="424"/>
      <c r="Q5" s="424"/>
      <c r="R5" s="424"/>
      <c r="S5" s="398" t="str">
        <f t="shared" si="0"/>
        <v>1</v>
      </c>
      <c r="T5" s="398" t="str">
        <f t="shared" si="1"/>
        <v>1</v>
      </c>
      <c r="U5" s="398" t="str">
        <f t="shared" si="2"/>
        <v>0</v>
      </c>
      <c r="V5" s="398" t="str">
        <f t="shared" ref="V5:V22" si="4">IF(AND(U5*(G5=0),(A5&gt;0)*(A5&lt;=28)),"1","0")</f>
        <v>0</v>
      </c>
      <c r="W5" s="398" t="str">
        <f t="shared" si="3"/>
        <v>N</v>
      </c>
      <c r="X5" s="967"/>
      <c r="Y5" s="880"/>
      <c r="Z5" s="882"/>
      <c r="AA5" s="882"/>
      <c r="AB5" s="882"/>
      <c r="AC5" s="872"/>
      <c r="AD5" s="872"/>
      <c r="AE5" s="872"/>
    </row>
    <row r="6" spans="1:31" s="418" customFormat="1" ht="49.95" customHeight="1">
      <c r="A6" s="393"/>
      <c r="B6" s="382"/>
      <c r="C6" s="348"/>
      <c r="D6" s="348"/>
      <c r="E6" s="348"/>
      <c r="F6" s="348"/>
      <c r="G6" s="348">
        <v>0</v>
      </c>
      <c r="H6" s="348">
        <v>0</v>
      </c>
      <c r="I6" s="413"/>
      <c r="J6" s="348"/>
      <c r="K6" s="348"/>
      <c r="L6" s="424"/>
      <c r="M6" s="393"/>
      <c r="N6" s="424"/>
      <c r="O6" s="424"/>
      <c r="P6" s="424"/>
      <c r="Q6" s="424"/>
      <c r="R6" s="424"/>
      <c r="S6" s="398" t="str">
        <f t="shared" si="0"/>
        <v>1</v>
      </c>
      <c r="T6" s="398" t="str">
        <f t="shared" si="1"/>
        <v>1</v>
      </c>
      <c r="U6" s="398" t="str">
        <f t="shared" si="2"/>
        <v>0</v>
      </c>
      <c r="V6" s="398" t="str">
        <f t="shared" si="4"/>
        <v>0</v>
      </c>
      <c r="W6" s="398" t="str">
        <f t="shared" si="3"/>
        <v>N</v>
      </c>
      <c r="X6" s="967"/>
      <c r="Y6" s="880"/>
      <c r="Z6" s="882"/>
      <c r="AA6" s="882"/>
      <c r="AB6" s="882"/>
      <c r="AC6" s="872"/>
      <c r="AD6" s="872"/>
      <c r="AE6" s="872"/>
    </row>
    <row r="7" spans="1:31" s="418" customFormat="1" ht="49.95" customHeight="1">
      <c r="A7" s="393"/>
      <c r="B7" s="382"/>
      <c r="C7" s="348"/>
      <c r="D7" s="348"/>
      <c r="E7" s="348"/>
      <c r="F7" s="348"/>
      <c r="G7" s="348">
        <v>0</v>
      </c>
      <c r="H7" s="348">
        <v>0</v>
      </c>
      <c r="I7" s="413"/>
      <c r="J7" s="348"/>
      <c r="K7" s="348"/>
      <c r="L7" s="424"/>
      <c r="M7" s="393"/>
      <c r="N7" s="424"/>
      <c r="O7" s="424"/>
      <c r="P7" s="424"/>
      <c r="Q7" s="424"/>
      <c r="R7" s="424"/>
      <c r="S7" s="398" t="str">
        <f t="shared" si="0"/>
        <v>1</v>
      </c>
      <c r="T7" s="398" t="str">
        <f t="shared" si="1"/>
        <v>1</v>
      </c>
      <c r="U7" s="398" t="str">
        <f t="shared" si="2"/>
        <v>0</v>
      </c>
      <c r="V7" s="398" t="str">
        <f t="shared" si="4"/>
        <v>0</v>
      </c>
      <c r="W7" s="398" t="str">
        <f t="shared" si="3"/>
        <v>N</v>
      </c>
      <c r="X7" s="967"/>
      <c r="Y7" s="880"/>
      <c r="Z7" s="882"/>
      <c r="AA7" s="882"/>
      <c r="AB7" s="882"/>
      <c r="AC7" s="872"/>
      <c r="AD7" s="872"/>
      <c r="AE7" s="872"/>
    </row>
    <row r="8" spans="1:31" s="418" customFormat="1" ht="49.95" customHeight="1">
      <c r="A8" s="393"/>
      <c r="B8" s="382"/>
      <c r="C8" s="348"/>
      <c r="D8" s="348"/>
      <c r="E8" s="348"/>
      <c r="F8" s="348"/>
      <c r="G8" s="348">
        <v>0</v>
      </c>
      <c r="H8" s="348">
        <v>0</v>
      </c>
      <c r="I8" s="413"/>
      <c r="J8" s="348"/>
      <c r="K8" s="348"/>
      <c r="L8" s="424"/>
      <c r="M8" s="393"/>
      <c r="N8" s="424"/>
      <c r="O8" s="424"/>
      <c r="P8" s="424"/>
      <c r="Q8" s="424"/>
      <c r="R8" s="424"/>
      <c r="S8" s="398" t="str">
        <f t="shared" si="0"/>
        <v>1</v>
      </c>
      <c r="T8" s="398" t="str">
        <f t="shared" si="1"/>
        <v>1</v>
      </c>
      <c r="U8" s="398" t="str">
        <f t="shared" si="2"/>
        <v>0</v>
      </c>
      <c r="V8" s="398" t="str">
        <f t="shared" si="4"/>
        <v>0</v>
      </c>
      <c r="W8" s="398" t="str">
        <f t="shared" si="3"/>
        <v>N</v>
      </c>
      <c r="X8" s="967"/>
      <c r="Y8" s="880"/>
      <c r="Z8" s="882"/>
      <c r="AA8" s="882"/>
      <c r="AB8" s="882"/>
      <c r="AC8" s="872"/>
      <c r="AD8" s="872"/>
      <c r="AE8" s="872"/>
    </row>
    <row r="9" spans="1:31" s="418" customFormat="1" ht="49.95" customHeight="1">
      <c r="A9" s="393"/>
      <c r="B9" s="382"/>
      <c r="C9" s="348"/>
      <c r="D9" s="348"/>
      <c r="E9" s="348"/>
      <c r="F9" s="348"/>
      <c r="G9" s="348">
        <v>0</v>
      </c>
      <c r="H9" s="348">
        <v>0</v>
      </c>
      <c r="I9" s="413"/>
      <c r="J9" s="348"/>
      <c r="K9" s="348"/>
      <c r="L9" s="424"/>
      <c r="M9" s="393"/>
      <c r="N9" s="424"/>
      <c r="O9" s="424"/>
      <c r="P9" s="424"/>
      <c r="Q9" s="424"/>
      <c r="R9" s="424"/>
      <c r="S9" s="398" t="str">
        <f t="shared" si="0"/>
        <v>1</v>
      </c>
      <c r="T9" s="398" t="str">
        <f t="shared" si="1"/>
        <v>1</v>
      </c>
      <c r="U9" s="398" t="str">
        <f t="shared" si="2"/>
        <v>0</v>
      </c>
      <c r="V9" s="398" t="str">
        <f t="shared" si="4"/>
        <v>0</v>
      </c>
      <c r="W9" s="398" t="str">
        <f t="shared" si="3"/>
        <v>N</v>
      </c>
      <c r="X9" s="967"/>
      <c r="Y9" s="880"/>
      <c r="Z9" s="882"/>
      <c r="AA9" s="882"/>
      <c r="AB9" s="882"/>
      <c r="AC9" s="872"/>
      <c r="AD9" s="872"/>
      <c r="AE9" s="872"/>
    </row>
    <row r="10" spans="1:31" s="418" customFormat="1" ht="49.95" customHeight="1">
      <c r="A10" s="393"/>
      <c r="B10" s="382"/>
      <c r="C10" s="348"/>
      <c r="D10" s="348"/>
      <c r="E10" s="348"/>
      <c r="F10" s="348"/>
      <c r="G10" s="348">
        <v>0</v>
      </c>
      <c r="H10" s="348">
        <v>0</v>
      </c>
      <c r="I10" s="413"/>
      <c r="J10" s="348"/>
      <c r="K10" s="348"/>
      <c r="L10" s="424"/>
      <c r="M10" s="393"/>
      <c r="N10" s="424"/>
      <c r="O10" s="424"/>
      <c r="P10" s="424"/>
      <c r="Q10" s="424"/>
      <c r="R10" s="424"/>
      <c r="S10" s="398" t="str">
        <f t="shared" si="0"/>
        <v>1</v>
      </c>
      <c r="T10" s="398" t="str">
        <f t="shared" si="1"/>
        <v>1</v>
      </c>
      <c r="U10" s="398" t="str">
        <f t="shared" si="2"/>
        <v>0</v>
      </c>
      <c r="V10" s="398" t="str">
        <f t="shared" si="4"/>
        <v>0</v>
      </c>
      <c r="W10" s="398" t="str">
        <f t="shared" si="3"/>
        <v>N</v>
      </c>
      <c r="X10" s="967"/>
      <c r="Y10" s="880"/>
      <c r="Z10" s="882"/>
      <c r="AA10" s="882"/>
      <c r="AB10" s="882"/>
      <c r="AC10" s="872"/>
      <c r="AD10" s="872"/>
      <c r="AE10" s="872"/>
    </row>
    <row r="11" spans="1:31" s="418" customFormat="1" ht="49.95" customHeight="1">
      <c r="A11" s="393"/>
      <c r="B11" s="382"/>
      <c r="C11" s="348"/>
      <c r="D11" s="348"/>
      <c r="E11" s="348"/>
      <c r="F11" s="348"/>
      <c r="G11" s="348">
        <v>0</v>
      </c>
      <c r="H11" s="348">
        <v>0</v>
      </c>
      <c r="I11" s="413"/>
      <c r="J11" s="348"/>
      <c r="K11" s="348"/>
      <c r="L11" s="424"/>
      <c r="M11" s="393"/>
      <c r="N11" s="424"/>
      <c r="O11" s="424"/>
      <c r="P11" s="424"/>
      <c r="Q11" s="424"/>
      <c r="R11" s="424"/>
      <c r="S11" s="398" t="str">
        <f t="shared" si="0"/>
        <v>1</v>
      </c>
      <c r="T11" s="398" t="str">
        <f t="shared" si="1"/>
        <v>1</v>
      </c>
      <c r="U11" s="398" t="str">
        <f t="shared" si="2"/>
        <v>0</v>
      </c>
      <c r="V11" s="398" t="str">
        <f t="shared" si="4"/>
        <v>0</v>
      </c>
      <c r="W11" s="398" t="str">
        <f t="shared" si="3"/>
        <v>N</v>
      </c>
      <c r="X11" s="967"/>
      <c r="Y11" s="880"/>
      <c r="Z11" s="882"/>
      <c r="AA11" s="882"/>
      <c r="AB11" s="882"/>
      <c r="AC11" s="872"/>
      <c r="AD11" s="872"/>
      <c r="AE11" s="872"/>
    </row>
    <row r="12" spans="1:31" s="418" customFormat="1" ht="49.95" customHeight="1">
      <c r="A12" s="393"/>
      <c r="B12" s="382"/>
      <c r="C12" s="348"/>
      <c r="D12" s="348"/>
      <c r="E12" s="348"/>
      <c r="F12" s="348"/>
      <c r="G12" s="348">
        <v>0</v>
      </c>
      <c r="H12" s="348">
        <v>0</v>
      </c>
      <c r="I12" s="413"/>
      <c r="J12" s="348"/>
      <c r="K12" s="348"/>
      <c r="L12" s="424"/>
      <c r="M12" s="393"/>
      <c r="N12" s="424"/>
      <c r="O12" s="424"/>
      <c r="P12" s="424"/>
      <c r="Q12" s="424"/>
      <c r="R12" s="424"/>
      <c r="S12" s="398" t="str">
        <f t="shared" si="0"/>
        <v>1</v>
      </c>
      <c r="T12" s="398" t="str">
        <f t="shared" si="1"/>
        <v>1</v>
      </c>
      <c r="U12" s="398" t="str">
        <f t="shared" si="2"/>
        <v>0</v>
      </c>
      <c r="V12" s="398" t="str">
        <f t="shared" si="4"/>
        <v>0</v>
      </c>
      <c r="W12" s="398" t="str">
        <f t="shared" si="3"/>
        <v>N</v>
      </c>
      <c r="X12" s="967"/>
      <c r="Y12" s="880"/>
      <c r="Z12" s="882"/>
      <c r="AA12" s="882"/>
      <c r="AB12" s="882"/>
      <c r="AC12" s="872"/>
      <c r="AD12" s="872"/>
      <c r="AE12" s="872"/>
    </row>
    <row r="13" spans="1:31" s="418" customFormat="1" ht="49.95" customHeight="1">
      <c r="A13" s="393"/>
      <c r="B13" s="382"/>
      <c r="C13" s="348"/>
      <c r="D13" s="348"/>
      <c r="E13" s="348"/>
      <c r="F13" s="348"/>
      <c r="G13" s="348">
        <v>0</v>
      </c>
      <c r="H13" s="348">
        <v>0</v>
      </c>
      <c r="I13" s="413"/>
      <c r="J13" s="348"/>
      <c r="K13" s="348"/>
      <c r="L13" s="424"/>
      <c r="M13" s="393"/>
      <c r="N13" s="424"/>
      <c r="O13" s="424"/>
      <c r="P13" s="424"/>
      <c r="Q13" s="424"/>
      <c r="R13" s="424"/>
      <c r="S13" s="398" t="str">
        <f t="shared" si="0"/>
        <v>1</v>
      </c>
      <c r="T13" s="398" t="str">
        <f t="shared" si="1"/>
        <v>1</v>
      </c>
      <c r="U13" s="398" t="str">
        <f t="shared" si="2"/>
        <v>0</v>
      </c>
      <c r="V13" s="398" t="str">
        <f t="shared" si="4"/>
        <v>0</v>
      </c>
      <c r="W13" s="398" t="str">
        <f t="shared" si="3"/>
        <v>N</v>
      </c>
      <c r="X13" s="967"/>
      <c r="Y13" s="880"/>
      <c r="Z13" s="882"/>
      <c r="AA13" s="882"/>
      <c r="AB13" s="882"/>
      <c r="AC13" s="872"/>
      <c r="AD13" s="872"/>
      <c r="AE13" s="872"/>
    </row>
    <row r="14" spans="1:31" s="418" customFormat="1" ht="49.95" customHeight="1">
      <c r="A14" s="393"/>
      <c r="B14" s="382"/>
      <c r="C14" s="348"/>
      <c r="D14" s="348"/>
      <c r="E14" s="348"/>
      <c r="F14" s="348"/>
      <c r="G14" s="348">
        <v>0</v>
      </c>
      <c r="H14" s="348">
        <v>0</v>
      </c>
      <c r="I14" s="413"/>
      <c r="J14" s="348"/>
      <c r="K14" s="348"/>
      <c r="L14" s="424"/>
      <c r="M14" s="393"/>
      <c r="N14" s="424"/>
      <c r="O14" s="424"/>
      <c r="P14" s="424"/>
      <c r="Q14" s="424"/>
      <c r="R14" s="424"/>
      <c r="S14" s="398" t="str">
        <f t="shared" si="0"/>
        <v>1</v>
      </c>
      <c r="T14" s="398" t="str">
        <f t="shared" si="1"/>
        <v>1</v>
      </c>
      <c r="U14" s="398" t="str">
        <f t="shared" si="2"/>
        <v>0</v>
      </c>
      <c r="V14" s="398" t="str">
        <f t="shared" si="4"/>
        <v>0</v>
      </c>
      <c r="W14" s="398" t="str">
        <f t="shared" si="3"/>
        <v>N</v>
      </c>
      <c r="X14" s="967"/>
      <c r="Y14" s="880"/>
      <c r="Z14" s="882"/>
      <c r="AA14" s="882"/>
      <c r="AB14" s="882"/>
      <c r="AC14" s="872"/>
      <c r="AD14" s="872"/>
      <c r="AE14" s="872"/>
    </row>
    <row r="15" spans="1:31" s="418" customFormat="1" ht="49.95" customHeight="1">
      <c r="A15" s="393"/>
      <c r="B15" s="382"/>
      <c r="C15" s="348"/>
      <c r="D15" s="348"/>
      <c r="E15" s="348"/>
      <c r="F15" s="348"/>
      <c r="G15" s="348">
        <v>0</v>
      </c>
      <c r="H15" s="348">
        <v>0</v>
      </c>
      <c r="I15" s="413"/>
      <c r="J15" s="348"/>
      <c r="K15" s="348"/>
      <c r="L15" s="424"/>
      <c r="M15" s="393"/>
      <c r="N15" s="424"/>
      <c r="O15" s="424"/>
      <c r="P15" s="424"/>
      <c r="Q15" s="424"/>
      <c r="R15" s="424"/>
      <c r="S15" s="398" t="str">
        <f t="shared" si="0"/>
        <v>1</v>
      </c>
      <c r="T15" s="398" t="str">
        <f t="shared" si="1"/>
        <v>1</v>
      </c>
      <c r="U15" s="398" t="str">
        <f t="shared" si="2"/>
        <v>0</v>
      </c>
      <c r="V15" s="398" t="str">
        <f t="shared" si="4"/>
        <v>0</v>
      </c>
      <c r="W15" s="398" t="str">
        <f t="shared" si="3"/>
        <v>N</v>
      </c>
      <c r="X15" s="967"/>
      <c r="Y15" s="880"/>
      <c r="Z15" s="882"/>
      <c r="AA15" s="882"/>
      <c r="AB15" s="882"/>
      <c r="AC15" s="872"/>
      <c r="AD15" s="872"/>
      <c r="AE15" s="872"/>
    </row>
    <row r="16" spans="1:31" s="418" customFormat="1" ht="49.95" customHeight="1">
      <c r="A16" s="393"/>
      <c r="B16" s="382"/>
      <c r="C16" s="348"/>
      <c r="D16" s="348"/>
      <c r="E16" s="348"/>
      <c r="F16" s="348"/>
      <c r="G16" s="348">
        <v>0</v>
      </c>
      <c r="H16" s="348">
        <v>0</v>
      </c>
      <c r="I16" s="413"/>
      <c r="J16" s="348"/>
      <c r="K16" s="348"/>
      <c r="L16" s="424"/>
      <c r="M16" s="393"/>
      <c r="N16" s="424"/>
      <c r="O16" s="424"/>
      <c r="P16" s="424"/>
      <c r="Q16" s="424"/>
      <c r="R16" s="424"/>
      <c r="S16" s="398" t="str">
        <f t="shared" si="0"/>
        <v>1</v>
      </c>
      <c r="T16" s="398" t="str">
        <f t="shared" si="1"/>
        <v>1</v>
      </c>
      <c r="U16" s="398" t="str">
        <f t="shared" si="2"/>
        <v>0</v>
      </c>
      <c r="V16" s="398" t="str">
        <f t="shared" si="4"/>
        <v>0</v>
      </c>
      <c r="W16" s="398" t="str">
        <f t="shared" si="3"/>
        <v>N</v>
      </c>
      <c r="X16" s="967"/>
      <c r="Y16" s="880"/>
      <c r="Z16" s="882"/>
      <c r="AA16" s="882"/>
      <c r="AB16" s="882"/>
      <c r="AC16" s="872"/>
      <c r="AD16" s="872"/>
      <c r="AE16" s="872"/>
    </row>
    <row r="17" spans="1:31" s="418" customFormat="1" ht="49.95" customHeight="1">
      <c r="A17" s="393"/>
      <c r="B17" s="382"/>
      <c r="C17" s="348"/>
      <c r="D17" s="348"/>
      <c r="E17" s="348"/>
      <c r="F17" s="348"/>
      <c r="G17" s="348">
        <v>0</v>
      </c>
      <c r="H17" s="348">
        <v>0</v>
      </c>
      <c r="I17" s="413"/>
      <c r="J17" s="348"/>
      <c r="K17" s="348"/>
      <c r="L17" s="424"/>
      <c r="M17" s="393"/>
      <c r="N17" s="424"/>
      <c r="O17" s="424"/>
      <c r="P17" s="424"/>
      <c r="Q17" s="424"/>
      <c r="R17" s="424"/>
      <c r="S17" s="398" t="str">
        <f t="shared" si="0"/>
        <v>1</v>
      </c>
      <c r="T17" s="398" t="str">
        <f t="shared" si="1"/>
        <v>1</v>
      </c>
      <c r="U17" s="398" t="str">
        <f t="shared" si="2"/>
        <v>0</v>
      </c>
      <c r="V17" s="398" t="str">
        <f t="shared" si="4"/>
        <v>0</v>
      </c>
      <c r="W17" s="398" t="str">
        <f t="shared" si="3"/>
        <v>N</v>
      </c>
      <c r="X17" s="967"/>
      <c r="Y17" s="880"/>
      <c r="Z17" s="882"/>
      <c r="AA17" s="882"/>
      <c r="AB17" s="882"/>
      <c r="AC17" s="872"/>
      <c r="AD17" s="872"/>
      <c r="AE17" s="872"/>
    </row>
    <row r="18" spans="1:31" s="418" customFormat="1" ht="49.95" customHeight="1">
      <c r="A18" s="393"/>
      <c r="B18" s="382"/>
      <c r="C18" s="348"/>
      <c r="D18" s="348"/>
      <c r="E18" s="348"/>
      <c r="F18" s="348"/>
      <c r="G18" s="348">
        <v>0</v>
      </c>
      <c r="H18" s="348">
        <v>0</v>
      </c>
      <c r="I18" s="413"/>
      <c r="J18" s="348"/>
      <c r="K18" s="348"/>
      <c r="L18" s="424"/>
      <c r="M18" s="393"/>
      <c r="N18" s="424"/>
      <c r="O18" s="424"/>
      <c r="P18" s="424"/>
      <c r="Q18" s="424"/>
      <c r="R18" s="424"/>
      <c r="S18" s="398" t="str">
        <f t="shared" si="0"/>
        <v>1</v>
      </c>
      <c r="T18" s="398" t="str">
        <f t="shared" si="1"/>
        <v>1</v>
      </c>
      <c r="U18" s="398" t="str">
        <f t="shared" si="2"/>
        <v>0</v>
      </c>
      <c r="V18" s="398" t="str">
        <f t="shared" si="4"/>
        <v>0</v>
      </c>
      <c r="W18" s="398" t="str">
        <f t="shared" si="3"/>
        <v>N</v>
      </c>
      <c r="X18" s="967"/>
      <c r="Y18" s="880"/>
      <c r="Z18" s="882"/>
      <c r="AA18" s="882"/>
      <c r="AB18" s="882"/>
      <c r="AC18" s="872"/>
      <c r="AD18" s="872"/>
      <c r="AE18" s="872"/>
    </row>
    <row r="19" spans="1:31" s="418" customFormat="1" ht="49.95" customHeight="1">
      <c r="A19" s="393"/>
      <c r="B19" s="382"/>
      <c r="C19" s="348"/>
      <c r="D19" s="348"/>
      <c r="E19" s="348"/>
      <c r="F19" s="348"/>
      <c r="G19" s="348">
        <v>0</v>
      </c>
      <c r="H19" s="348">
        <v>0</v>
      </c>
      <c r="I19" s="413"/>
      <c r="J19" s="348"/>
      <c r="K19" s="348"/>
      <c r="L19" s="424"/>
      <c r="M19" s="393"/>
      <c r="N19" s="424"/>
      <c r="O19" s="424"/>
      <c r="P19" s="424"/>
      <c r="Q19" s="424"/>
      <c r="R19" s="424"/>
      <c r="S19" s="398" t="str">
        <f t="shared" si="0"/>
        <v>1</v>
      </c>
      <c r="T19" s="398" t="str">
        <f t="shared" si="1"/>
        <v>1</v>
      </c>
      <c r="U19" s="398" t="str">
        <f t="shared" si="2"/>
        <v>0</v>
      </c>
      <c r="V19" s="398" t="str">
        <f t="shared" si="4"/>
        <v>0</v>
      </c>
      <c r="W19" s="398" t="str">
        <f t="shared" si="3"/>
        <v>N</v>
      </c>
      <c r="X19" s="967"/>
      <c r="Y19" s="880"/>
      <c r="Z19" s="882"/>
      <c r="AA19" s="882"/>
      <c r="AB19" s="882"/>
      <c r="AC19" s="872"/>
      <c r="AD19" s="872"/>
      <c r="AE19" s="872"/>
    </row>
    <row r="20" spans="1:31" s="418" customFormat="1" ht="49.95" customHeight="1">
      <c r="A20" s="393"/>
      <c r="B20" s="382"/>
      <c r="C20" s="348"/>
      <c r="D20" s="348"/>
      <c r="E20" s="348"/>
      <c r="F20" s="348"/>
      <c r="G20" s="348">
        <v>0</v>
      </c>
      <c r="H20" s="348">
        <v>0</v>
      </c>
      <c r="I20" s="413"/>
      <c r="J20" s="348"/>
      <c r="K20" s="348"/>
      <c r="L20" s="424"/>
      <c r="M20" s="393"/>
      <c r="N20" s="424"/>
      <c r="O20" s="424"/>
      <c r="P20" s="424"/>
      <c r="Q20" s="424"/>
      <c r="R20" s="424"/>
      <c r="S20" s="398" t="str">
        <f t="shared" si="0"/>
        <v>1</v>
      </c>
      <c r="T20" s="398" t="str">
        <f t="shared" si="1"/>
        <v>1</v>
      </c>
      <c r="U20" s="398" t="str">
        <f t="shared" si="2"/>
        <v>0</v>
      </c>
      <c r="V20" s="398" t="str">
        <f t="shared" si="4"/>
        <v>0</v>
      </c>
      <c r="W20" s="398" t="str">
        <f t="shared" si="3"/>
        <v>N</v>
      </c>
      <c r="X20" s="967"/>
      <c r="Y20" s="880"/>
      <c r="Z20" s="882"/>
      <c r="AA20" s="882"/>
      <c r="AB20" s="882"/>
      <c r="AC20" s="872"/>
      <c r="AD20" s="872"/>
      <c r="AE20" s="872"/>
    </row>
    <row r="21" spans="1:31" s="418" customFormat="1" ht="49.95" customHeight="1">
      <c r="A21" s="393"/>
      <c r="B21" s="382"/>
      <c r="C21" s="348"/>
      <c r="D21" s="348"/>
      <c r="E21" s="348"/>
      <c r="F21" s="348"/>
      <c r="G21" s="348">
        <v>0</v>
      </c>
      <c r="H21" s="348">
        <v>0</v>
      </c>
      <c r="I21" s="413"/>
      <c r="J21" s="348"/>
      <c r="K21" s="348"/>
      <c r="L21" s="424"/>
      <c r="M21" s="393"/>
      <c r="N21" s="424"/>
      <c r="O21" s="424"/>
      <c r="P21" s="424"/>
      <c r="Q21" s="424"/>
      <c r="R21" s="424"/>
      <c r="S21" s="398" t="str">
        <f t="shared" si="0"/>
        <v>1</v>
      </c>
      <c r="T21" s="398" t="str">
        <f t="shared" si="1"/>
        <v>1</v>
      </c>
      <c r="U21" s="398" t="str">
        <f t="shared" si="2"/>
        <v>0</v>
      </c>
      <c r="V21" s="398" t="str">
        <f t="shared" si="4"/>
        <v>0</v>
      </c>
      <c r="W21" s="398" t="str">
        <f t="shared" si="3"/>
        <v>N</v>
      </c>
      <c r="X21" s="967"/>
      <c r="Y21" s="880"/>
      <c r="Z21" s="882"/>
      <c r="AA21" s="882"/>
      <c r="AB21" s="882"/>
      <c r="AC21" s="872"/>
      <c r="AD21" s="872"/>
      <c r="AE21" s="872"/>
    </row>
    <row r="22" spans="1:31" s="418" customFormat="1" ht="49.95" customHeight="1">
      <c r="A22" s="393"/>
      <c r="B22" s="382"/>
      <c r="C22" s="348"/>
      <c r="D22" s="348"/>
      <c r="E22" s="348"/>
      <c r="F22" s="348"/>
      <c r="G22" s="348">
        <v>0</v>
      </c>
      <c r="H22" s="348">
        <v>0</v>
      </c>
      <c r="I22" s="413"/>
      <c r="J22" s="348"/>
      <c r="K22" s="348"/>
      <c r="L22" s="424"/>
      <c r="M22" s="393"/>
      <c r="N22" s="424"/>
      <c r="O22" s="424"/>
      <c r="P22" s="424"/>
      <c r="Q22" s="424"/>
      <c r="R22" s="424"/>
      <c r="S22" s="398" t="str">
        <f t="shared" si="0"/>
        <v>1</v>
      </c>
      <c r="T22" s="398" t="str">
        <f t="shared" si="1"/>
        <v>1</v>
      </c>
      <c r="U22" s="398" t="str">
        <f t="shared" si="2"/>
        <v>0</v>
      </c>
      <c r="V22" s="398" t="str">
        <f t="shared" si="4"/>
        <v>0</v>
      </c>
      <c r="W22" s="398" t="str">
        <f t="shared" si="3"/>
        <v>N</v>
      </c>
      <c r="X22" s="968"/>
      <c r="Y22" s="881"/>
      <c r="Z22" s="882"/>
      <c r="AA22" s="882"/>
      <c r="AB22" s="882"/>
      <c r="AC22" s="872"/>
      <c r="AD22" s="872"/>
      <c r="AE22" s="872"/>
    </row>
    <row r="23" spans="1:31" s="419" customFormat="1" ht="45" customHeight="1">
      <c r="A23" s="969" t="s">
        <v>2</v>
      </c>
      <c r="B23" s="970"/>
      <c r="C23" s="970"/>
      <c r="D23" s="970"/>
      <c r="E23" s="970"/>
      <c r="F23" s="970"/>
      <c r="G23" s="970"/>
      <c r="H23" s="970"/>
      <c r="I23" s="970"/>
      <c r="J23" s="970"/>
      <c r="K23" s="970"/>
      <c r="L23" s="970"/>
      <c r="M23" s="971"/>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B4">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44" priority="9" operator="containsText" text="0">
      <formula>NOT(ISERROR(SEARCH("0",S4)))</formula>
    </cfRule>
  </conditionalFormatting>
  <conditionalFormatting sqref="U4:U22">
    <cfRule type="containsText" dxfId="243" priority="8" operator="containsText" text="0">
      <formula>NOT(ISERROR(SEARCH("0",U4)))</formula>
    </cfRule>
  </conditionalFormatting>
  <conditionalFormatting sqref="V4:V22">
    <cfRule type="containsText" dxfId="242" priority="7" operator="containsText" text="1">
      <formula>NOT(ISERROR(SEARCH("1",V4)))</formula>
    </cfRule>
  </conditionalFormatting>
  <conditionalFormatting sqref="W4:W22 A23">
    <cfRule type="containsText" dxfId="241" priority="6" operator="containsText" text="Y">
      <formula>NOT(ISERROR(SEARCH("Y",A4)))</formula>
    </cfRule>
  </conditionalFormatting>
  <conditionalFormatting sqref="AC4:AE4">
    <cfRule type="cellIs" dxfId="240" priority="4" stopIfTrue="1" operator="equal">
      <formula>"身份空白"</formula>
    </cfRule>
    <cfRule type="cellIs" dxfId="239"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1"/>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Q10" sqref="Q10"/>
    </sheetView>
  </sheetViews>
  <sheetFormatPr defaultColWidth="8.88671875" defaultRowHeight="15"/>
  <cols>
    <col min="1" max="1" width="17.88671875" style="7" customWidth="1"/>
    <col min="2" max="2" width="17" style="8" customWidth="1"/>
    <col min="3" max="3" width="11.44140625" style="7" customWidth="1"/>
    <col min="4" max="4" width="12.21875" style="7" customWidth="1"/>
    <col min="5" max="5" width="11.5546875" style="7" customWidth="1"/>
    <col min="6" max="6" width="11" style="7" customWidth="1"/>
    <col min="7" max="7" width="8.33203125" style="7" customWidth="1"/>
    <col min="8" max="8" width="11.109375" style="7" customWidth="1"/>
    <col min="9" max="9" width="11.5546875" style="7" customWidth="1"/>
    <col min="10" max="10" width="24.88671875" style="9" customWidth="1"/>
    <col min="11" max="11" width="21.21875" style="7" customWidth="1"/>
    <col min="12" max="12" width="19.33203125" style="10" customWidth="1"/>
    <col min="13" max="13" width="19.44140625" style="7" customWidth="1"/>
    <col min="14" max="16" width="19.77734375" style="11" customWidth="1"/>
    <col min="17" max="17" width="13.88671875" style="11" customWidth="1"/>
    <col min="18" max="18" width="19.77734375" style="11" customWidth="1"/>
    <col min="19" max="20" width="19.77734375" style="7" customWidth="1"/>
    <col min="21" max="21" width="15.77734375" style="7" customWidth="1"/>
    <col min="22" max="22" width="18.44140625" style="7" customWidth="1"/>
    <col min="23" max="23" width="15.44140625" style="7" customWidth="1"/>
    <col min="24" max="24" width="16.6640625" style="7" customWidth="1"/>
    <col min="25" max="25" width="19" style="12" customWidth="1"/>
    <col min="26" max="31" width="20.777343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4" customFormat="1" ht="153.6" customHeight="1">
      <c r="A3" s="221" t="s">
        <v>972</v>
      </c>
      <c r="B3" s="220" t="s">
        <v>505</v>
      </c>
      <c r="C3" s="221" t="s">
        <v>506</v>
      </c>
      <c r="D3" s="221" t="s">
        <v>507</v>
      </c>
      <c r="E3" s="221" t="s">
        <v>1054</v>
      </c>
      <c r="F3" s="221" t="s">
        <v>509</v>
      </c>
      <c r="G3" s="221" t="s">
        <v>510</v>
      </c>
      <c r="H3" s="221" t="s">
        <v>511</v>
      </c>
      <c r="I3" s="221" t="s">
        <v>512</v>
      </c>
      <c r="J3" s="221" t="s">
        <v>513</v>
      </c>
      <c r="K3" s="221" t="s">
        <v>622</v>
      </c>
      <c r="L3" s="222" t="s">
        <v>514</v>
      </c>
      <c r="M3" s="221" t="s">
        <v>1055</v>
      </c>
      <c r="N3" s="304" t="s">
        <v>734</v>
      </c>
      <c r="O3" s="214" t="s">
        <v>735</v>
      </c>
      <c r="P3" s="214" t="s">
        <v>736</v>
      </c>
      <c r="Q3" s="214" t="s">
        <v>1057</v>
      </c>
      <c r="R3" s="214" t="s">
        <v>738</v>
      </c>
      <c r="S3" s="305" t="s">
        <v>1093</v>
      </c>
      <c r="T3" s="305" t="s">
        <v>1094</v>
      </c>
      <c r="U3" s="305" t="s">
        <v>1095</v>
      </c>
      <c r="V3" s="306" t="s">
        <v>1096</v>
      </c>
      <c r="W3" s="305" t="s">
        <v>1097</v>
      </c>
      <c r="X3" s="307" t="s">
        <v>116</v>
      </c>
      <c r="Y3" s="308" t="s">
        <v>1098</v>
      </c>
      <c r="Z3" s="309" t="s">
        <v>744</v>
      </c>
      <c r="AA3" s="309" t="s">
        <v>745</v>
      </c>
      <c r="AB3" s="310" t="s">
        <v>1099</v>
      </c>
      <c r="AC3" s="311" t="s">
        <v>1100</v>
      </c>
      <c r="AD3" s="311" t="s">
        <v>1101</v>
      </c>
      <c r="AE3" s="311" t="s">
        <v>1102</v>
      </c>
    </row>
    <row r="4" spans="1:31" s="416" customFormat="1" ht="49.95" customHeight="1">
      <c r="A4" s="473">
        <v>1</v>
      </c>
      <c r="B4" s="397">
        <f>'步驟1. 先填【111-1申請總表】會自動帶公式至步驟2.欄位'!G19</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398" t="str">
        <f t="shared" ref="S4:S22" si="0">IF(OR(F4*H4),"0","1")</f>
        <v>1</v>
      </c>
      <c r="T4" s="398" t="str">
        <f t="shared" ref="T4:T22" si="1">IF(OR(G4*H4),"0","1")</f>
        <v>1</v>
      </c>
      <c r="U4" s="398" t="str">
        <f t="shared" ref="U4:U22" si="2">IF(OR((A4&lt;=0),(A4&gt;28),(A4&gt;3)*(A4&lt;=7)*(D4=2)*(E4=0)*(F4=0)*(H4=0),(A4&gt;3)*(A4&lt;=7)*(D4&lt;1)*(E4=0)*(F4=0)*(H4=0),(A4&gt;3)*(A4&lt;=7)*(D4&gt;5)*(E4=0)*(F4=0)*(H4=0),(A4=8)*(E4=0)*(F4=0)*(H4=0),(A4=9)*(E4=0)*(F4=0)*(H4=0),(A4=1)*F4,(A4=1)*G4,(A4=1)*H4,(A4=2)*(F4=0)*(H4=0),(A4=3)*(F4=0)*(H4=0),(A4=10)*(D4=1)*(F4=0)*(H4=0),(A4=10)*(D4=3)*(F4=0)*(H4=0),(A4=10)*(D4=4)*(F4=0)*(H4=0),F4*H4,G4*H4,AND((A4&gt;=11)*(F4=0),AND((A4&gt;=11)*(H4=0)))),"0","1")</f>
        <v>1</v>
      </c>
      <c r="V4" s="398" t="str">
        <f>IF(AND((OR('步驟1. 先填【111-1申請總表】會自動帶公式至步驟2.欄位'!$N$19="弱勢家庭子女",'步驟1. 先填【111-1申請總表】會自動帶公式至步驟2.欄位'!$N$19="弱勢家庭身障學生或身障人士子女")),U4*(G4=0)),"1","0")</f>
        <v>0</v>
      </c>
      <c r="W4" s="398" t="str">
        <f t="shared" ref="W4:W22" si="3">IF(U4*V4,"Y","N")</f>
        <v>N</v>
      </c>
      <c r="X4" s="966">
        <f>COUNTIF(U4:U22,"1")</f>
        <v>1</v>
      </c>
      <c r="Y4" s="879">
        <f>'步驟1. 先填【111-1申請總表】會自動帶公式至步驟2.欄位'!N19</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398" t="str">
        <f t="shared" si="0"/>
        <v>1</v>
      </c>
      <c r="T5" s="398" t="str">
        <f t="shared" si="1"/>
        <v>1</v>
      </c>
      <c r="U5" s="398" t="str">
        <f t="shared" si="2"/>
        <v>0</v>
      </c>
      <c r="V5" s="398" t="str">
        <f t="shared" ref="V5:V22" si="4">IF(AND(U5*(G5=0),(A5&gt;0)*(A5&lt;=28)),"1","0")</f>
        <v>0</v>
      </c>
      <c r="W5" s="398" t="str">
        <f t="shared" si="3"/>
        <v>N</v>
      </c>
      <c r="X5" s="967"/>
      <c r="Y5" s="880"/>
      <c r="Z5" s="882"/>
      <c r="AA5" s="882"/>
      <c r="AB5" s="882"/>
      <c r="AC5" s="872"/>
      <c r="AD5" s="872"/>
      <c r="AE5" s="872"/>
    </row>
    <row r="6" spans="1:31" s="416" customFormat="1" ht="49.95" customHeight="1">
      <c r="A6" s="393"/>
      <c r="B6" s="382"/>
      <c r="C6" s="348"/>
      <c r="D6" s="348"/>
      <c r="E6" s="348"/>
      <c r="F6" s="348"/>
      <c r="G6" s="348">
        <v>0</v>
      </c>
      <c r="H6" s="348">
        <v>0</v>
      </c>
      <c r="I6" s="413"/>
      <c r="J6" s="348"/>
      <c r="K6" s="348"/>
      <c r="L6" s="424"/>
      <c r="M6" s="393"/>
      <c r="N6" s="424"/>
      <c r="O6" s="424"/>
      <c r="P6" s="424"/>
      <c r="Q6" s="424"/>
      <c r="R6" s="424"/>
      <c r="S6" s="398" t="str">
        <f t="shared" si="0"/>
        <v>1</v>
      </c>
      <c r="T6" s="398" t="str">
        <f t="shared" si="1"/>
        <v>1</v>
      </c>
      <c r="U6" s="398" t="str">
        <f t="shared" si="2"/>
        <v>0</v>
      </c>
      <c r="V6" s="398" t="str">
        <f t="shared" si="4"/>
        <v>0</v>
      </c>
      <c r="W6" s="398" t="str">
        <f t="shared" si="3"/>
        <v>N</v>
      </c>
      <c r="X6" s="967"/>
      <c r="Y6" s="880"/>
      <c r="Z6" s="882"/>
      <c r="AA6" s="882"/>
      <c r="AB6" s="882"/>
      <c r="AC6" s="872"/>
      <c r="AD6" s="872"/>
      <c r="AE6" s="872"/>
    </row>
    <row r="7" spans="1:31" s="416" customFormat="1" ht="49.95" customHeight="1">
      <c r="A7" s="393"/>
      <c r="B7" s="382"/>
      <c r="C7" s="348"/>
      <c r="D7" s="348"/>
      <c r="E7" s="348"/>
      <c r="F7" s="348"/>
      <c r="G7" s="348">
        <v>0</v>
      </c>
      <c r="H7" s="348">
        <v>0</v>
      </c>
      <c r="I7" s="413"/>
      <c r="J7" s="348"/>
      <c r="K7" s="348"/>
      <c r="L7" s="424"/>
      <c r="M7" s="393"/>
      <c r="N7" s="424"/>
      <c r="O7" s="424"/>
      <c r="P7" s="424"/>
      <c r="Q7" s="424"/>
      <c r="R7" s="424"/>
      <c r="S7" s="398" t="str">
        <f t="shared" si="0"/>
        <v>1</v>
      </c>
      <c r="T7" s="398" t="str">
        <f t="shared" si="1"/>
        <v>1</v>
      </c>
      <c r="U7" s="398" t="str">
        <f t="shared" si="2"/>
        <v>0</v>
      </c>
      <c r="V7" s="398" t="str">
        <f t="shared" si="4"/>
        <v>0</v>
      </c>
      <c r="W7" s="398" t="str">
        <f t="shared" si="3"/>
        <v>N</v>
      </c>
      <c r="X7" s="967"/>
      <c r="Y7" s="880"/>
      <c r="Z7" s="882"/>
      <c r="AA7" s="882"/>
      <c r="AB7" s="882"/>
      <c r="AC7" s="872"/>
      <c r="AD7" s="872"/>
      <c r="AE7" s="872"/>
    </row>
    <row r="8" spans="1:31" s="416" customFormat="1" ht="49.95" customHeight="1">
      <c r="A8" s="393"/>
      <c r="B8" s="382"/>
      <c r="C8" s="348"/>
      <c r="D8" s="348"/>
      <c r="E8" s="348"/>
      <c r="F8" s="348"/>
      <c r="G8" s="348">
        <v>0</v>
      </c>
      <c r="H8" s="348">
        <v>0</v>
      </c>
      <c r="I8" s="413"/>
      <c r="J8" s="348"/>
      <c r="K8" s="348"/>
      <c r="L8" s="424"/>
      <c r="M8" s="393"/>
      <c r="N8" s="424"/>
      <c r="O8" s="424"/>
      <c r="P8" s="424"/>
      <c r="Q8" s="424"/>
      <c r="R8" s="424"/>
      <c r="S8" s="398" t="str">
        <f t="shared" si="0"/>
        <v>1</v>
      </c>
      <c r="T8" s="398" t="str">
        <f t="shared" si="1"/>
        <v>1</v>
      </c>
      <c r="U8" s="398" t="str">
        <f t="shared" si="2"/>
        <v>0</v>
      </c>
      <c r="V8" s="398" t="str">
        <f t="shared" si="4"/>
        <v>0</v>
      </c>
      <c r="W8" s="398" t="str">
        <f t="shared" si="3"/>
        <v>N</v>
      </c>
      <c r="X8" s="967"/>
      <c r="Y8" s="880"/>
      <c r="Z8" s="882"/>
      <c r="AA8" s="882"/>
      <c r="AB8" s="882"/>
      <c r="AC8" s="872"/>
      <c r="AD8" s="872"/>
      <c r="AE8" s="872"/>
    </row>
    <row r="9" spans="1:31" s="416" customFormat="1" ht="49.95" customHeight="1">
      <c r="A9" s="393"/>
      <c r="B9" s="382"/>
      <c r="C9" s="348"/>
      <c r="D9" s="348"/>
      <c r="E9" s="348"/>
      <c r="F9" s="348"/>
      <c r="G9" s="348">
        <v>0</v>
      </c>
      <c r="H9" s="348">
        <v>0</v>
      </c>
      <c r="I9" s="413"/>
      <c r="J9" s="348"/>
      <c r="K9" s="348"/>
      <c r="L9" s="424"/>
      <c r="M9" s="393"/>
      <c r="N9" s="424"/>
      <c r="O9" s="424"/>
      <c r="P9" s="424"/>
      <c r="Q9" s="424"/>
      <c r="R9" s="424"/>
      <c r="S9" s="398" t="str">
        <f t="shared" si="0"/>
        <v>1</v>
      </c>
      <c r="T9" s="398" t="str">
        <f t="shared" si="1"/>
        <v>1</v>
      </c>
      <c r="U9" s="398" t="str">
        <f t="shared" si="2"/>
        <v>0</v>
      </c>
      <c r="V9" s="398" t="str">
        <f t="shared" si="4"/>
        <v>0</v>
      </c>
      <c r="W9" s="398" t="str">
        <f t="shared" si="3"/>
        <v>N</v>
      </c>
      <c r="X9" s="967"/>
      <c r="Y9" s="880"/>
      <c r="Z9" s="882"/>
      <c r="AA9" s="882"/>
      <c r="AB9" s="882"/>
      <c r="AC9" s="872"/>
      <c r="AD9" s="872"/>
      <c r="AE9" s="872"/>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398" t="str">
        <f t="shared" si="0"/>
        <v>1</v>
      </c>
      <c r="T10" s="398" t="str">
        <f t="shared" si="1"/>
        <v>1</v>
      </c>
      <c r="U10" s="398" t="str">
        <f t="shared" si="2"/>
        <v>0</v>
      </c>
      <c r="V10" s="398" t="str">
        <f t="shared" si="4"/>
        <v>0</v>
      </c>
      <c r="W10" s="398" t="str">
        <f t="shared" si="3"/>
        <v>N</v>
      </c>
      <c r="X10" s="967"/>
      <c r="Y10" s="880"/>
      <c r="Z10" s="882"/>
      <c r="AA10" s="882"/>
      <c r="AB10" s="882"/>
      <c r="AC10" s="872"/>
      <c r="AD10" s="872"/>
      <c r="AE10" s="872"/>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398" t="str">
        <f t="shared" si="0"/>
        <v>1</v>
      </c>
      <c r="T11" s="398" t="str">
        <f t="shared" si="1"/>
        <v>1</v>
      </c>
      <c r="U11" s="398" t="str">
        <f t="shared" si="2"/>
        <v>0</v>
      </c>
      <c r="V11" s="398" t="str">
        <f t="shared" si="4"/>
        <v>0</v>
      </c>
      <c r="W11" s="398" t="str">
        <f t="shared" si="3"/>
        <v>N</v>
      </c>
      <c r="X11" s="967"/>
      <c r="Y11" s="880"/>
      <c r="Z11" s="882"/>
      <c r="AA11" s="882"/>
      <c r="AB11" s="882"/>
      <c r="AC11" s="872"/>
      <c r="AD11" s="872"/>
      <c r="AE11" s="872"/>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398" t="str">
        <f t="shared" si="0"/>
        <v>1</v>
      </c>
      <c r="T12" s="398" t="str">
        <f t="shared" si="1"/>
        <v>1</v>
      </c>
      <c r="U12" s="398" t="str">
        <f t="shared" si="2"/>
        <v>0</v>
      </c>
      <c r="V12" s="398" t="str">
        <f t="shared" si="4"/>
        <v>0</v>
      </c>
      <c r="W12" s="398" t="str">
        <f t="shared" si="3"/>
        <v>N</v>
      </c>
      <c r="X12" s="967"/>
      <c r="Y12" s="880"/>
      <c r="Z12" s="882"/>
      <c r="AA12" s="882"/>
      <c r="AB12" s="882"/>
      <c r="AC12" s="872"/>
      <c r="AD12" s="872"/>
      <c r="AE12" s="872"/>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398" t="str">
        <f t="shared" si="0"/>
        <v>1</v>
      </c>
      <c r="T13" s="398" t="str">
        <f t="shared" si="1"/>
        <v>1</v>
      </c>
      <c r="U13" s="398" t="str">
        <f t="shared" si="2"/>
        <v>0</v>
      </c>
      <c r="V13" s="398" t="str">
        <f t="shared" si="4"/>
        <v>0</v>
      </c>
      <c r="W13" s="398" t="str">
        <f t="shared" si="3"/>
        <v>N</v>
      </c>
      <c r="X13" s="967"/>
      <c r="Y13" s="880"/>
      <c r="Z13" s="882"/>
      <c r="AA13" s="882"/>
      <c r="AB13" s="882"/>
      <c r="AC13" s="872"/>
      <c r="AD13" s="872"/>
      <c r="AE13" s="872"/>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398" t="str">
        <f t="shared" si="0"/>
        <v>1</v>
      </c>
      <c r="T14" s="398" t="str">
        <f t="shared" si="1"/>
        <v>1</v>
      </c>
      <c r="U14" s="398" t="str">
        <f t="shared" si="2"/>
        <v>0</v>
      </c>
      <c r="V14" s="398" t="str">
        <f t="shared" si="4"/>
        <v>0</v>
      </c>
      <c r="W14" s="398" t="str">
        <f t="shared" si="3"/>
        <v>N</v>
      </c>
      <c r="X14" s="967"/>
      <c r="Y14" s="880"/>
      <c r="Z14" s="882"/>
      <c r="AA14" s="882"/>
      <c r="AB14" s="882"/>
      <c r="AC14" s="872"/>
      <c r="AD14" s="872"/>
      <c r="AE14" s="872"/>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398" t="str">
        <f t="shared" si="0"/>
        <v>1</v>
      </c>
      <c r="T15" s="398" t="str">
        <f t="shared" si="1"/>
        <v>1</v>
      </c>
      <c r="U15" s="398" t="str">
        <f t="shared" si="2"/>
        <v>0</v>
      </c>
      <c r="V15" s="398" t="str">
        <f t="shared" si="4"/>
        <v>0</v>
      </c>
      <c r="W15" s="398" t="str">
        <f t="shared" si="3"/>
        <v>N</v>
      </c>
      <c r="X15" s="967"/>
      <c r="Y15" s="880"/>
      <c r="Z15" s="882"/>
      <c r="AA15" s="882"/>
      <c r="AB15" s="882"/>
      <c r="AC15" s="872"/>
      <c r="AD15" s="872"/>
      <c r="AE15" s="872"/>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398" t="str">
        <f t="shared" si="0"/>
        <v>1</v>
      </c>
      <c r="T16" s="398" t="str">
        <f t="shared" si="1"/>
        <v>1</v>
      </c>
      <c r="U16" s="398" t="str">
        <f t="shared" si="2"/>
        <v>0</v>
      </c>
      <c r="V16" s="398" t="str">
        <f t="shared" si="4"/>
        <v>0</v>
      </c>
      <c r="W16" s="398" t="str">
        <f t="shared" si="3"/>
        <v>N</v>
      </c>
      <c r="X16" s="967"/>
      <c r="Y16" s="880"/>
      <c r="Z16" s="882"/>
      <c r="AA16" s="882"/>
      <c r="AB16" s="882"/>
      <c r="AC16" s="872"/>
      <c r="AD16" s="872"/>
      <c r="AE16" s="872"/>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398" t="str">
        <f t="shared" si="0"/>
        <v>1</v>
      </c>
      <c r="T17" s="398" t="str">
        <f t="shared" si="1"/>
        <v>1</v>
      </c>
      <c r="U17" s="398" t="str">
        <f t="shared" si="2"/>
        <v>0</v>
      </c>
      <c r="V17" s="398" t="str">
        <f t="shared" si="4"/>
        <v>0</v>
      </c>
      <c r="W17" s="398" t="str">
        <f t="shared" si="3"/>
        <v>N</v>
      </c>
      <c r="X17" s="967"/>
      <c r="Y17" s="880"/>
      <c r="Z17" s="882"/>
      <c r="AA17" s="882"/>
      <c r="AB17" s="882"/>
      <c r="AC17" s="872"/>
      <c r="AD17" s="872"/>
      <c r="AE17" s="872"/>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398" t="str">
        <f t="shared" si="0"/>
        <v>1</v>
      </c>
      <c r="T18" s="398" t="str">
        <f t="shared" si="1"/>
        <v>1</v>
      </c>
      <c r="U18" s="398" t="str">
        <f t="shared" si="2"/>
        <v>0</v>
      </c>
      <c r="V18" s="398" t="str">
        <f t="shared" si="4"/>
        <v>0</v>
      </c>
      <c r="W18" s="398" t="str">
        <f t="shared" si="3"/>
        <v>N</v>
      </c>
      <c r="X18" s="967"/>
      <c r="Y18" s="880"/>
      <c r="Z18" s="882"/>
      <c r="AA18" s="882"/>
      <c r="AB18" s="882"/>
      <c r="AC18" s="872"/>
      <c r="AD18" s="872"/>
      <c r="AE18" s="872"/>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398" t="str">
        <f t="shared" si="0"/>
        <v>1</v>
      </c>
      <c r="T19" s="398" t="str">
        <f t="shared" si="1"/>
        <v>1</v>
      </c>
      <c r="U19" s="398" t="str">
        <f t="shared" si="2"/>
        <v>0</v>
      </c>
      <c r="V19" s="398" t="str">
        <f t="shared" si="4"/>
        <v>0</v>
      </c>
      <c r="W19" s="398" t="str">
        <f t="shared" si="3"/>
        <v>N</v>
      </c>
      <c r="X19" s="967"/>
      <c r="Y19" s="880"/>
      <c r="Z19" s="882"/>
      <c r="AA19" s="882"/>
      <c r="AB19" s="882"/>
      <c r="AC19" s="872"/>
      <c r="AD19" s="872"/>
      <c r="AE19" s="872"/>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398" t="str">
        <f t="shared" si="0"/>
        <v>1</v>
      </c>
      <c r="T20" s="398" t="str">
        <f t="shared" si="1"/>
        <v>1</v>
      </c>
      <c r="U20" s="398" t="str">
        <f t="shared" si="2"/>
        <v>0</v>
      </c>
      <c r="V20" s="398" t="str">
        <f t="shared" si="4"/>
        <v>0</v>
      </c>
      <c r="W20" s="398" t="str">
        <f t="shared" si="3"/>
        <v>N</v>
      </c>
      <c r="X20" s="967"/>
      <c r="Y20" s="880"/>
      <c r="Z20" s="882"/>
      <c r="AA20" s="882"/>
      <c r="AB20" s="882"/>
      <c r="AC20" s="872"/>
      <c r="AD20" s="872"/>
      <c r="AE20" s="872"/>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398" t="str">
        <f t="shared" si="0"/>
        <v>1</v>
      </c>
      <c r="T21" s="398" t="str">
        <f t="shared" si="1"/>
        <v>1</v>
      </c>
      <c r="U21" s="398" t="str">
        <f t="shared" si="2"/>
        <v>0</v>
      </c>
      <c r="V21" s="398" t="str">
        <f t="shared" si="4"/>
        <v>0</v>
      </c>
      <c r="W21" s="398" t="str">
        <f t="shared" si="3"/>
        <v>N</v>
      </c>
      <c r="X21" s="967"/>
      <c r="Y21" s="880"/>
      <c r="Z21" s="882"/>
      <c r="AA21" s="882"/>
      <c r="AB21" s="882"/>
      <c r="AC21" s="872"/>
      <c r="AD21" s="872"/>
      <c r="AE21" s="872"/>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398" t="str">
        <f t="shared" si="0"/>
        <v>1</v>
      </c>
      <c r="T22" s="398" t="str">
        <f t="shared" si="1"/>
        <v>1</v>
      </c>
      <c r="U22" s="398" t="str">
        <f t="shared" si="2"/>
        <v>0</v>
      </c>
      <c r="V22" s="398" t="str">
        <f t="shared" si="4"/>
        <v>0</v>
      </c>
      <c r="W22" s="398" t="str">
        <f t="shared" si="3"/>
        <v>N</v>
      </c>
      <c r="X22" s="968"/>
      <c r="Y22" s="881"/>
      <c r="Z22" s="882"/>
      <c r="AA22" s="882"/>
      <c r="AB22" s="882"/>
      <c r="AC22" s="872"/>
      <c r="AD22" s="872"/>
      <c r="AE22" s="872"/>
    </row>
    <row r="23" spans="1:31" s="417" customFormat="1" ht="45" customHeight="1">
      <c r="A23" s="969" t="s">
        <v>2</v>
      </c>
      <c r="B23" s="970"/>
      <c r="C23" s="970"/>
      <c r="D23" s="970"/>
      <c r="E23" s="970"/>
      <c r="F23" s="970"/>
      <c r="G23" s="970"/>
      <c r="H23" s="970"/>
      <c r="I23" s="970"/>
      <c r="J23" s="970"/>
      <c r="K23" s="970"/>
      <c r="L23" s="970"/>
      <c r="M23" s="971"/>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82"/>
      <c r="AA23" s="882"/>
      <c r="AB23" s="882"/>
      <c r="AC23" s="872"/>
      <c r="AD23" s="872"/>
      <c r="AE23" s="872"/>
    </row>
    <row r="24" spans="1:31" ht="17.399999999999999">
      <c r="S24" s="387"/>
      <c r="T24" s="387"/>
      <c r="U24" s="387"/>
      <c r="V24" s="387"/>
      <c r="W24" s="387"/>
      <c r="X24" s="387"/>
      <c r="Y24" s="388"/>
      <c r="Z24" s="389"/>
      <c r="AA24" s="389"/>
      <c r="AB24" s="389"/>
      <c r="AC24" s="389"/>
      <c r="AD24" s="389"/>
      <c r="AE24" s="389"/>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387"/>
      <c r="T25" s="387"/>
      <c r="U25" s="387"/>
      <c r="V25" s="387"/>
      <c r="W25" s="387"/>
      <c r="X25" s="387"/>
      <c r="Y25" s="390"/>
      <c r="Z25" s="389"/>
      <c r="AA25" s="389"/>
      <c r="AB25" s="389"/>
      <c r="AC25" s="389"/>
      <c r="AD25" s="389"/>
      <c r="AE25" s="389"/>
    </row>
    <row r="26" spans="1:31" s="227" customFormat="1" ht="19.8">
      <c r="A26" s="223">
        <v>1</v>
      </c>
      <c r="B26" s="224" t="s">
        <v>569</v>
      </c>
      <c r="C26" s="7"/>
      <c r="D26" s="7"/>
      <c r="E26" s="7"/>
      <c r="F26" s="7"/>
      <c r="G26" s="7"/>
      <c r="H26" s="7"/>
      <c r="I26" s="7"/>
      <c r="J26" s="344"/>
      <c r="K26" s="224" t="s">
        <v>599</v>
      </c>
      <c r="L26" s="383"/>
      <c r="M26" s="7"/>
      <c r="N26" s="11"/>
      <c r="O26" s="11"/>
      <c r="P26" s="11"/>
      <c r="Q26" s="11"/>
      <c r="R26" s="11"/>
      <c r="S26" s="387"/>
      <c r="T26" s="387"/>
      <c r="U26" s="387"/>
      <c r="V26" s="387"/>
      <c r="W26" s="387"/>
      <c r="X26" s="387"/>
      <c r="Y26" s="390"/>
      <c r="Z26" s="389"/>
      <c r="AA26" s="389"/>
      <c r="AB26" s="389"/>
      <c r="AC26" s="389"/>
      <c r="AD26" s="389"/>
      <c r="AE26" s="389"/>
    </row>
    <row r="27" spans="1:31" s="227" customFormat="1" ht="19.8">
      <c r="A27" s="223">
        <v>2</v>
      </c>
      <c r="B27" s="224" t="s">
        <v>570</v>
      </c>
      <c r="C27" s="7"/>
      <c r="D27" s="7"/>
      <c r="E27" s="7"/>
      <c r="F27" s="7"/>
      <c r="G27" s="7"/>
      <c r="H27" s="7"/>
      <c r="I27" s="7"/>
      <c r="J27" s="344"/>
      <c r="K27" s="224" t="s">
        <v>601</v>
      </c>
      <c r="L27" s="225"/>
      <c r="M27" s="7"/>
      <c r="N27" s="11"/>
      <c r="O27" s="11"/>
      <c r="P27" s="11"/>
      <c r="Q27" s="11"/>
      <c r="R27" s="11"/>
      <c r="S27" s="387"/>
      <c r="T27" s="387"/>
      <c r="U27" s="387"/>
      <c r="V27" s="387"/>
      <c r="W27" s="387"/>
      <c r="X27" s="387"/>
      <c r="Y27" s="390"/>
      <c r="Z27" s="389"/>
      <c r="AA27" s="389"/>
      <c r="AB27" s="389"/>
      <c r="AC27" s="389"/>
      <c r="AD27" s="389"/>
      <c r="AE27" s="389"/>
    </row>
    <row r="28" spans="1:31" s="227" customFormat="1" ht="39.6">
      <c r="A28" s="223">
        <v>3</v>
      </c>
      <c r="B28" s="224" t="s">
        <v>571</v>
      </c>
      <c r="C28" s="7"/>
      <c r="D28" s="7"/>
      <c r="E28" s="7"/>
      <c r="F28" s="7"/>
      <c r="G28" s="7"/>
      <c r="H28" s="7"/>
      <c r="I28" s="7"/>
      <c r="J28" s="344"/>
      <c r="K28" s="224" t="s">
        <v>602</v>
      </c>
      <c r="L28" s="225"/>
      <c r="M28" s="7"/>
      <c r="N28" s="11"/>
      <c r="O28" s="11"/>
      <c r="P28" s="11"/>
      <c r="Q28" s="11"/>
      <c r="R28" s="11"/>
      <c r="S28" s="387"/>
      <c r="T28" s="387"/>
      <c r="U28" s="387"/>
      <c r="V28" s="387"/>
      <c r="W28" s="387"/>
      <c r="X28" s="387"/>
      <c r="Y28" s="390"/>
      <c r="Z28" s="389"/>
      <c r="AA28" s="389"/>
      <c r="AB28" s="389"/>
      <c r="AC28" s="389"/>
      <c r="AD28" s="389"/>
      <c r="AE28" s="389"/>
    </row>
    <row r="29" spans="1:31" s="227" customFormat="1" ht="39.6">
      <c r="A29" s="223">
        <v>4</v>
      </c>
      <c r="B29" s="224" t="s">
        <v>572</v>
      </c>
      <c r="C29" s="7"/>
      <c r="D29" s="7"/>
      <c r="E29" s="7"/>
      <c r="F29" s="7"/>
      <c r="G29" s="7"/>
      <c r="H29" s="7"/>
      <c r="I29" s="7"/>
      <c r="J29" s="344"/>
      <c r="K29" s="224" t="s">
        <v>603</v>
      </c>
      <c r="L29" s="225"/>
      <c r="M29" s="7"/>
      <c r="N29" s="11"/>
      <c r="O29" s="11"/>
      <c r="P29" s="11"/>
      <c r="Q29" s="11"/>
      <c r="R29" s="11"/>
      <c r="S29" s="387"/>
      <c r="T29" s="387"/>
      <c r="U29" s="387"/>
      <c r="V29" s="387"/>
      <c r="W29" s="387"/>
      <c r="X29" s="387"/>
      <c r="Y29" s="390"/>
      <c r="Z29" s="389"/>
      <c r="AA29" s="389"/>
      <c r="AB29" s="389"/>
      <c r="AC29" s="389"/>
      <c r="AD29" s="389"/>
      <c r="AE29" s="389"/>
    </row>
    <row r="30" spans="1:31" s="227" customFormat="1" ht="19.8">
      <c r="A30" s="223">
        <v>5</v>
      </c>
      <c r="B30" s="224" t="s">
        <v>573</v>
      </c>
      <c r="C30" s="7"/>
      <c r="D30" s="7"/>
      <c r="E30" s="7"/>
      <c r="F30" s="7"/>
      <c r="G30" s="7"/>
      <c r="H30" s="7"/>
      <c r="I30" s="7"/>
      <c r="J30" s="344"/>
      <c r="K30" s="224" t="s">
        <v>604</v>
      </c>
      <c r="L30" s="225"/>
      <c r="M30" s="7"/>
      <c r="N30" s="11"/>
      <c r="O30" s="11"/>
      <c r="P30" s="11"/>
      <c r="Q30" s="11"/>
      <c r="R30" s="11"/>
      <c r="S30" s="387"/>
      <c r="T30" s="387"/>
      <c r="U30" s="387"/>
      <c r="V30" s="387"/>
      <c r="W30" s="387"/>
      <c r="X30" s="387"/>
      <c r="Y30" s="390"/>
      <c r="Z30" s="389"/>
      <c r="AA30" s="389"/>
      <c r="AB30" s="389"/>
      <c r="AC30" s="389"/>
      <c r="AD30" s="389"/>
      <c r="AE30" s="389"/>
    </row>
    <row r="31" spans="1:31" s="227" customFormat="1" ht="39.6">
      <c r="A31" s="223">
        <v>6</v>
      </c>
      <c r="B31" s="224" t="s">
        <v>574</v>
      </c>
      <c r="C31" s="7"/>
      <c r="D31" s="7"/>
      <c r="E31" s="7"/>
      <c r="F31" s="7"/>
      <c r="G31" s="7"/>
      <c r="H31" s="7"/>
      <c r="I31" s="7"/>
      <c r="J31" s="344"/>
      <c r="K31" s="224" t="s">
        <v>605</v>
      </c>
      <c r="L31" s="225"/>
      <c r="M31" s="7"/>
      <c r="N31" s="11"/>
      <c r="O31" s="11"/>
      <c r="P31" s="11"/>
      <c r="Q31" s="11"/>
      <c r="R31" s="11"/>
      <c r="S31" s="387"/>
      <c r="T31" s="387"/>
      <c r="U31" s="387"/>
      <c r="V31" s="387"/>
      <c r="W31" s="387"/>
      <c r="X31" s="387"/>
      <c r="Y31" s="390"/>
      <c r="Z31" s="389"/>
      <c r="AA31" s="389"/>
      <c r="AB31" s="389"/>
      <c r="AC31" s="389"/>
      <c r="AD31" s="389"/>
      <c r="AE31" s="389"/>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F4">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38" priority="9" operator="containsText" text="0">
      <formula>NOT(ISERROR(SEARCH("0",S4)))</formula>
    </cfRule>
  </conditionalFormatting>
  <conditionalFormatting sqref="U4:U22">
    <cfRule type="containsText" dxfId="237" priority="8" operator="containsText" text="0">
      <formula>NOT(ISERROR(SEARCH("0",U4)))</formula>
    </cfRule>
  </conditionalFormatting>
  <conditionalFormatting sqref="V4:V22">
    <cfRule type="containsText" dxfId="236" priority="7" operator="containsText" text="1">
      <formula>NOT(ISERROR(SEARCH("1",V4)))</formula>
    </cfRule>
  </conditionalFormatting>
  <conditionalFormatting sqref="W4:W22 A23">
    <cfRule type="containsText" dxfId="235" priority="6" operator="containsText" text="Y">
      <formula>NOT(ISERROR(SEARCH("Y",A4)))</formula>
    </cfRule>
  </conditionalFormatting>
  <conditionalFormatting sqref="AC4:AE4">
    <cfRule type="cellIs" dxfId="234" priority="4" stopIfTrue="1" operator="equal">
      <formula>"身份空白"</formula>
    </cfRule>
    <cfRule type="cellIs" dxfId="233"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2"/>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7.399999999999999"/>
  <cols>
    <col min="1" max="1" width="17.88671875" style="7" customWidth="1"/>
    <col min="2" max="2" width="16.88671875" style="8" customWidth="1"/>
    <col min="3" max="3" width="13.5546875" style="7" customWidth="1"/>
    <col min="4" max="4" width="13.44140625" style="7" customWidth="1"/>
    <col min="5" max="5" width="11.77734375" style="7" customWidth="1"/>
    <col min="6" max="6" width="13" style="7" customWidth="1"/>
    <col min="7" max="7" width="11.6640625" style="7" customWidth="1"/>
    <col min="8" max="8" width="13" style="7" customWidth="1"/>
    <col min="9" max="9" width="12.21875" style="7" customWidth="1"/>
    <col min="10" max="10" width="26.109375" style="9" customWidth="1"/>
    <col min="11" max="11" width="22.44140625" style="7" customWidth="1"/>
    <col min="12" max="12" width="19.109375" style="10" customWidth="1"/>
    <col min="13" max="13" width="19.21875" style="7" customWidth="1"/>
    <col min="14" max="16" width="19.77734375" style="11" customWidth="1"/>
    <col min="17" max="17" width="14.88671875" style="11" customWidth="1"/>
    <col min="18" max="18" width="19.77734375" style="11" customWidth="1"/>
    <col min="19" max="19" width="18.33203125" style="387" customWidth="1"/>
    <col min="20" max="20" width="20.21875" style="387" customWidth="1"/>
    <col min="21" max="21" width="16.44140625" style="387" customWidth="1"/>
    <col min="22" max="22" width="17.33203125" style="387" customWidth="1"/>
    <col min="23" max="23" width="17" style="387" customWidth="1"/>
    <col min="24" max="24" width="17.44140625" style="387" customWidth="1"/>
    <col min="25" max="25" width="21" style="388" customWidth="1"/>
    <col min="26" max="31" width="21.109375" style="389"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1103</v>
      </c>
      <c r="B3" s="220" t="s">
        <v>1104</v>
      </c>
      <c r="C3" s="221" t="s">
        <v>1105</v>
      </c>
      <c r="D3" s="221" t="s">
        <v>1106</v>
      </c>
      <c r="E3" s="221" t="s">
        <v>1107</v>
      </c>
      <c r="F3" s="221" t="s">
        <v>1108</v>
      </c>
      <c r="G3" s="221" t="s">
        <v>1109</v>
      </c>
      <c r="H3" s="221" t="s">
        <v>1110</v>
      </c>
      <c r="I3" s="221" t="s">
        <v>1111</v>
      </c>
      <c r="J3" s="221" t="s">
        <v>1112</v>
      </c>
      <c r="K3" s="221" t="s">
        <v>1113</v>
      </c>
      <c r="L3" s="222" t="s">
        <v>1114</v>
      </c>
      <c r="M3" s="221" t="s">
        <v>1115</v>
      </c>
      <c r="N3" s="304" t="s">
        <v>1116</v>
      </c>
      <c r="O3" s="385" t="s">
        <v>1117</v>
      </c>
      <c r="P3" s="385" t="s">
        <v>1118</v>
      </c>
      <c r="Q3" s="385" t="s">
        <v>1119</v>
      </c>
      <c r="R3" s="385" t="s">
        <v>1120</v>
      </c>
      <c r="S3" s="305" t="s">
        <v>1093</v>
      </c>
      <c r="T3" s="305" t="s">
        <v>1094</v>
      </c>
      <c r="U3" s="305" t="s">
        <v>1095</v>
      </c>
      <c r="V3" s="306" t="s">
        <v>1096</v>
      </c>
      <c r="W3" s="305" t="s">
        <v>1097</v>
      </c>
      <c r="X3" s="307" t="s">
        <v>116</v>
      </c>
      <c r="Y3" s="308" t="s">
        <v>1098</v>
      </c>
      <c r="Z3" s="309" t="s">
        <v>744</v>
      </c>
      <c r="AA3" s="309" t="s">
        <v>745</v>
      </c>
      <c r="AB3" s="310" t="s">
        <v>1099</v>
      </c>
      <c r="AC3" s="311" t="s">
        <v>1100</v>
      </c>
      <c r="AD3" s="311" t="s">
        <v>1101</v>
      </c>
      <c r="AE3" s="311" t="s">
        <v>1102</v>
      </c>
    </row>
    <row r="4" spans="1:31" s="416" customFormat="1" ht="49.95" customHeight="1">
      <c r="A4" s="394">
        <v>1</v>
      </c>
      <c r="B4" s="397">
        <f>'步驟1. 先填【111-1申請總表】會自動帶公式至步驟2.欄位'!G20</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398" t="str">
        <f t="shared" ref="S4:S22" si="0">IF(OR(F4*H4),"0","1")</f>
        <v>1</v>
      </c>
      <c r="T4" s="398" t="str">
        <f t="shared" ref="T4:T22" si="1">IF(OR(G4*H4),"0","1")</f>
        <v>1</v>
      </c>
      <c r="U4" s="398" t="str">
        <f t="shared" ref="U4:U22" si="2">IF(OR((A4&lt;=0),(A4&gt;28),(A4&gt;3)*(A4&lt;=7)*(D4=2)*(E4=0)*(F4=0)*(H4=0),(A4&gt;3)*(A4&lt;=7)*(D4&lt;1)*(E4=0)*(F4=0)*(H4=0),(A4&gt;3)*(A4&lt;=7)*(D4&gt;5)*(E4=0)*(F4=0)*(H4=0),(A4=8)*(E4=0)*(F4=0)*(H4=0),(A4=9)*(E4=0)*(F4=0)*(H4=0),(A4=1)*F4,(A4=1)*G4,(A4=1)*H4,(A4=2)*(F4=0)*(H4=0),(A4=3)*(F4=0)*(H4=0),(A4=10)*(D4=1)*(F4=0)*(H4=0),(A4=10)*(D4=3)*(F4=0)*(H4=0),(A4=10)*(D4=4)*(F4=0)*(H4=0),F4*H4,G4*H4,AND((A4&gt;=11)*(F4=0),AND((A4&gt;=11)*(H4=0)))),"0","1")</f>
        <v>1</v>
      </c>
      <c r="V4" s="398" t="str">
        <f>IF(AND((OR('步驟1. 先填【111-1申請總表】會自動帶公式至步驟2.欄位'!$N$20="弱勢家庭子女",'步驟1. 先填【111-1申請總表】會自動帶公式至步驟2.欄位'!$N$20="弱勢家庭身障學生或身障人士子女")),U4*(G4=0)),"1","0")</f>
        <v>0</v>
      </c>
      <c r="W4" s="398" t="str">
        <f t="shared" ref="W4:W22" si="3">IF(U4*V4,"Y","N")</f>
        <v>N</v>
      </c>
      <c r="X4" s="966">
        <f>COUNTIF(U4:U22,"1")</f>
        <v>1</v>
      </c>
      <c r="Y4" s="879">
        <f>'步驟1. 先填【111-1申請總表】會自動帶公式至步驟2.欄位'!N20</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398" t="str">
        <f t="shared" si="0"/>
        <v>1</v>
      </c>
      <c r="T5" s="398" t="str">
        <f t="shared" si="1"/>
        <v>1</v>
      </c>
      <c r="U5" s="398" t="str">
        <f t="shared" si="2"/>
        <v>0</v>
      </c>
      <c r="V5" s="398" t="str">
        <f t="shared" ref="V5:V22" si="4">IF(AND(U5*(G5=0),(A5&gt;0)*(A5&lt;=28)),"1","0")</f>
        <v>0</v>
      </c>
      <c r="W5" s="398" t="str">
        <f t="shared" si="3"/>
        <v>N</v>
      </c>
      <c r="X5" s="967"/>
      <c r="Y5" s="880"/>
      <c r="Z5" s="882"/>
      <c r="AA5" s="882"/>
      <c r="AB5" s="882"/>
      <c r="AC5" s="872"/>
      <c r="AD5" s="872"/>
      <c r="AE5" s="872"/>
    </row>
    <row r="6" spans="1:31" s="416" customFormat="1" ht="49.95" customHeight="1">
      <c r="A6" s="393"/>
      <c r="B6" s="382"/>
      <c r="C6" s="348"/>
      <c r="D6" s="348"/>
      <c r="E6" s="348"/>
      <c r="F6" s="348"/>
      <c r="G6" s="348">
        <v>0</v>
      </c>
      <c r="H6" s="348">
        <v>0</v>
      </c>
      <c r="I6" s="413"/>
      <c r="J6" s="348"/>
      <c r="K6" s="348"/>
      <c r="L6" s="424"/>
      <c r="M6" s="393"/>
      <c r="N6" s="424"/>
      <c r="O6" s="424"/>
      <c r="P6" s="424"/>
      <c r="Q6" s="424"/>
      <c r="R6" s="424"/>
      <c r="S6" s="398" t="str">
        <f t="shared" si="0"/>
        <v>1</v>
      </c>
      <c r="T6" s="398" t="str">
        <f t="shared" si="1"/>
        <v>1</v>
      </c>
      <c r="U6" s="398" t="str">
        <f t="shared" si="2"/>
        <v>0</v>
      </c>
      <c r="V6" s="398" t="str">
        <f t="shared" si="4"/>
        <v>0</v>
      </c>
      <c r="W6" s="398" t="str">
        <f t="shared" si="3"/>
        <v>N</v>
      </c>
      <c r="X6" s="967"/>
      <c r="Y6" s="880"/>
      <c r="Z6" s="882"/>
      <c r="AA6" s="882"/>
      <c r="AB6" s="882"/>
      <c r="AC6" s="872"/>
      <c r="AD6" s="872"/>
      <c r="AE6" s="872"/>
    </row>
    <row r="7" spans="1:31" s="416" customFormat="1" ht="49.95" customHeight="1">
      <c r="A7" s="393"/>
      <c r="B7" s="382"/>
      <c r="C7" s="348"/>
      <c r="D7" s="348"/>
      <c r="E7" s="348"/>
      <c r="F7" s="348"/>
      <c r="G7" s="348">
        <v>0</v>
      </c>
      <c r="H7" s="348">
        <v>0</v>
      </c>
      <c r="I7" s="413"/>
      <c r="J7" s="348"/>
      <c r="K7" s="348"/>
      <c r="L7" s="424"/>
      <c r="M7" s="393"/>
      <c r="N7" s="424"/>
      <c r="O7" s="424"/>
      <c r="P7" s="424"/>
      <c r="Q7" s="424"/>
      <c r="R7" s="424"/>
      <c r="S7" s="398" t="str">
        <f t="shared" si="0"/>
        <v>1</v>
      </c>
      <c r="T7" s="398" t="str">
        <f t="shared" si="1"/>
        <v>1</v>
      </c>
      <c r="U7" s="398" t="str">
        <f t="shared" si="2"/>
        <v>0</v>
      </c>
      <c r="V7" s="398" t="str">
        <f t="shared" si="4"/>
        <v>0</v>
      </c>
      <c r="W7" s="398" t="str">
        <f t="shared" si="3"/>
        <v>N</v>
      </c>
      <c r="X7" s="967"/>
      <c r="Y7" s="880"/>
      <c r="Z7" s="882"/>
      <c r="AA7" s="882"/>
      <c r="AB7" s="882"/>
      <c r="AC7" s="872"/>
      <c r="AD7" s="872"/>
      <c r="AE7" s="872"/>
    </row>
    <row r="8" spans="1:31" s="416" customFormat="1" ht="49.95" customHeight="1">
      <c r="A8" s="393"/>
      <c r="B8" s="382"/>
      <c r="C8" s="348"/>
      <c r="D8" s="348"/>
      <c r="E8" s="348"/>
      <c r="F8" s="348"/>
      <c r="G8" s="348">
        <v>0</v>
      </c>
      <c r="H8" s="348">
        <v>0</v>
      </c>
      <c r="I8" s="413"/>
      <c r="J8" s="348"/>
      <c r="K8" s="348"/>
      <c r="L8" s="424"/>
      <c r="M8" s="393"/>
      <c r="N8" s="424"/>
      <c r="O8" s="424"/>
      <c r="P8" s="424"/>
      <c r="Q8" s="424"/>
      <c r="R8" s="424"/>
      <c r="S8" s="398" t="str">
        <f t="shared" si="0"/>
        <v>1</v>
      </c>
      <c r="T8" s="398" t="str">
        <f t="shared" si="1"/>
        <v>1</v>
      </c>
      <c r="U8" s="398" t="str">
        <f t="shared" si="2"/>
        <v>0</v>
      </c>
      <c r="V8" s="398" t="str">
        <f t="shared" si="4"/>
        <v>0</v>
      </c>
      <c r="W8" s="398" t="str">
        <f t="shared" si="3"/>
        <v>N</v>
      </c>
      <c r="X8" s="967"/>
      <c r="Y8" s="880"/>
      <c r="Z8" s="882"/>
      <c r="AA8" s="882"/>
      <c r="AB8" s="882"/>
      <c r="AC8" s="872"/>
      <c r="AD8" s="872"/>
      <c r="AE8" s="872"/>
    </row>
    <row r="9" spans="1:31" s="416" customFormat="1" ht="49.95" customHeight="1">
      <c r="A9" s="393"/>
      <c r="B9" s="382"/>
      <c r="C9" s="348"/>
      <c r="D9" s="348"/>
      <c r="E9" s="348"/>
      <c r="F9" s="348"/>
      <c r="G9" s="348">
        <v>0</v>
      </c>
      <c r="H9" s="348">
        <v>0</v>
      </c>
      <c r="I9" s="413"/>
      <c r="J9" s="348"/>
      <c r="K9" s="348"/>
      <c r="L9" s="424"/>
      <c r="M9" s="393"/>
      <c r="N9" s="424"/>
      <c r="O9" s="424"/>
      <c r="P9" s="424"/>
      <c r="Q9" s="424"/>
      <c r="R9" s="424"/>
      <c r="S9" s="398" t="str">
        <f t="shared" si="0"/>
        <v>1</v>
      </c>
      <c r="T9" s="398" t="str">
        <f t="shared" si="1"/>
        <v>1</v>
      </c>
      <c r="U9" s="398" t="str">
        <f t="shared" si="2"/>
        <v>0</v>
      </c>
      <c r="V9" s="398" t="str">
        <f t="shared" si="4"/>
        <v>0</v>
      </c>
      <c r="W9" s="398" t="str">
        <f t="shared" si="3"/>
        <v>N</v>
      </c>
      <c r="X9" s="967"/>
      <c r="Y9" s="880"/>
      <c r="Z9" s="882"/>
      <c r="AA9" s="882"/>
      <c r="AB9" s="882"/>
      <c r="AC9" s="872"/>
      <c r="AD9" s="872"/>
      <c r="AE9" s="872"/>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398" t="str">
        <f t="shared" si="0"/>
        <v>1</v>
      </c>
      <c r="T10" s="398" t="str">
        <f t="shared" si="1"/>
        <v>1</v>
      </c>
      <c r="U10" s="398" t="str">
        <f t="shared" si="2"/>
        <v>0</v>
      </c>
      <c r="V10" s="398" t="str">
        <f t="shared" si="4"/>
        <v>0</v>
      </c>
      <c r="W10" s="398" t="str">
        <f t="shared" si="3"/>
        <v>N</v>
      </c>
      <c r="X10" s="967"/>
      <c r="Y10" s="880"/>
      <c r="Z10" s="882"/>
      <c r="AA10" s="882"/>
      <c r="AB10" s="882"/>
      <c r="AC10" s="872"/>
      <c r="AD10" s="872"/>
      <c r="AE10" s="872"/>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398" t="str">
        <f t="shared" si="0"/>
        <v>1</v>
      </c>
      <c r="T11" s="398" t="str">
        <f t="shared" si="1"/>
        <v>1</v>
      </c>
      <c r="U11" s="398" t="str">
        <f t="shared" si="2"/>
        <v>0</v>
      </c>
      <c r="V11" s="398" t="str">
        <f t="shared" si="4"/>
        <v>0</v>
      </c>
      <c r="W11" s="398" t="str">
        <f t="shared" si="3"/>
        <v>N</v>
      </c>
      <c r="X11" s="967"/>
      <c r="Y11" s="880"/>
      <c r="Z11" s="882"/>
      <c r="AA11" s="882"/>
      <c r="AB11" s="882"/>
      <c r="AC11" s="872"/>
      <c r="AD11" s="872"/>
      <c r="AE11" s="872"/>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398" t="str">
        <f t="shared" si="0"/>
        <v>1</v>
      </c>
      <c r="T12" s="398" t="str">
        <f t="shared" si="1"/>
        <v>1</v>
      </c>
      <c r="U12" s="398" t="str">
        <f t="shared" si="2"/>
        <v>0</v>
      </c>
      <c r="V12" s="398" t="str">
        <f t="shared" si="4"/>
        <v>0</v>
      </c>
      <c r="W12" s="398" t="str">
        <f t="shared" si="3"/>
        <v>N</v>
      </c>
      <c r="X12" s="967"/>
      <c r="Y12" s="880"/>
      <c r="Z12" s="882"/>
      <c r="AA12" s="882"/>
      <c r="AB12" s="882"/>
      <c r="AC12" s="872"/>
      <c r="AD12" s="872"/>
      <c r="AE12" s="872"/>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398" t="str">
        <f t="shared" si="0"/>
        <v>1</v>
      </c>
      <c r="T13" s="398" t="str">
        <f t="shared" si="1"/>
        <v>1</v>
      </c>
      <c r="U13" s="398" t="str">
        <f t="shared" si="2"/>
        <v>0</v>
      </c>
      <c r="V13" s="398" t="str">
        <f t="shared" si="4"/>
        <v>0</v>
      </c>
      <c r="W13" s="398" t="str">
        <f t="shared" si="3"/>
        <v>N</v>
      </c>
      <c r="X13" s="967"/>
      <c r="Y13" s="880"/>
      <c r="Z13" s="882"/>
      <c r="AA13" s="882"/>
      <c r="AB13" s="882"/>
      <c r="AC13" s="872"/>
      <c r="AD13" s="872"/>
      <c r="AE13" s="872"/>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398" t="str">
        <f t="shared" si="0"/>
        <v>1</v>
      </c>
      <c r="T14" s="398" t="str">
        <f t="shared" si="1"/>
        <v>1</v>
      </c>
      <c r="U14" s="398" t="str">
        <f t="shared" si="2"/>
        <v>0</v>
      </c>
      <c r="V14" s="398" t="str">
        <f t="shared" si="4"/>
        <v>0</v>
      </c>
      <c r="W14" s="398" t="str">
        <f t="shared" si="3"/>
        <v>N</v>
      </c>
      <c r="X14" s="967"/>
      <c r="Y14" s="880"/>
      <c r="Z14" s="882"/>
      <c r="AA14" s="882"/>
      <c r="AB14" s="882"/>
      <c r="AC14" s="872"/>
      <c r="AD14" s="872"/>
      <c r="AE14" s="872"/>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398" t="str">
        <f t="shared" si="0"/>
        <v>1</v>
      </c>
      <c r="T15" s="398" t="str">
        <f t="shared" si="1"/>
        <v>1</v>
      </c>
      <c r="U15" s="398" t="str">
        <f t="shared" si="2"/>
        <v>0</v>
      </c>
      <c r="V15" s="398" t="str">
        <f t="shared" si="4"/>
        <v>0</v>
      </c>
      <c r="W15" s="398" t="str">
        <f t="shared" si="3"/>
        <v>N</v>
      </c>
      <c r="X15" s="967"/>
      <c r="Y15" s="880"/>
      <c r="Z15" s="882"/>
      <c r="AA15" s="882"/>
      <c r="AB15" s="882"/>
      <c r="AC15" s="872"/>
      <c r="AD15" s="872"/>
      <c r="AE15" s="872"/>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398" t="str">
        <f t="shared" si="0"/>
        <v>1</v>
      </c>
      <c r="T16" s="398" t="str">
        <f t="shared" si="1"/>
        <v>1</v>
      </c>
      <c r="U16" s="398" t="str">
        <f t="shared" si="2"/>
        <v>0</v>
      </c>
      <c r="V16" s="398" t="str">
        <f t="shared" si="4"/>
        <v>0</v>
      </c>
      <c r="W16" s="398" t="str">
        <f t="shared" si="3"/>
        <v>N</v>
      </c>
      <c r="X16" s="967"/>
      <c r="Y16" s="880"/>
      <c r="Z16" s="882"/>
      <c r="AA16" s="882"/>
      <c r="AB16" s="882"/>
      <c r="AC16" s="872"/>
      <c r="AD16" s="872"/>
      <c r="AE16" s="872"/>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398" t="str">
        <f t="shared" si="0"/>
        <v>1</v>
      </c>
      <c r="T17" s="398" t="str">
        <f t="shared" si="1"/>
        <v>1</v>
      </c>
      <c r="U17" s="398" t="str">
        <f t="shared" si="2"/>
        <v>0</v>
      </c>
      <c r="V17" s="398" t="str">
        <f t="shared" si="4"/>
        <v>0</v>
      </c>
      <c r="W17" s="398" t="str">
        <f t="shared" si="3"/>
        <v>N</v>
      </c>
      <c r="X17" s="967"/>
      <c r="Y17" s="880"/>
      <c r="Z17" s="882"/>
      <c r="AA17" s="882"/>
      <c r="AB17" s="882"/>
      <c r="AC17" s="872"/>
      <c r="AD17" s="872"/>
      <c r="AE17" s="872"/>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398" t="str">
        <f t="shared" si="0"/>
        <v>1</v>
      </c>
      <c r="T18" s="398" t="str">
        <f t="shared" si="1"/>
        <v>1</v>
      </c>
      <c r="U18" s="398" t="str">
        <f t="shared" si="2"/>
        <v>0</v>
      </c>
      <c r="V18" s="398" t="str">
        <f t="shared" si="4"/>
        <v>0</v>
      </c>
      <c r="W18" s="398" t="str">
        <f t="shared" si="3"/>
        <v>N</v>
      </c>
      <c r="X18" s="967"/>
      <c r="Y18" s="880"/>
      <c r="Z18" s="882"/>
      <c r="AA18" s="882"/>
      <c r="AB18" s="882"/>
      <c r="AC18" s="872"/>
      <c r="AD18" s="872"/>
      <c r="AE18" s="872"/>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398" t="str">
        <f t="shared" si="0"/>
        <v>1</v>
      </c>
      <c r="T19" s="398" t="str">
        <f t="shared" si="1"/>
        <v>1</v>
      </c>
      <c r="U19" s="398" t="str">
        <f t="shared" si="2"/>
        <v>0</v>
      </c>
      <c r="V19" s="398" t="str">
        <f t="shared" si="4"/>
        <v>0</v>
      </c>
      <c r="W19" s="398" t="str">
        <f t="shared" si="3"/>
        <v>N</v>
      </c>
      <c r="X19" s="967"/>
      <c r="Y19" s="880"/>
      <c r="Z19" s="882"/>
      <c r="AA19" s="882"/>
      <c r="AB19" s="882"/>
      <c r="AC19" s="872"/>
      <c r="AD19" s="872"/>
      <c r="AE19" s="872"/>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398" t="str">
        <f t="shared" si="0"/>
        <v>1</v>
      </c>
      <c r="T20" s="398" t="str">
        <f t="shared" si="1"/>
        <v>1</v>
      </c>
      <c r="U20" s="398" t="str">
        <f t="shared" si="2"/>
        <v>0</v>
      </c>
      <c r="V20" s="398" t="str">
        <f t="shared" si="4"/>
        <v>0</v>
      </c>
      <c r="W20" s="398" t="str">
        <f t="shared" si="3"/>
        <v>N</v>
      </c>
      <c r="X20" s="967"/>
      <c r="Y20" s="880"/>
      <c r="Z20" s="882"/>
      <c r="AA20" s="882"/>
      <c r="AB20" s="882"/>
      <c r="AC20" s="872"/>
      <c r="AD20" s="872"/>
      <c r="AE20" s="872"/>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398" t="str">
        <f t="shared" si="0"/>
        <v>1</v>
      </c>
      <c r="T21" s="398" t="str">
        <f t="shared" si="1"/>
        <v>1</v>
      </c>
      <c r="U21" s="398" t="str">
        <f t="shared" si="2"/>
        <v>0</v>
      </c>
      <c r="V21" s="398" t="str">
        <f t="shared" si="4"/>
        <v>0</v>
      </c>
      <c r="W21" s="398" t="str">
        <f t="shared" si="3"/>
        <v>N</v>
      </c>
      <c r="X21" s="967"/>
      <c r="Y21" s="880"/>
      <c r="Z21" s="882"/>
      <c r="AA21" s="882"/>
      <c r="AB21" s="882"/>
      <c r="AC21" s="872"/>
      <c r="AD21" s="872"/>
      <c r="AE21" s="872"/>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398" t="str">
        <f t="shared" si="0"/>
        <v>1</v>
      </c>
      <c r="T22" s="398" t="str">
        <f t="shared" si="1"/>
        <v>1</v>
      </c>
      <c r="U22" s="398" t="str">
        <f t="shared" si="2"/>
        <v>0</v>
      </c>
      <c r="V22" s="398" t="str">
        <f t="shared" si="4"/>
        <v>0</v>
      </c>
      <c r="W22" s="398" t="str">
        <f t="shared" si="3"/>
        <v>N</v>
      </c>
      <c r="X22" s="968"/>
      <c r="Y22" s="881"/>
      <c r="Z22" s="882"/>
      <c r="AA22" s="882"/>
      <c r="AB22" s="882"/>
      <c r="AC22" s="872"/>
      <c r="AD22" s="872"/>
      <c r="AE22" s="872"/>
    </row>
    <row r="23" spans="1:31" s="419" customFormat="1" ht="45" customHeight="1">
      <c r="A23" s="972" t="s">
        <v>2</v>
      </c>
      <c r="B23" s="973"/>
      <c r="C23" s="973"/>
      <c r="D23" s="973"/>
      <c r="E23" s="973"/>
      <c r="F23" s="973"/>
      <c r="G23" s="973"/>
      <c r="H23" s="973"/>
      <c r="I23" s="973"/>
      <c r="J23" s="973"/>
      <c r="K23" s="973"/>
      <c r="L23" s="973"/>
      <c r="M23" s="974"/>
      <c r="N23" s="300">
        <f>SUM(N4:N22)</f>
        <v>0</v>
      </c>
      <c r="O23" s="300">
        <f t="shared" ref="O23:R23" si="5">SUM(O4:O22)</f>
        <v>0</v>
      </c>
      <c r="P23" s="300">
        <f t="shared" si="5"/>
        <v>0</v>
      </c>
      <c r="Q23" s="300">
        <f t="shared" si="5"/>
        <v>0</v>
      </c>
      <c r="R23" s="300">
        <f t="shared" si="5"/>
        <v>0</v>
      </c>
      <c r="S23" s="301"/>
      <c r="T23" s="301"/>
      <c r="U23" s="301"/>
      <c r="V23" s="301"/>
      <c r="W23" s="302"/>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387"/>
      <c r="T25" s="387"/>
      <c r="U25" s="387"/>
      <c r="V25" s="387"/>
      <c r="W25" s="387"/>
      <c r="X25" s="387"/>
      <c r="Y25" s="390"/>
      <c r="Z25" s="389"/>
      <c r="AA25" s="389"/>
      <c r="AB25" s="389"/>
      <c r="AC25" s="389"/>
      <c r="AD25" s="389"/>
      <c r="AE25" s="389"/>
    </row>
    <row r="26" spans="1:31" s="227" customFormat="1" ht="19.8">
      <c r="A26" s="223">
        <v>1</v>
      </c>
      <c r="B26" s="224" t="s">
        <v>569</v>
      </c>
      <c r="C26" s="7"/>
      <c r="D26" s="7"/>
      <c r="E26" s="7"/>
      <c r="F26" s="7"/>
      <c r="G26" s="7"/>
      <c r="H26" s="7"/>
      <c r="I26" s="7"/>
      <c r="J26" s="344"/>
      <c r="K26" s="224" t="s">
        <v>599</v>
      </c>
      <c r="L26" s="383"/>
      <c r="M26" s="7"/>
      <c r="N26" s="11"/>
      <c r="O26" s="11"/>
      <c r="P26" s="11"/>
      <c r="Q26" s="11"/>
      <c r="R26" s="11"/>
      <c r="S26" s="387"/>
      <c r="T26" s="387"/>
      <c r="U26" s="387"/>
      <c r="V26" s="387"/>
      <c r="W26" s="387"/>
      <c r="X26" s="387"/>
      <c r="Y26" s="390"/>
      <c r="Z26" s="389"/>
      <c r="AA26" s="389"/>
      <c r="AB26" s="389"/>
      <c r="AC26" s="389"/>
      <c r="AD26" s="389"/>
      <c r="AE26" s="389"/>
    </row>
    <row r="27" spans="1:31" s="227" customFormat="1" ht="19.8">
      <c r="A27" s="223">
        <v>2</v>
      </c>
      <c r="B27" s="224" t="s">
        <v>570</v>
      </c>
      <c r="C27" s="7"/>
      <c r="D27" s="7"/>
      <c r="E27" s="7"/>
      <c r="F27" s="7"/>
      <c r="G27" s="7"/>
      <c r="H27" s="7"/>
      <c r="I27" s="7"/>
      <c r="J27" s="344"/>
      <c r="K27" s="224" t="s">
        <v>601</v>
      </c>
      <c r="L27" s="225"/>
      <c r="M27" s="7"/>
      <c r="N27" s="11"/>
      <c r="O27" s="11"/>
      <c r="P27" s="11"/>
      <c r="Q27" s="11"/>
      <c r="R27" s="11"/>
      <c r="S27" s="387"/>
      <c r="T27" s="387"/>
      <c r="U27" s="387"/>
      <c r="V27" s="387"/>
      <c r="W27" s="387"/>
      <c r="X27" s="387"/>
      <c r="Y27" s="390"/>
      <c r="Z27" s="389"/>
      <c r="AA27" s="389"/>
      <c r="AB27" s="389"/>
      <c r="AC27" s="389"/>
      <c r="AD27" s="389"/>
      <c r="AE27" s="389"/>
    </row>
    <row r="28" spans="1:31" s="227" customFormat="1" ht="39.6">
      <c r="A28" s="223">
        <v>3</v>
      </c>
      <c r="B28" s="224" t="s">
        <v>571</v>
      </c>
      <c r="C28" s="7"/>
      <c r="D28" s="7"/>
      <c r="E28" s="7"/>
      <c r="F28" s="7"/>
      <c r="G28" s="7"/>
      <c r="H28" s="7"/>
      <c r="I28" s="7"/>
      <c r="J28" s="344"/>
      <c r="K28" s="224" t="s">
        <v>602</v>
      </c>
      <c r="L28" s="225"/>
      <c r="M28" s="7"/>
      <c r="N28" s="11"/>
      <c r="O28" s="11"/>
      <c r="P28" s="11"/>
      <c r="Q28" s="11"/>
      <c r="R28" s="11"/>
      <c r="S28" s="387"/>
      <c r="T28" s="387"/>
      <c r="U28" s="387"/>
      <c r="V28" s="387"/>
      <c r="W28" s="387"/>
      <c r="X28" s="387"/>
      <c r="Y28" s="390"/>
      <c r="Z28" s="389"/>
      <c r="AA28" s="389"/>
      <c r="AB28" s="389"/>
      <c r="AC28" s="389"/>
      <c r="AD28" s="389"/>
      <c r="AE28" s="389"/>
    </row>
    <row r="29" spans="1:31" s="227" customFormat="1" ht="39.6">
      <c r="A29" s="223">
        <v>4</v>
      </c>
      <c r="B29" s="224" t="s">
        <v>572</v>
      </c>
      <c r="C29" s="7"/>
      <c r="D29" s="7"/>
      <c r="E29" s="7"/>
      <c r="F29" s="7"/>
      <c r="G29" s="7"/>
      <c r="H29" s="7"/>
      <c r="I29" s="7"/>
      <c r="J29" s="344"/>
      <c r="K29" s="224" t="s">
        <v>603</v>
      </c>
      <c r="L29" s="225"/>
      <c r="M29" s="7"/>
      <c r="N29" s="11"/>
      <c r="O29" s="11"/>
      <c r="P29" s="11"/>
      <c r="Q29" s="11"/>
      <c r="R29" s="11"/>
      <c r="S29" s="387"/>
      <c r="T29" s="387"/>
      <c r="U29" s="387"/>
      <c r="V29" s="387"/>
      <c r="W29" s="387"/>
      <c r="X29" s="387"/>
      <c r="Y29" s="390"/>
      <c r="Z29" s="389"/>
      <c r="AA29" s="389"/>
      <c r="AB29" s="389"/>
      <c r="AC29" s="389"/>
      <c r="AD29" s="389"/>
      <c r="AE29" s="389"/>
    </row>
    <row r="30" spans="1:31" s="227" customFormat="1" ht="19.8">
      <c r="A30" s="223">
        <v>5</v>
      </c>
      <c r="B30" s="224" t="s">
        <v>573</v>
      </c>
      <c r="C30" s="7"/>
      <c r="D30" s="7"/>
      <c r="E30" s="7"/>
      <c r="F30" s="7"/>
      <c r="G30" s="7"/>
      <c r="H30" s="7"/>
      <c r="I30" s="7"/>
      <c r="J30" s="344"/>
      <c r="K30" s="224" t="s">
        <v>604</v>
      </c>
      <c r="L30" s="225"/>
      <c r="M30" s="7"/>
      <c r="N30" s="11"/>
      <c r="O30" s="11"/>
      <c r="P30" s="11"/>
      <c r="Q30" s="11"/>
      <c r="R30" s="11"/>
      <c r="S30" s="387"/>
      <c r="T30" s="387"/>
      <c r="U30" s="387"/>
      <c r="V30" s="387"/>
      <c r="W30" s="387"/>
      <c r="X30" s="387"/>
      <c r="Y30" s="390"/>
      <c r="Z30" s="389"/>
      <c r="AA30" s="389"/>
      <c r="AB30" s="389"/>
      <c r="AC30" s="389"/>
      <c r="AD30" s="389"/>
      <c r="AE30" s="389"/>
    </row>
    <row r="31" spans="1:31" s="227" customFormat="1" ht="39.6">
      <c r="A31" s="223">
        <v>6</v>
      </c>
      <c r="B31" s="224" t="s">
        <v>574</v>
      </c>
      <c r="C31" s="7"/>
      <c r="D31" s="7"/>
      <c r="E31" s="7"/>
      <c r="F31" s="7"/>
      <c r="G31" s="7"/>
      <c r="H31" s="7"/>
      <c r="I31" s="7"/>
      <c r="J31" s="344"/>
      <c r="K31" s="224" t="s">
        <v>605</v>
      </c>
      <c r="L31" s="225"/>
      <c r="M31" s="7"/>
      <c r="N31" s="11"/>
      <c r="O31" s="11"/>
      <c r="P31" s="11"/>
      <c r="Q31" s="11"/>
      <c r="R31" s="11"/>
      <c r="S31" s="387"/>
      <c r="T31" s="387"/>
      <c r="U31" s="387"/>
      <c r="V31" s="387"/>
      <c r="W31" s="387"/>
      <c r="X31" s="387"/>
      <c r="Y31" s="390"/>
      <c r="Z31" s="389"/>
      <c r="AA31" s="389"/>
      <c r="AB31" s="389"/>
      <c r="AC31" s="389"/>
      <c r="AD31" s="389"/>
      <c r="AE31" s="389"/>
    </row>
    <row r="32" spans="1:31" s="227" customFormat="1" ht="39.6">
      <c r="A32" s="223">
        <v>7</v>
      </c>
      <c r="B32" s="224" t="s">
        <v>575</v>
      </c>
      <c r="C32" s="7"/>
      <c r="D32" s="7"/>
      <c r="E32" s="7"/>
      <c r="F32" s="7"/>
      <c r="G32" s="7"/>
      <c r="H32" s="7"/>
      <c r="I32" s="7"/>
      <c r="J32" s="344"/>
      <c r="K32" s="224" t="s">
        <v>606</v>
      </c>
      <c r="L32" s="225"/>
      <c r="M32" s="7"/>
      <c r="N32" s="11"/>
      <c r="O32" s="11"/>
      <c r="P32" s="11"/>
      <c r="Q32" s="11"/>
      <c r="R32" s="11"/>
      <c r="S32" s="387"/>
      <c r="T32" s="387"/>
      <c r="U32" s="387"/>
      <c r="V32" s="387"/>
      <c r="W32" s="387"/>
      <c r="X32" s="387"/>
      <c r="Y32" s="390"/>
      <c r="Z32" s="389"/>
      <c r="AA32" s="389"/>
      <c r="AB32" s="389"/>
      <c r="AC32" s="389"/>
      <c r="AD32" s="389"/>
      <c r="AE32" s="389"/>
    </row>
    <row r="33" spans="1:31" s="227" customFormat="1" ht="19.8">
      <c r="A33" s="223">
        <v>8</v>
      </c>
      <c r="B33" s="224" t="s">
        <v>576</v>
      </c>
      <c r="C33" s="7"/>
      <c r="D33" s="7"/>
      <c r="E33" s="7"/>
      <c r="F33" s="7"/>
      <c r="G33" s="7"/>
      <c r="H33" s="7"/>
      <c r="I33" s="7"/>
      <c r="J33" s="344"/>
      <c r="K33" s="224" t="s">
        <v>607</v>
      </c>
      <c r="L33" s="225"/>
      <c r="M33" s="7"/>
      <c r="N33" s="11"/>
      <c r="O33" s="11"/>
      <c r="P33" s="11"/>
      <c r="Q33" s="11"/>
      <c r="R33" s="11"/>
      <c r="S33" s="387"/>
      <c r="T33" s="387"/>
      <c r="U33" s="387"/>
      <c r="V33" s="387"/>
      <c r="W33" s="387"/>
      <c r="X33" s="387"/>
      <c r="Y33" s="390"/>
      <c r="Z33" s="389"/>
      <c r="AA33" s="389"/>
      <c r="AB33" s="389"/>
      <c r="AC33" s="389"/>
      <c r="AD33" s="389"/>
      <c r="AE33" s="389"/>
    </row>
    <row r="34" spans="1:31" s="227" customFormat="1" ht="19.8">
      <c r="A34" s="223">
        <v>9</v>
      </c>
      <c r="B34" s="224" t="s">
        <v>577</v>
      </c>
      <c r="C34" s="7"/>
      <c r="D34" s="7"/>
      <c r="E34" s="7"/>
      <c r="F34" s="7"/>
      <c r="G34" s="7"/>
      <c r="H34" s="7"/>
      <c r="I34" s="7"/>
      <c r="J34" s="344"/>
      <c r="K34" s="224" t="s">
        <v>608</v>
      </c>
      <c r="L34" s="225"/>
      <c r="M34" s="7"/>
      <c r="N34" s="11"/>
      <c r="O34" s="11"/>
      <c r="P34" s="11"/>
      <c r="Q34" s="11"/>
      <c r="R34" s="11"/>
      <c r="S34" s="387"/>
      <c r="T34" s="387"/>
      <c r="U34" s="387"/>
      <c r="V34" s="387"/>
      <c r="W34" s="387"/>
      <c r="X34" s="387"/>
      <c r="Y34" s="390"/>
      <c r="Z34" s="389"/>
      <c r="AA34" s="389"/>
      <c r="AB34" s="389"/>
      <c r="AC34" s="389"/>
      <c r="AD34" s="389"/>
      <c r="AE34" s="389"/>
    </row>
    <row r="35" spans="1:31" s="227" customFormat="1" ht="19.8">
      <c r="A35" s="223">
        <v>10</v>
      </c>
      <c r="B35" s="224" t="s">
        <v>578</v>
      </c>
      <c r="C35" s="7"/>
      <c r="D35" s="7"/>
      <c r="E35" s="7"/>
      <c r="F35" s="7"/>
      <c r="G35" s="7"/>
      <c r="H35" s="7"/>
      <c r="I35" s="7"/>
      <c r="J35" s="344"/>
      <c r="K35" s="224" t="s">
        <v>609</v>
      </c>
      <c r="L35" s="225"/>
      <c r="M35" s="7"/>
      <c r="N35" s="11"/>
      <c r="O35" s="11"/>
      <c r="P35" s="11"/>
      <c r="Q35" s="11"/>
      <c r="R35" s="11"/>
      <c r="S35" s="387"/>
      <c r="T35" s="387"/>
      <c r="U35" s="387"/>
      <c r="V35" s="387"/>
      <c r="W35" s="387"/>
      <c r="X35" s="387"/>
      <c r="Y35" s="390"/>
      <c r="Z35" s="389"/>
      <c r="AA35" s="389"/>
      <c r="AB35" s="389"/>
      <c r="AC35" s="389"/>
      <c r="AD35" s="389"/>
      <c r="AE35" s="389"/>
    </row>
    <row r="36" spans="1:31" s="227" customFormat="1" ht="19.8">
      <c r="A36" s="223">
        <v>11</v>
      </c>
      <c r="B36" s="224" t="s">
        <v>579</v>
      </c>
      <c r="C36" s="7"/>
      <c r="D36" s="7"/>
      <c r="E36" s="7"/>
      <c r="F36" s="7"/>
      <c r="G36" s="7"/>
      <c r="H36" s="7"/>
      <c r="I36" s="7"/>
      <c r="J36" s="344"/>
      <c r="K36" s="224" t="s">
        <v>610</v>
      </c>
      <c r="L36" s="225"/>
      <c r="M36" s="7"/>
      <c r="N36" s="11"/>
      <c r="O36" s="11"/>
      <c r="P36" s="11"/>
      <c r="Q36" s="11"/>
      <c r="R36" s="11"/>
      <c r="S36" s="387"/>
      <c r="T36" s="387"/>
      <c r="U36" s="387"/>
      <c r="V36" s="387"/>
      <c r="W36" s="387"/>
      <c r="X36" s="387"/>
      <c r="Y36" s="390"/>
      <c r="Z36" s="389"/>
      <c r="AA36" s="389"/>
      <c r="AB36" s="389"/>
      <c r="AC36" s="389"/>
      <c r="AD36" s="389"/>
      <c r="AE36" s="389"/>
    </row>
    <row r="37" spans="1:31" s="227" customFormat="1" ht="39.6">
      <c r="A37" s="223">
        <v>12</v>
      </c>
      <c r="B37" s="224" t="s">
        <v>580</v>
      </c>
      <c r="C37" s="7"/>
      <c r="D37" s="7"/>
      <c r="E37" s="7"/>
      <c r="F37" s="7"/>
      <c r="G37" s="7"/>
      <c r="H37" s="7"/>
      <c r="I37" s="7"/>
      <c r="J37" s="344"/>
      <c r="K37" s="224" t="s">
        <v>611</v>
      </c>
      <c r="L37" s="225"/>
      <c r="M37" s="7"/>
      <c r="N37" s="11"/>
      <c r="O37" s="11"/>
      <c r="P37" s="11"/>
      <c r="Q37" s="11"/>
      <c r="R37" s="11"/>
      <c r="S37" s="387"/>
      <c r="T37" s="387"/>
      <c r="U37" s="387"/>
      <c r="V37" s="387"/>
      <c r="W37" s="387"/>
      <c r="X37" s="387"/>
      <c r="Y37" s="390"/>
      <c r="Z37" s="389"/>
      <c r="AA37" s="389"/>
      <c r="AB37" s="389"/>
      <c r="AC37" s="389"/>
      <c r="AD37" s="389"/>
      <c r="AE37" s="389"/>
    </row>
    <row r="38" spans="1:31" s="227" customFormat="1" ht="19.8">
      <c r="A38" s="223">
        <v>13</v>
      </c>
      <c r="B38" s="224" t="s">
        <v>581</v>
      </c>
      <c r="C38" s="7"/>
      <c r="D38" s="7"/>
      <c r="E38" s="7"/>
      <c r="F38" s="7"/>
      <c r="G38" s="7"/>
      <c r="H38" s="7"/>
      <c r="I38" s="7"/>
      <c r="J38" s="344"/>
      <c r="K38" s="224" t="s">
        <v>612</v>
      </c>
      <c r="L38" s="225"/>
      <c r="M38" s="7"/>
      <c r="N38" s="11"/>
      <c r="O38" s="11"/>
      <c r="P38" s="11"/>
      <c r="Q38" s="11"/>
      <c r="R38" s="11"/>
      <c r="S38" s="387"/>
      <c r="T38" s="387"/>
      <c r="U38" s="387"/>
      <c r="V38" s="387"/>
      <c r="W38" s="387"/>
      <c r="X38" s="387"/>
      <c r="Y38" s="390"/>
      <c r="Z38" s="389"/>
      <c r="AA38" s="389"/>
      <c r="AB38" s="389"/>
      <c r="AC38" s="389"/>
      <c r="AD38" s="389"/>
      <c r="AE38" s="389"/>
    </row>
    <row r="39" spans="1:31" s="227" customFormat="1" ht="19.8">
      <c r="A39" s="223">
        <v>14</v>
      </c>
      <c r="B39" s="224" t="s">
        <v>582</v>
      </c>
      <c r="C39" s="7"/>
      <c r="D39" s="7"/>
      <c r="E39" s="7"/>
      <c r="F39" s="7"/>
      <c r="G39" s="7"/>
      <c r="H39" s="7"/>
      <c r="I39" s="7"/>
      <c r="J39" s="344"/>
      <c r="K39" s="224" t="s">
        <v>613</v>
      </c>
      <c r="L39" s="225"/>
      <c r="M39" s="7"/>
      <c r="N39" s="11"/>
      <c r="O39" s="11"/>
      <c r="P39" s="11"/>
      <c r="Q39" s="11"/>
      <c r="R39" s="11"/>
      <c r="S39" s="387"/>
      <c r="T39" s="387"/>
      <c r="U39" s="387"/>
      <c r="V39" s="387"/>
      <c r="W39" s="387"/>
      <c r="X39" s="387"/>
      <c r="Y39" s="390"/>
      <c r="Z39" s="389"/>
      <c r="AA39" s="389"/>
      <c r="AB39" s="389"/>
      <c r="AC39" s="389"/>
      <c r="AD39" s="389"/>
      <c r="AE39" s="389"/>
    </row>
    <row r="40" spans="1:31" s="227" customFormat="1" ht="39.6">
      <c r="A40" s="223">
        <v>15</v>
      </c>
      <c r="B40" s="224" t="s">
        <v>583</v>
      </c>
      <c r="C40" s="7"/>
      <c r="D40" s="7"/>
      <c r="E40" s="7"/>
      <c r="F40" s="7"/>
      <c r="G40" s="7"/>
      <c r="H40" s="7"/>
      <c r="I40" s="7"/>
      <c r="J40" s="344"/>
      <c r="K40" s="224" t="s">
        <v>614</v>
      </c>
      <c r="L40" s="225"/>
      <c r="M40" s="7"/>
      <c r="N40" s="11"/>
      <c r="O40" s="11"/>
      <c r="P40" s="11"/>
      <c r="Q40" s="11"/>
      <c r="R40" s="11"/>
      <c r="S40" s="387"/>
      <c r="T40" s="387"/>
      <c r="U40" s="387"/>
      <c r="V40" s="387"/>
      <c r="W40" s="387"/>
      <c r="X40" s="387"/>
      <c r="Y40" s="390"/>
      <c r="Z40" s="389"/>
      <c r="AA40" s="389"/>
      <c r="AB40" s="389"/>
      <c r="AC40" s="389"/>
      <c r="AD40" s="389"/>
      <c r="AE40" s="389"/>
    </row>
    <row r="41" spans="1:31" s="227" customFormat="1" ht="19.8">
      <c r="A41" s="223">
        <v>16</v>
      </c>
      <c r="B41" s="224" t="s">
        <v>584</v>
      </c>
      <c r="C41" s="7"/>
      <c r="D41" s="7"/>
      <c r="E41" s="7"/>
      <c r="F41" s="7"/>
      <c r="G41" s="7"/>
      <c r="H41" s="7"/>
      <c r="I41" s="7"/>
      <c r="J41" s="344"/>
      <c r="K41" s="224" t="s">
        <v>615</v>
      </c>
      <c r="L41" s="225"/>
      <c r="M41" s="7"/>
      <c r="N41" s="11"/>
      <c r="O41" s="11"/>
      <c r="P41" s="11"/>
      <c r="Q41" s="11"/>
      <c r="R41" s="11"/>
      <c r="S41" s="387"/>
      <c r="T41" s="387"/>
      <c r="U41" s="387"/>
      <c r="V41" s="387"/>
      <c r="W41" s="387"/>
      <c r="X41" s="387"/>
      <c r="Y41" s="390"/>
      <c r="Z41" s="389"/>
      <c r="AA41" s="389"/>
      <c r="AB41" s="389"/>
      <c r="AC41" s="389"/>
      <c r="AD41" s="389"/>
      <c r="AE41" s="389"/>
    </row>
    <row r="42" spans="1:31" s="227" customFormat="1" ht="59.4">
      <c r="A42" s="223">
        <v>17</v>
      </c>
      <c r="B42" s="224" t="s">
        <v>585</v>
      </c>
      <c r="C42" s="7"/>
      <c r="D42" s="7"/>
      <c r="E42" s="7"/>
      <c r="F42" s="7"/>
      <c r="G42" s="7"/>
      <c r="H42" s="7"/>
      <c r="I42" s="7"/>
      <c r="J42" s="344"/>
      <c r="K42" s="224" t="s">
        <v>616</v>
      </c>
      <c r="L42" s="225"/>
      <c r="M42" s="7"/>
      <c r="N42" s="11"/>
      <c r="O42" s="11"/>
      <c r="P42" s="11"/>
      <c r="Q42" s="11"/>
      <c r="R42" s="11"/>
      <c r="S42" s="387"/>
      <c r="T42" s="387"/>
      <c r="U42" s="387"/>
      <c r="V42" s="387"/>
      <c r="W42" s="387"/>
      <c r="X42" s="387"/>
      <c r="Y42" s="390"/>
      <c r="Z42" s="389"/>
      <c r="AA42" s="389"/>
      <c r="AB42" s="389"/>
      <c r="AC42" s="389"/>
      <c r="AD42" s="389"/>
      <c r="AE42" s="389"/>
    </row>
    <row r="43" spans="1:31" s="227" customFormat="1" ht="19.8">
      <c r="A43" s="223">
        <v>18</v>
      </c>
      <c r="B43" s="224" t="s">
        <v>586</v>
      </c>
      <c r="C43" s="7"/>
      <c r="D43" s="7"/>
      <c r="E43" s="7"/>
      <c r="F43" s="7"/>
      <c r="G43" s="7"/>
      <c r="H43" s="7"/>
      <c r="I43" s="7"/>
      <c r="J43" s="344"/>
      <c r="K43" s="224" t="s">
        <v>617</v>
      </c>
      <c r="L43" s="225"/>
      <c r="M43" s="7"/>
      <c r="N43" s="11"/>
      <c r="O43" s="11"/>
      <c r="P43" s="11"/>
      <c r="Q43" s="11"/>
      <c r="R43" s="11"/>
      <c r="S43" s="387"/>
      <c r="T43" s="387"/>
      <c r="U43" s="387"/>
      <c r="V43" s="387"/>
      <c r="W43" s="387"/>
      <c r="X43" s="387"/>
      <c r="Y43" s="390"/>
      <c r="Z43" s="389"/>
      <c r="AA43" s="389"/>
      <c r="AB43" s="389"/>
      <c r="AC43" s="389"/>
      <c r="AD43" s="389"/>
      <c r="AE43" s="389"/>
    </row>
    <row r="44" spans="1:31" s="227" customFormat="1" ht="39.6">
      <c r="A44" s="223">
        <v>19</v>
      </c>
      <c r="B44" s="224" t="s">
        <v>587</v>
      </c>
      <c r="C44" s="7"/>
      <c r="D44" s="7"/>
      <c r="E44" s="7"/>
      <c r="F44" s="7"/>
      <c r="G44" s="7"/>
      <c r="H44" s="7"/>
      <c r="I44" s="7"/>
      <c r="J44" s="344"/>
      <c r="K44" s="224" t="s">
        <v>618</v>
      </c>
      <c r="L44" s="225"/>
      <c r="M44" s="7"/>
      <c r="N44" s="11"/>
      <c r="O44" s="11"/>
      <c r="P44" s="11"/>
      <c r="Q44" s="11"/>
      <c r="R44" s="11"/>
      <c r="S44" s="387"/>
      <c r="T44" s="387"/>
      <c r="U44" s="387"/>
      <c r="V44" s="387"/>
      <c r="W44" s="387"/>
      <c r="X44" s="387"/>
      <c r="Y44" s="390"/>
      <c r="Z44" s="389"/>
      <c r="AA44" s="389"/>
      <c r="AB44" s="389"/>
      <c r="AC44" s="389"/>
      <c r="AD44" s="389"/>
      <c r="AE44" s="389"/>
    </row>
    <row r="45" spans="1:31" s="227" customFormat="1" ht="39.6">
      <c r="A45" s="223">
        <v>20</v>
      </c>
      <c r="B45" s="224" t="s">
        <v>588</v>
      </c>
      <c r="C45" s="7"/>
      <c r="D45" s="7"/>
      <c r="E45" s="7"/>
      <c r="F45" s="7"/>
      <c r="G45" s="7"/>
      <c r="H45" s="7"/>
      <c r="I45" s="7"/>
      <c r="J45" s="344"/>
      <c r="K45" s="224" t="s">
        <v>619</v>
      </c>
      <c r="L45" s="225"/>
      <c r="M45" s="7"/>
      <c r="N45" s="11"/>
      <c r="O45" s="11"/>
      <c r="P45" s="11"/>
      <c r="Q45" s="11"/>
      <c r="R45" s="11"/>
      <c r="S45" s="387"/>
      <c r="T45" s="387"/>
      <c r="U45" s="387"/>
      <c r="V45" s="387"/>
      <c r="W45" s="387"/>
      <c r="X45" s="387"/>
      <c r="Y45" s="390"/>
      <c r="Z45" s="389"/>
      <c r="AA45" s="389"/>
      <c r="AB45" s="389"/>
      <c r="AC45" s="389"/>
      <c r="AD45" s="389"/>
      <c r="AE45" s="389"/>
    </row>
    <row r="46" spans="1:31" s="227" customFormat="1" ht="19.8">
      <c r="A46" s="223">
        <v>21</v>
      </c>
      <c r="B46" s="224" t="s">
        <v>589</v>
      </c>
      <c r="C46" s="7"/>
      <c r="D46" s="7"/>
      <c r="E46" s="7"/>
      <c r="F46" s="7"/>
      <c r="G46" s="7"/>
      <c r="H46" s="7"/>
      <c r="I46" s="7"/>
      <c r="J46" s="344"/>
      <c r="K46" s="224" t="s">
        <v>620</v>
      </c>
      <c r="L46" s="225"/>
      <c r="M46" s="7"/>
      <c r="N46" s="11"/>
      <c r="O46" s="11"/>
      <c r="P46" s="11"/>
      <c r="Q46" s="11"/>
      <c r="R46" s="11"/>
      <c r="S46" s="387"/>
      <c r="T46" s="387"/>
      <c r="U46" s="387"/>
      <c r="V46" s="387"/>
      <c r="W46" s="387"/>
      <c r="X46" s="387"/>
      <c r="Y46" s="390"/>
      <c r="Z46" s="389"/>
      <c r="AA46" s="389"/>
      <c r="AB46" s="389"/>
      <c r="AC46" s="389"/>
      <c r="AD46" s="389"/>
      <c r="AE46" s="389"/>
    </row>
    <row r="47" spans="1:31" s="227" customFormat="1" ht="19.8">
      <c r="A47" s="223">
        <v>22</v>
      </c>
      <c r="B47" s="224" t="s">
        <v>590</v>
      </c>
      <c r="C47" s="7"/>
      <c r="D47" s="7"/>
      <c r="E47" s="7"/>
      <c r="F47" s="7"/>
      <c r="G47" s="7"/>
      <c r="H47" s="7"/>
      <c r="I47" s="7"/>
      <c r="J47" s="344"/>
      <c r="K47" s="224" t="s">
        <v>621</v>
      </c>
      <c r="L47" s="225"/>
      <c r="M47" s="7"/>
      <c r="N47" s="11"/>
      <c r="O47" s="11"/>
      <c r="P47" s="11"/>
      <c r="Q47" s="11"/>
      <c r="R47" s="11"/>
      <c r="S47" s="387"/>
      <c r="T47" s="387"/>
      <c r="U47" s="387"/>
      <c r="V47" s="387"/>
      <c r="W47" s="387"/>
      <c r="X47" s="387"/>
      <c r="Y47" s="390"/>
      <c r="Z47" s="389"/>
      <c r="AA47" s="389"/>
      <c r="AB47" s="389"/>
      <c r="AC47" s="389"/>
      <c r="AD47" s="389"/>
      <c r="AE47" s="389"/>
    </row>
    <row r="48" spans="1:31" s="227" customFormat="1" ht="19.8">
      <c r="A48" s="223">
        <v>23</v>
      </c>
      <c r="B48" s="224" t="s">
        <v>591</v>
      </c>
      <c r="C48" s="7"/>
      <c r="D48" s="7"/>
      <c r="E48" s="7"/>
      <c r="F48" s="7"/>
      <c r="G48" s="7"/>
      <c r="H48" s="7"/>
      <c r="I48" s="7"/>
      <c r="J48" s="345"/>
      <c r="K48" s="355"/>
      <c r="L48" s="225"/>
      <c r="M48" s="7"/>
      <c r="N48" s="11"/>
      <c r="O48" s="11"/>
      <c r="P48" s="11"/>
      <c r="Q48" s="11"/>
      <c r="R48" s="11"/>
      <c r="S48" s="387"/>
      <c r="T48" s="387"/>
      <c r="U48" s="387"/>
      <c r="V48" s="387"/>
      <c r="W48" s="387"/>
      <c r="X48" s="387"/>
      <c r="Y48" s="390"/>
      <c r="Z48" s="389"/>
      <c r="AA48" s="389"/>
      <c r="AB48" s="389"/>
      <c r="AC48" s="389"/>
      <c r="AD48" s="389"/>
      <c r="AE48" s="389"/>
    </row>
    <row r="49" spans="1:31" s="227" customFormat="1" ht="19.8">
      <c r="A49" s="223">
        <v>24</v>
      </c>
      <c r="B49" s="224" t="s">
        <v>592</v>
      </c>
      <c r="C49" s="7"/>
      <c r="D49" s="7"/>
      <c r="E49" s="7"/>
      <c r="F49" s="7"/>
      <c r="G49" s="7"/>
      <c r="H49" s="7"/>
      <c r="I49" s="7"/>
      <c r="J49" s="344"/>
      <c r="K49" s="13"/>
      <c r="L49" s="225"/>
      <c r="M49" s="7"/>
      <c r="N49" s="11"/>
      <c r="O49" s="11"/>
      <c r="P49" s="11"/>
      <c r="Q49" s="11"/>
      <c r="R49" s="11"/>
      <c r="S49" s="387"/>
      <c r="T49" s="387"/>
      <c r="U49" s="387"/>
      <c r="V49" s="387"/>
      <c r="W49" s="387"/>
      <c r="X49" s="387"/>
      <c r="Y49" s="390"/>
      <c r="Z49" s="389"/>
      <c r="AA49" s="389"/>
      <c r="AB49" s="389"/>
      <c r="AC49" s="389"/>
      <c r="AD49" s="389"/>
      <c r="AE49" s="389"/>
    </row>
    <row r="50" spans="1:31" s="227" customFormat="1" ht="19.8">
      <c r="A50" s="223">
        <v>25</v>
      </c>
      <c r="B50" s="224" t="s">
        <v>593</v>
      </c>
      <c r="C50" s="7"/>
      <c r="D50" s="7"/>
      <c r="E50" s="7"/>
      <c r="F50" s="7"/>
      <c r="G50" s="7"/>
      <c r="H50" s="7"/>
      <c r="I50" s="7"/>
      <c r="J50" s="344"/>
      <c r="K50" s="13"/>
      <c r="L50" s="225"/>
      <c r="M50" s="7"/>
      <c r="N50" s="11"/>
      <c r="O50" s="11"/>
      <c r="P50" s="11"/>
      <c r="Q50" s="11"/>
      <c r="R50" s="11"/>
      <c r="S50" s="387"/>
      <c r="T50" s="387"/>
      <c r="U50" s="387"/>
      <c r="V50" s="387"/>
      <c r="W50" s="387"/>
      <c r="X50" s="387"/>
      <c r="Y50" s="390"/>
      <c r="Z50" s="389"/>
      <c r="AA50" s="389"/>
      <c r="AB50" s="389"/>
      <c r="AC50" s="389"/>
      <c r="AD50" s="389"/>
      <c r="AE50" s="389"/>
    </row>
    <row r="51" spans="1:31" s="227" customFormat="1" ht="19.8">
      <c r="A51" s="223">
        <v>26</v>
      </c>
      <c r="B51" s="224" t="s">
        <v>594</v>
      </c>
      <c r="C51" s="7"/>
      <c r="D51" s="7"/>
      <c r="E51" s="7"/>
      <c r="F51" s="7"/>
      <c r="G51" s="7"/>
      <c r="H51" s="7"/>
      <c r="I51" s="7"/>
      <c r="J51" s="344"/>
      <c r="K51" s="13"/>
      <c r="L51" s="225"/>
      <c r="M51" s="7"/>
      <c r="N51" s="11"/>
      <c r="O51" s="11"/>
      <c r="P51" s="11"/>
      <c r="Q51" s="11"/>
      <c r="R51" s="11"/>
      <c r="S51" s="387"/>
      <c r="T51" s="387"/>
      <c r="U51" s="387"/>
      <c r="V51" s="387"/>
      <c r="W51" s="387"/>
      <c r="X51" s="387"/>
      <c r="Y51" s="390"/>
      <c r="Z51" s="389"/>
      <c r="AA51" s="389"/>
      <c r="AB51" s="389"/>
      <c r="AC51" s="389"/>
      <c r="AD51" s="389"/>
      <c r="AE51" s="389"/>
    </row>
    <row r="52" spans="1:31" s="227" customFormat="1" ht="39.6">
      <c r="A52" s="223">
        <v>27</v>
      </c>
      <c r="B52" s="224" t="s">
        <v>595</v>
      </c>
      <c r="C52" s="7"/>
      <c r="D52" s="7"/>
      <c r="E52" s="7"/>
      <c r="F52" s="7"/>
      <c r="G52" s="7"/>
      <c r="H52" s="7"/>
      <c r="I52" s="7"/>
      <c r="J52" s="344"/>
      <c r="K52" s="13"/>
      <c r="L52" s="10"/>
      <c r="M52" s="7"/>
      <c r="N52" s="11"/>
      <c r="O52" s="11"/>
      <c r="P52" s="11"/>
      <c r="Q52" s="11"/>
      <c r="R52" s="11"/>
      <c r="S52" s="387"/>
      <c r="T52" s="387"/>
      <c r="U52" s="387"/>
      <c r="V52" s="387"/>
      <c r="W52" s="387"/>
      <c r="X52" s="387"/>
      <c r="Y52" s="390"/>
      <c r="Z52" s="389"/>
      <c r="AA52" s="389"/>
      <c r="AB52" s="389"/>
      <c r="AC52" s="389"/>
      <c r="AD52" s="389"/>
      <c r="AE52" s="389"/>
    </row>
    <row r="53" spans="1:31" s="227" customFormat="1" ht="39.6">
      <c r="A53" s="223">
        <v>28</v>
      </c>
      <c r="B53" s="224" t="s">
        <v>596</v>
      </c>
      <c r="C53" s="7"/>
      <c r="D53" s="7"/>
      <c r="E53" s="7"/>
      <c r="F53" s="7"/>
      <c r="G53" s="7"/>
      <c r="H53" s="7"/>
      <c r="I53" s="7"/>
      <c r="J53" s="344"/>
      <c r="K53" s="13"/>
      <c r="L53" s="10"/>
      <c r="M53" s="7"/>
      <c r="N53" s="11"/>
      <c r="O53" s="11"/>
      <c r="P53" s="11"/>
      <c r="Q53" s="11"/>
      <c r="R53" s="11"/>
      <c r="S53" s="387"/>
      <c r="T53" s="387"/>
      <c r="U53" s="387"/>
      <c r="V53" s="387"/>
      <c r="W53" s="387"/>
      <c r="X53" s="387"/>
      <c r="Y53" s="390"/>
      <c r="Z53" s="389"/>
      <c r="AA53" s="389"/>
      <c r="AB53" s="389"/>
      <c r="AC53" s="389"/>
      <c r="AD53" s="389"/>
      <c r="AE53" s="389"/>
    </row>
    <row r="54" spans="1:31" s="227" customFormat="1">
      <c r="A54" s="7"/>
      <c r="B54" s="8"/>
      <c r="C54" s="7"/>
      <c r="D54" s="7"/>
      <c r="E54" s="7"/>
      <c r="F54" s="7"/>
      <c r="G54" s="7"/>
      <c r="H54" s="7"/>
      <c r="I54" s="7"/>
      <c r="J54" s="344"/>
      <c r="K54" s="13"/>
      <c r="L54" s="10"/>
      <c r="M54" s="7"/>
      <c r="N54" s="11"/>
      <c r="O54" s="11"/>
      <c r="P54" s="11"/>
      <c r="Q54" s="11"/>
      <c r="R54" s="11"/>
      <c r="S54" s="387"/>
      <c r="T54" s="387"/>
      <c r="U54" s="387"/>
      <c r="V54" s="387"/>
      <c r="W54" s="387"/>
      <c r="X54" s="387"/>
      <c r="Y54" s="390"/>
      <c r="Z54" s="391"/>
      <c r="AA54" s="391"/>
      <c r="AB54" s="391"/>
      <c r="AC54" s="391"/>
      <c r="AD54" s="391"/>
      <c r="AE54" s="391"/>
    </row>
    <row r="55" spans="1:31">
      <c r="J55" s="344"/>
      <c r="K55" s="13"/>
      <c r="Z55" s="391"/>
      <c r="AA55" s="391"/>
      <c r="AB55" s="391"/>
      <c r="AC55" s="391"/>
      <c r="AD55" s="391"/>
      <c r="AE55" s="391"/>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G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32" priority="9" operator="containsText" text="0">
      <formula>NOT(ISERROR(SEARCH("0",S4)))</formula>
    </cfRule>
  </conditionalFormatting>
  <conditionalFormatting sqref="U4:U22">
    <cfRule type="containsText" dxfId="231" priority="8" operator="containsText" text="0">
      <formula>NOT(ISERROR(SEARCH("0",U4)))</formula>
    </cfRule>
  </conditionalFormatting>
  <conditionalFormatting sqref="V4:V22">
    <cfRule type="containsText" dxfId="230" priority="7" operator="containsText" text="1">
      <formula>NOT(ISERROR(SEARCH("1",V4)))</formula>
    </cfRule>
  </conditionalFormatting>
  <conditionalFormatting sqref="W4:W22 A23">
    <cfRule type="containsText" dxfId="229" priority="6" operator="containsText" text="Y">
      <formula>NOT(ISERROR(SEARCH("Y",A4)))</formula>
    </cfRule>
  </conditionalFormatting>
  <conditionalFormatting sqref="AC4:AE4">
    <cfRule type="cellIs" dxfId="228" priority="4" stopIfTrue="1" operator="equal">
      <formula>"身份空白"</formula>
    </cfRule>
    <cfRule type="cellIs" dxfId="227" priority="5" stopIfTrue="1" operator="notEqual">
      <formula>"符合標準"</formula>
    </cfRule>
  </conditionalFormatting>
  <conditionalFormatting sqref="N4:R22">
    <cfRule type="cellIs" dxfId="226" priority="3" operator="equal">
      <formula>"無須填寫"</formula>
    </cfRule>
  </conditionalFormatting>
  <conditionalFormatting sqref="N4:R22">
    <cfRule type="cellIs" dxfId="225" priority="2" operator="equal">
      <formula>"無須填寫"</formula>
    </cfRule>
  </conditionalFormatting>
  <conditionalFormatting sqref="N5">
    <cfRule type="cellIs" dxfId="224" priority="1" operator="equal">
      <formula>"無須填寫"</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3"/>
  <dimension ref="A1:AE55"/>
  <sheetViews>
    <sheetView zoomScale="50" zoomScaleNormal="50" workbookViewId="0">
      <pane xSplit="2" ySplit="3" topLeftCell="C17" activePane="bottomRight" state="frozen"/>
      <selection pane="topRight" activeCell="C1" sqref="C1"/>
      <selection pane="bottomLeft" activeCell="A4" sqref="A4"/>
      <selection pane="bottomRight" activeCell="N2" sqref="N2:P2"/>
    </sheetView>
  </sheetViews>
  <sheetFormatPr defaultColWidth="8.88671875" defaultRowHeight="17.399999999999999"/>
  <cols>
    <col min="1" max="1" width="17.88671875" style="9" customWidth="1"/>
    <col min="2" max="2" width="17.77734375" style="402" customWidth="1"/>
    <col min="3" max="3" width="13.33203125" style="9" customWidth="1"/>
    <col min="4" max="4" width="13.6640625" style="9" customWidth="1"/>
    <col min="5" max="5" width="11.88671875" style="9" customWidth="1"/>
    <col min="6" max="6" width="12.6640625" style="9" customWidth="1"/>
    <col min="7" max="8" width="12.21875" style="9" customWidth="1"/>
    <col min="9" max="9" width="13.44140625" style="9" customWidth="1"/>
    <col min="10" max="10" width="25" style="9" customWidth="1"/>
    <col min="11" max="11" width="21.109375" style="9" customWidth="1"/>
    <col min="12" max="12" width="19.21875" style="410" customWidth="1"/>
    <col min="13" max="13" width="19.6640625" style="9" customWidth="1"/>
    <col min="14" max="16" width="18.44140625" style="405" customWidth="1"/>
    <col min="17" max="17" width="13.44140625" style="405" customWidth="1"/>
    <col min="18" max="18" width="20.44140625" style="405" customWidth="1"/>
    <col min="19" max="20" width="20" style="406" customWidth="1"/>
    <col min="21" max="21" width="16.44140625" style="406" customWidth="1"/>
    <col min="22" max="22" width="18.109375" style="406" customWidth="1"/>
    <col min="23" max="23" width="17" style="406" customWidth="1"/>
    <col min="24" max="24" width="18" style="406" customWidth="1"/>
    <col min="25" max="25" width="20.21875" style="412" customWidth="1"/>
    <col min="26" max="31" width="20" style="408" customWidth="1"/>
    <col min="32" max="16384" width="8.88671875" style="395"/>
  </cols>
  <sheetData>
    <row r="1" spans="1:31" ht="53.25" customHeight="1">
      <c r="A1" s="955" t="s">
        <v>0</v>
      </c>
      <c r="B1" s="975"/>
      <c r="C1" s="975"/>
      <c r="D1" s="975"/>
      <c r="E1" s="975"/>
      <c r="F1" s="975"/>
      <c r="G1" s="975"/>
      <c r="H1" s="975"/>
      <c r="I1" s="975"/>
      <c r="J1" s="975"/>
      <c r="K1" s="975"/>
      <c r="L1" s="975"/>
      <c r="M1" s="975"/>
      <c r="N1" s="858" t="s">
        <v>1056</v>
      </c>
      <c r="O1" s="858"/>
      <c r="P1" s="858"/>
      <c r="Q1" s="858"/>
      <c r="R1" s="859"/>
      <c r="S1" s="860" t="s">
        <v>172</v>
      </c>
      <c r="T1" s="976"/>
      <c r="U1" s="976"/>
      <c r="V1" s="976"/>
      <c r="W1" s="976"/>
      <c r="X1" s="976"/>
      <c r="Y1" s="976"/>
      <c r="Z1" s="976"/>
      <c r="AA1" s="976"/>
      <c r="AB1" s="976"/>
      <c r="AC1" s="976"/>
      <c r="AD1" s="976"/>
      <c r="AE1" s="976"/>
    </row>
    <row r="2" spans="1:31" s="396" customFormat="1" ht="216" customHeight="1">
      <c r="A2" s="862" t="s">
        <v>1</v>
      </c>
      <c r="B2" s="862"/>
      <c r="C2" s="862"/>
      <c r="D2" s="862"/>
      <c r="E2" s="862"/>
      <c r="F2" s="862"/>
      <c r="G2" s="862"/>
      <c r="H2" s="862"/>
      <c r="I2" s="862"/>
      <c r="J2" s="862"/>
      <c r="K2" s="862"/>
      <c r="L2" s="862"/>
      <c r="M2" s="862"/>
      <c r="N2" s="863" t="s">
        <v>979</v>
      </c>
      <c r="O2" s="864"/>
      <c r="P2" s="864"/>
      <c r="Q2" s="865" t="s">
        <v>1059</v>
      </c>
      <c r="R2" s="865"/>
      <c r="S2" s="977" t="s">
        <v>170</v>
      </c>
      <c r="T2" s="978"/>
      <c r="U2" s="978"/>
      <c r="V2" s="978"/>
      <c r="W2" s="978"/>
      <c r="X2" s="979"/>
      <c r="Y2" s="47" t="s">
        <v>171</v>
      </c>
      <c r="Z2" s="869" t="s">
        <v>977</v>
      </c>
      <c r="AA2" s="870"/>
      <c r="AB2" s="870"/>
      <c r="AC2" s="871" t="s">
        <v>978</v>
      </c>
      <c r="AD2" s="871"/>
      <c r="AE2" s="871"/>
    </row>
    <row r="3" spans="1:31" s="392" customFormat="1" ht="153.6" customHeight="1">
      <c r="A3" s="221" t="s">
        <v>1103</v>
      </c>
      <c r="B3" s="220" t="s">
        <v>1104</v>
      </c>
      <c r="C3" s="221" t="s">
        <v>1105</v>
      </c>
      <c r="D3" s="221" t="s">
        <v>1106</v>
      </c>
      <c r="E3" s="221" t="s">
        <v>1107</v>
      </c>
      <c r="F3" s="221" t="s">
        <v>1108</v>
      </c>
      <c r="G3" s="221" t="s">
        <v>1109</v>
      </c>
      <c r="H3" s="221" t="s">
        <v>1110</v>
      </c>
      <c r="I3" s="221" t="s">
        <v>1111</v>
      </c>
      <c r="J3" s="221" t="s">
        <v>1112</v>
      </c>
      <c r="K3" s="221" t="s">
        <v>1113</v>
      </c>
      <c r="L3" s="222" t="s">
        <v>1114</v>
      </c>
      <c r="M3" s="221" t="s">
        <v>1115</v>
      </c>
      <c r="N3" s="304" t="s">
        <v>1116</v>
      </c>
      <c r="O3" s="385" t="s">
        <v>1117</v>
      </c>
      <c r="P3" s="385" t="s">
        <v>1118</v>
      </c>
      <c r="Q3" s="385" t="s">
        <v>1119</v>
      </c>
      <c r="R3" s="385" t="s">
        <v>1120</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6" customFormat="1" ht="49.95" customHeight="1">
      <c r="A4" s="394">
        <v>1</v>
      </c>
      <c r="B4" s="397">
        <f>'步驟1. 先填【111-1申請總表】會自動帶公式至步驟2.欄位'!G21</f>
        <v>0</v>
      </c>
      <c r="C4" s="413"/>
      <c r="D4" s="347">
        <v>1</v>
      </c>
      <c r="E4" s="347">
        <v>1</v>
      </c>
      <c r="F4" s="347">
        <v>0</v>
      </c>
      <c r="G4" s="413">
        <v>0</v>
      </c>
      <c r="H4" s="413">
        <v>0</v>
      </c>
      <c r="I4" s="347">
        <v>1</v>
      </c>
      <c r="J4" s="347">
        <f>'步驟1. 先填【111-1申請總表】會自動帶公式至步驟2.欄位'!C8</f>
        <v>0</v>
      </c>
      <c r="K4" s="347">
        <v>2</v>
      </c>
      <c r="L4" s="424"/>
      <c r="M4" s="393"/>
      <c r="N4" s="424"/>
      <c r="O4" s="424" t="s">
        <v>1121</v>
      </c>
      <c r="P4" s="424" t="s">
        <v>1121</v>
      </c>
      <c r="Q4" s="424" t="s">
        <v>1121</v>
      </c>
      <c r="R4" s="424" t="s">
        <v>1121</v>
      </c>
      <c r="S4" s="398" t="str">
        <f t="shared" ref="S4:S22" si="0">IF(OR(F4*H4),"0","1")</f>
        <v>1</v>
      </c>
      <c r="T4" s="398" t="str">
        <f t="shared" ref="T4:T22" si="1">IF(OR(G4*H4),"0","1")</f>
        <v>1</v>
      </c>
      <c r="U4" s="398" t="str">
        <f t="shared" ref="U4:U22" si="2">IF(OR((A4&lt;=0),(A4&gt;28),(A4&gt;3)*(A4&lt;=7)*(D4=2)*(E4=0)*(F4=0)*(H4=0),(A4&gt;3)*(A4&lt;=7)*(D4&lt;1)*(E4=0)*(F4=0)*(H4=0),(A4&gt;3)*(A4&lt;=7)*(D4&gt;5)*(E4=0)*(F4=0)*(H4=0),(A4=8)*(E4=0)*(F4=0)*(H4=0),(A4=9)*(E4=0)*(F4=0)*(H4=0),(A4=1)*F4,(A4=1)*G4,(A4=1)*H4,(A4=2)*(F4=0)*(H4=0),(A4=3)*(F4=0)*(H4=0),(A4=10)*(D4=1)*(F4=0)*(H4=0),(A4=10)*(D4=3)*(F4=0)*(H4=0),(A4=10)*(D4=4)*(F4=0)*(H4=0),F4*H4,G4*H4,AND((A4&gt;=11)*(F4=0),AND((A4&gt;=11)*(H4=0)))),"0","1")</f>
        <v>1</v>
      </c>
      <c r="V4" s="398" t="str">
        <f>IF(AND((OR('步驟1. 先填【111-1申請總表】會自動帶公式至步驟2.欄位'!$N$21="弱勢家庭子女",'步驟1. 先填【111-1申請總表】會自動帶公式至步驟2.欄位'!$N$21="弱勢家庭身障學生或身障人士子女")),U4*(G4=0)),"1","0")</f>
        <v>0</v>
      </c>
      <c r="W4" s="398" t="str">
        <f t="shared" ref="W4:W22" si="3">IF(U4*V4,"Y","N")</f>
        <v>N</v>
      </c>
      <c r="X4" s="966">
        <f>COUNTIF(U4:U22,"1")</f>
        <v>1</v>
      </c>
      <c r="Y4" s="879">
        <f>'步驟1. 先填【111-1申請總表】會自動帶公式至步驟2.欄位'!N21</f>
        <v>0</v>
      </c>
      <c r="Z4" s="983">
        <f>SUM(N23:P23)</f>
        <v>0</v>
      </c>
      <c r="AA4" s="983">
        <f>SUM(O23+AB4+Q23)</f>
        <v>0</v>
      </c>
      <c r="AB4" s="983">
        <f>O23/0.02095</f>
        <v>0</v>
      </c>
      <c r="AC4" s="980"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980"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980"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414"/>
      <c r="L5" s="424"/>
      <c r="M5" s="393"/>
      <c r="N5" s="424"/>
      <c r="O5" s="424" t="s">
        <v>1121</v>
      </c>
      <c r="P5" s="424" t="s">
        <v>1121</v>
      </c>
      <c r="Q5" s="424" t="s">
        <v>1121</v>
      </c>
      <c r="R5" s="424" t="s">
        <v>1121</v>
      </c>
      <c r="S5" s="398" t="str">
        <f t="shared" si="0"/>
        <v>1</v>
      </c>
      <c r="T5" s="398" t="str">
        <f t="shared" si="1"/>
        <v>1</v>
      </c>
      <c r="U5" s="398" t="str">
        <f t="shared" si="2"/>
        <v>0</v>
      </c>
      <c r="V5" s="398" t="str">
        <f t="shared" ref="V5:V22" si="4">IF(AND(U5*(G5=0),(A5&gt;0)*(A5&lt;=28)),"1","0")</f>
        <v>0</v>
      </c>
      <c r="W5" s="398" t="str">
        <f t="shared" si="3"/>
        <v>N</v>
      </c>
      <c r="X5" s="967"/>
      <c r="Y5" s="880"/>
      <c r="Z5" s="983"/>
      <c r="AA5" s="983"/>
      <c r="AB5" s="983"/>
      <c r="AC5" s="980"/>
      <c r="AD5" s="980"/>
      <c r="AE5" s="980"/>
    </row>
    <row r="6" spans="1:31" s="416" customFormat="1" ht="49.95" customHeight="1">
      <c r="A6" s="393"/>
      <c r="B6" s="382"/>
      <c r="C6" s="348"/>
      <c r="D6" s="348"/>
      <c r="E6" s="348"/>
      <c r="F6" s="348"/>
      <c r="G6" s="348">
        <v>0</v>
      </c>
      <c r="H6" s="348">
        <v>0</v>
      </c>
      <c r="I6" s="413"/>
      <c r="J6" s="348"/>
      <c r="K6" s="414"/>
      <c r="L6" s="424"/>
      <c r="M6" s="393"/>
      <c r="N6" s="424"/>
      <c r="O6" s="424" t="s">
        <v>1121</v>
      </c>
      <c r="P6" s="424" t="s">
        <v>1121</v>
      </c>
      <c r="Q6" s="424" t="s">
        <v>1121</v>
      </c>
      <c r="R6" s="424" t="s">
        <v>1121</v>
      </c>
      <c r="S6" s="398" t="str">
        <f t="shared" si="0"/>
        <v>1</v>
      </c>
      <c r="T6" s="398" t="str">
        <f t="shared" si="1"/>
        <v>1</v>
      </c>
      <c r="U6" s="398" t="str">
        <f t="shared" si="2"/>
        <v>0</v>
      </c>
      <c r="V6" s="398" t="str">
        <f t="shared" si="4"/>
        <v>0</v>
      </c>
      <c r="W6" s="398" t="str">
        <f t="shared" si="3"/>
        <v>N</v>
      </c>
      <c r="X6" s="967"/>
      <c r="Y6" s="880"/>
      <c r="Z6" s="983"/>
      <c r="AA6" s="983"/>
      <c r="AB6" s="983"/>
      <c r="AC6" s="980"/>
      <c r="AD6" s="980"/>
      <c r="AE6" s="980"/>
    </row>
    <row r="7" spans="1:31" s="416" customFormat="1" ht="49.95" customHeight="1">
      <c r="A7" s="393"/>
      <c r="B7" s="382"/>
      <c r="C7" s="348"/>
      <c r="D7" s="348"/>
      <c r="E7" s="348"/>
      <c r="F7" s="348"/>
      <c r="G7" s="348">
        <v>0</v>
      </c>
      <c r="H7" s="348">
        <v>0</v>
      </c>
      <c r="I7" s="413"/>
      <c r="J7" s="348"/>
      <c r="K7" s="414"/>
      <c r="L7" s="424"/>
      <c r="M7" s="393"/>
      <c r="N7" s="424"/>
      <c r="O7" s="424" t="s">
        <v>1121</v>
      </c>
      <c r="P7" s="424" t="s">
        <v>1121</v>
      </c>
      <c r="Q7" s="424" t="s">
        <v>1121</v>
      </c>
      <c r="R7" s="424" t="s">
        <v>1121</v>
      </c>
      <c r="S7" s="398" t="str">
        <f t="shared" si="0"/>
        <v>1</v>
      </c>
      <c r="T7" s="398" t="str">
        <f t="shared" si="1"/>
        <v>1</v>
      </c>
      <c r="U7" s="398" t="str">
        <f t="shared" si="2"/>
        <v>0</v>
      </c>
      <c r="V7" s="398" t="str">
        <f t="shared" si="4"/>
        <v>0</v>
      </c>
      <c r="W7" s="398" t="str">
        <f t="shared" si="3"/>
        <v>N</v>
      </c>
      <c r="X7" s="967"/>
      <c r="Y7" s="880"/>
      <c r="Z7" s="983"/>
      <c r="AA7" s="983"/>
      <c r="AB7" s="983"/>
      <c r="AC7" s="980"/>
      <c r="AD7" s="980"/>
      <c r="AE7" s="980"/>
    </row>
    <row r="8" spans="1:31" s="416" customFormat="1" ht="49.95" customHeight="1">
      <c r="A8" s="393"/>
      <c r="B8" s="382"/>
      <c r="C8" s="348"/>
      <c r="D8" s="348"/>
      <c r="E8" s="348"/>
      <c r="F8" s="348"/>
      <c r="G8" s="348">
        <v>0</v>
      </c>
      <c r="H8" s="348">
        <v>0</v>
      </c>
      <c r="I8" s="413"/>
      <c r="J8" s="348"/>
      <c r="K8" s="414"/>
      <c r="L8" s="424"/>
      <c r="M8" s="393"/>
      <c r="N8" s="424"/>
      <c r="O8" s="424" t="s">
        <v>1121</v>
      </c>
      <c r="P8" s="424" t="s">
        <v>1121</v>
      </c>
      <c r="Q8" s="424" t="s">
        <v>1121</v>
      </c>
      <c r="R8" s="424" t="s">
        <v>1121</v>
      </c>
      <c r="S8" s="398" t="str">
        <f t="shared" si="0"/>
        <v>1</v>
      </c>
      <c r="T8" s="398" t="str">
        <f t="shared" si="1"/>
        <v>1</v>
      </c>
      <c r="U8" s="398" t="str">
        <f t="shared" si="2"/>
        <v>0</v>
      </c>
      <c r="V8" s="398" t="str">
        <f t="shared" si="4"/>
        <v>0</v>
      </c>
      <c r="W8" s="398" t="str">
        <f t="shared" si="3"/>
        <v>N</v>
      </c>
      <c r="X8" s="967"/>
      <c r="Y8" s="880"/>
      <c r="Z8" s="983"/>
      <c r="AA8" s="983"/>
      <c r="AB8" s="983"/>
      <c r="AC8" s="980"/>
      <c r="AD8" s="980"/>
      <c r="AE8" s="980"/>
    </row>
    <row r="9" spans="1:31" s="416" customFormat="1" ht="49.95" customHeight="1">
      <c r="A9" s="393"/>
      <c r="B9" s="382"/>
      <c r="C9" s="348"/>
      <c r="D9" s="348"/>
      <c r="E9" s="348"/>
      <c r="F9" s="348"/>
      <c r="G9" s="348">
        <v>0</v>
      </c>
      <c r="H9" s="348">
        <v>0</v>
      </c>
      <c r="I9" s="413"/>
      <c r="J9" s="348"/>
      <c r="K9" s="414"/>
      <c r="L9" s="424"/>
      <c r="M9" s="393"/>
      <c r="N9" s="424"/>
      <c r="O9" s="424" t="s">
        <v>1121</v>
      </c>
      <c r="P9" s="424" t="s">
        <v>1121</v>
      </c>
      <c r="Q9" s="424" t="s">
        <v>1121</v>
      </c>
      <c r="R9" s="424" t="s">
        <v>1121</v>
      </c>
      <c r="S9" s="398" t="str">
        <f t="shared" si="0"/>
        <v>1</v>
      </c>
      <c r="T9" s="398" t="str">
        <f t="shared" si="1"/>
        <v>1</v>
      </c>
      <c r="U9" s="398" t="str">
        <f t="shared" si="2"/>
        <v>0</v>
      </c>
      <c r="V9" s="398" t="str">
        <f t="shared" si="4"/>
        <v>0</v>
      </c>
      <c r="W9" s="398" t="str">
        <f t="shared" si="3"/>
        <v>N</v>
      </c>
      <c r="X9" s="967"/>
      <c r="Y9" s="880"/>
      <c r="Z9" s="983"/>
      <c r="AA9" s="983"/>
      <c r="AB9" s="983"/>
      <c r="AC9" s="980"/>
      <c r="AD9" s="980"/>
      <c r="AE9" s="980"/>
    </row>
    <row r="10" spans="1:31" s="416" customFormat="1" ht="49.95" customHeight="1">
      <c r="A10" s="393"/>
      <c r="B10" s="382"/>
      <c r="C10" s="348"/>
      <c r="D10" s="348"/>
      <c r="E10" s="348"/>
      <c r="F10" s="348"/>
      <c r="G10" s="348">
        <v>0</v>
      </c>
      <c r="H10" s="348">
        <v>0</v>
      </c>
      <c r="I10" s="413"/>
      <c r="J10" s="348"/>
      <c r="K10" s="414"/>
      <c r="L10" s="424"/>
      <c r="M10" s="393"/>
      <c r="N10" s="424"/>
      <c r="O10" s="424" t="s">
        <v>1121</v>
      </c>
      <c r="P10" s="424" t="s">
        <v>1121</v>
      </c>
      <c r="Q10" s="424" t="s">
        <v>1121</v>
      </c>
      <c r="R10" s="424" t="s">
        <v>1121</v>
      </c>
      <c r="S10" s="398" t="str">
        <f t="shared" si="0"/>
        <v>1</v>
      </c>
      <c r="T10" s="398" t="str">
        <f t="shared" si="1"/>
        <v>1</v>
      </c>
      <c r="U10" s="398" t="str">
        <f t="shared" si="2"/>
        <v>0</v>
      </c>
      <c r="V10" s="398" t="str">
        <f t="shared" si="4"/>
        <v>0</v>
      </c>
      <c r="W10" s="398" t="str">
        <f t="shared" si="3"/>
        <v>N</v>
      </c>
      <c r="X10" s="967"/>
      <c r="Y10" s="880"/>
      <c r="Z10" s="983"/>
      <c r="AA10" s="983"/>
      <c r="AB10" s="983"/>
      <c r="AC10" s="980"/>
      <c r="AD10" s="980"/>
      <c r="AE10" s="980"/>
    </row>
    <row r="11" spans="1:31" s="416" customFormat="1" ht="49.95" customHeight="1">
      <c r="A11" s="393"/>
      <c r="B11" s="382"/>
      <c r="C11" s="348"/>
      <c r="D11" s="348"/>
      <c r="E11" s="348"/>
      <c r="F11" s="348"/>
      <c r="G11" s="348">
        <v>0</v>
      </c>
      <c r="H11" s="348">
        <v>0</v>
      </c>
      <c r="I11" s="413"/>
      <c r="J11" s="348"/>
      <c r="K11" s="414"/>
      <c r="L11" s="424"/>
      <c r="M11" s="393"/>
      <c r="N11" s="424"/>
      <c r="O11" s="424" t="s">
        <v>1121</v>
      </c>
      <c r="P11" s="424" t="s">
        <v>1121</v>
      </c>
      <c r="Q11" s="424" t="s">
        <v>1121</v>
      </c>
      <c r="R11" s="424" t="s">
        <v>1121</v>
      </c>
      <c r="S11" s="398" t="str">
        <f t="shared" si="0"/>
        <v>1</v>
      </c>
      <c r="T11" s="398" t="str">
        <f t="shared" si="1"/>
        <v>1</v>
      </c>
      <c r="U11" s="398" t="str">
        <f t="shared" si="2"/>
        <v>0</v>
      </c>
      <c r="V11" s="398" t="str">
        <f t="shared" si="4"/>
        <v>0</v>
      </c>
      <c r="W11" s="398" t="str">
        <f t="shared" si="3"/>
        <v>N</v>
      </c>
      <c r="X11" s="967"/>
      <c r="Y11" s="880"/>
      <c r="Z11" s="983"/>
      <c r="AA11" s="983"/>
      <c r="AB11" s="983"/>
      <c r="AC11" s="980"/>
      <c r="AD11" s="980"/>
      <c r="AE11" s="980"/>
    </row>
    <row r="12" spans="1:31" s="416" customFormat="1" ht="49.95" customHeight="1">
      <c r="A12" s="393"/>
      <c r="B12" s="382"/>
      <c r="C12" s="348"/>
      <c r="D12" s="348"/>
      <c r="E12" s="348"/>
      <c r="F12" s="348"/>
      <c r="G12" s="348">
        <v>0</v>
      </c>
      <c r="H12" s="348">
        <v>0</v>
      </c>
      <c r="I12" s="413"/>
      <c r="J12" s="348"/>
      <c r="K12" s="414"/>
      <c r="L12" s="424"/>
      <c r="M12" s="393"/>
      <c r="N12" s="424"/>
      <c r="O12" s="424" t="s">
        <v>1121</v>
      </c>
      <c r="P12" s="424" t="s">
        <v>1121</v>
      </c>
      <c r="Q12" s="424" t="s">
        <v>1121</v>
      </c>
      <c r="R12" s="424" t="s">
        <v>1121</v>
      </c>
      <c r="S12" s="398" t="str">
        <f t="shared" si="0"/>
        <v>1</v>
      </c>
      <c r="T12" s="398" t="str">
        <f t="shared" si="1"/>
        <v>1</v>
      </c>
      <c r="U12" s="398" t="str">
        <f t="shared" si="2"/>
        <v>0</v>
      </c>
      <c r="V12" s="398" t="str">
        <f t="shared" si="4"/>
        <v>0</v>
      </c>
      <c r="W12" s="398" t="str">
        <f t="shared" si="3"/>
        <v>N</v>
      </c>
      <c r="X12" s="967"/>
      <c r="Y12" s="880"/>
      <c r="Z12" s="983"/>
      <c r="AA12" s="983"/>
      <c r="AB12" s="983"/>
      <c r="AC12" s="980"/>
      <c r="AD12" s="980"/>
      <c r="AE12" s="980"/>
    </row>
    <row r="13" spans="1:31" s="416" customFormat="1" ht="49.95" customHeight="1">
      <c r="A13" s="393"/>
      <c r="B13" s="382"/>
      <c r="C13" s="348"/>
      <c r="D13" s="348"/>
      <c r="E13" s="348"/>
      <c r="F13" s="348"/>
      <c r="G13" s="348">
        <v>0</v>
      </c>
      <c r="H13" s="348">
        <v>0</v>
      </c>
      <c r="I13" s="413"/>
      <c r="J13" s="348"/>
      <c r="K13" s="414"/>
      <c r="L13" s="424"/>
      <c r="M13" s="393"/>
      <c r="N13" s="424"/>
      <c r="O13" s="424" t="s">
        <v>1121</v>
      </c>
      <c r="P13" s="424" t="s">
        <v>1121</v>
      </c>
      <c r="Q13" s="424" t="s">
        <v>1121</v>
      </c>
      <c r="R13" s="424" t="s">
        <v>1121</v>
      </c>
      <c r="S13" s="398" t="str">
        <f t="shared" si="0"/>
        <v>1</v>
      </c>
      <c r="T13" s="398" t="str">
        <f t="shared" si="1"/>
        <v>1</v>
      </c>
      <c r="U13" s="398" t="str">
        <f t="shared" si="2"/>
        <v>0</v>
      </c>
      <c r="V13" s="398" t="str">
        <f t="shared" si="4"/>
        <v>0</v>
      </c>
      <c r="W13" s="398" t="str">
        <f t="shared" si="3"/>
        <v>N</v>
      </c>
      <c r="X13" s="967"/>
      <c r="Y13" s="880"/>
      <c r="Z13" s="983"/>
      <c r="AA13" s="983"/>
      <c r="AB13" s="983"/>
      <c r="AC13" s="980"/>
      <c r="AD13" s="980"/>
      <c r="AE13" s="980"/>
    </row>
    <row r="14" spans="1:31" s="416" customFormat="1" ht="49.95" customHeight="1">
      <c r="A14" s="393"/>
      <c r="B14" s="382"/>
      <c r="C14" s="348"/>
      <c r="D14" s="348"/>
      <c r="E14" s="348"/>
      <c r="F14" s="348"/>
      <c r="G14" s="348">
        <v>0</v>
      </c>
      <c r="H14" s="348">
        <v>0</v>
      </c>
      <c r="I14" s="413"/>
      <c r="J14" s="348"/>
      <c r="K14" s="414"/>
      <c r="L14" s="424"/>
      <c r="M14" s="393"/>
      <c r="N14" s="424"/>
      <c r="O14" s="424" t="s">
        <v>1121</v>
      </c>
      <c r="P14" s="424" t="s">
        <v>1121</v>
      </c>
      <c r="Q14" s="424" t="s">
        <v>1121</v>
      </c>
      <c r="R14" s="424" t="s">
        <v>1121</v>
      </c>
      <c r="S14" s="398" t="str">
        <f t="shared" si="0"/>
        <v>1</v>
      </c>
      <c r="T14" s="398" t="str">
        <f t="shared" si="1"/>
        <v>1</v>
      </c>
      <c r="U14" s="398" t="str">
        <f t="shared" si="2"/>
        <v>0</v>
      </c>
      <c r="V14" s="398" t="str">
        <f t="shared" si="4"/>
        <v>0</v>
      </c>
      <c r="W14" s="398" t="str">
        <f t="shared" si="3"/>
        <v>N</v>
      </c>
      <c r="X14" s="967"/>
      <c r="Y14" s="880"/>
      <c r="Z14" s="983"/>
      <c r="AA14" s="983"/>
      <c r="AB14" s="983"/>
      <c r="AC14" s="980"/>
      <c r="AD14" s="980"/>
      <c r="AE14" s="980"/>
    </row>
    <row r="15" spans="1:31" s="416" customFormat="1" ht="49.95" customHeight="1">
      <c r="A15" s="393"/>
      <c r="B15" s="382"/>
      <c r="C15" s="348"/>
      <c r="D15" s="348"/>
      <c r="E15" s="348"/>
      <c r="F15" s="348"/>
      <c r="G15" s="348">
        <v>0</v>
      </c>
      <c r="H15" s="348">
        <v>0</v>
      </c>
      <c r="I15" s="413"/>
      <c r="J15" s="348"/>
      <c r="K15" s="414"/>
      <c r="L15" s="424"/>
      <c r="M15" s="393"/>
      <c r="N15" s="424"/>
      <c r="O15" s="424" t="s">
        <v>1121</v>
      </c>
      <c r="P15" s="424" t="s">
        <v>1121</v>
      </c>
      <c r="Q15" s="424" t="s">
        <v>1121</v>
      </c>
      <c r="R15" s="424" t="s">
        <v>1121</v>
      </c>
      <c r="S15" s="398" t="str">
        <f t="shared" si="0"/>
        <v>1</v>
      </c>
      <c r="T15" s="398" t="str">
        <f t="shared" si="1"/>
        <v>1</v>
      </c>
      <c r="U15" s="398" t="str">
        <f t="shared" si="2"/>
        <v>0</v>
      </c>
      <c r="V15" s="398" t="str">
        <f t="shared" si="4"/>
        <v>0</v>
      </c>
      <c r="W15" s="398" t="str">
        <f t="shared" si="3"/>
        <v>N</v>
      </c>
      <c r="X15" s="967"/>
      <c r="Y15" s="880"/>
      <c r="Z15" s="983"/>
      <c r="AA15" s="983"/>
      <c r="AB15" s="983"/>
      <c r="AC15" s="980"/>
      <c r="AD15" s="980"/>
      <c r="AE15" s="980"/>
    </row>
    <row r="16" spans="1:31" s="416" customFormat="1" ht="49.95" customHeight="1">
      <c r="A16" s="393"/>
      <c r="B16" s="382"/>
      <c r="C16" s="348"/>
      <c r="D16" s="348"/>
      <c r="E16" s="348"/>
      <c r="F16" s="348"/>
      <c r="G16" s="348">
        <v>0</v>
      </c>
      <c r="H16" s="348">
        <v>0</v>
      </c>
      <c r="I16" s="413"/>
      <c r="J16" s="348"/>
      <c r="K16" s="414"/>
      <c r="L16" s="424"/>
      <c r="M16" s="393"/>
      <c r="N16" s="424"/>
      <c r="O16" s="424" t="s">
        <v>1121</v>
      </c>
      <c r="P16" s="424" t="s">
        <v>1121</v>
      </c>
      <c r="Q16" s="424" t="s">
        <v>1121</v>
      </c>
      <c r="R16" s="424" t="s">
        <v>1121</v>
      </c>
      <c r="S16" s="398" t="str">
        <f t="shared" si="0"/>
        <v>1</v>
      </c>
      <c r="T16" s="398" t="str">
        <f t="shared" si="1"/>
        <v>1</v>
      </c>
      <c r="U16" s="398" t="str">
        <f t="shared" si="2"/>
        <v>0</v>
      </c>
      <c r="V16" s="398" t="str">
        <f t="shared" si="4"/>
        <v>0</v>
      </c>
      <c r="W16" s="398" t="str">
        <f t="shared" si="3"/>
        <v>N</v>
      </c>
      <c r="X16" s="967"/>
      <c r="Y16" s="880"/>
      <c r="Z16" s="983"/>
      <c r="AA16" s="983"/>
      <c r="AB16" s="983"/>
      <c r="AC16" s="980"/>
      <c r="AD16" s="980"/>
      <c r="AE16" s="980"/>
    </row>
    <row r="17" spans="1:31" s="416" customFormat="1" ht="49.95" customHeight="1">
      <c r="A17" s="393"/>
      <c r="B17" s="382"/>
      <c r="C17" s="348"/>
      <c r="D17" s="348"/>
      <c r="E17" s="348"/>
      <c r="F17" s="348"/>
      <c r="G17" s="348">
        <v>0</v>
      </c>
      <c r="H17" s="348">
        <v>0</v>
      </c>
      <c r="I17" s="413"/>
      <c r="J17" s="348"/>
      <c r="K17" s="414"/>
      <c r="L17" s="424"/>
      <c r="M17" s="393"/>
      <c r="N17" s="424"/>
      <c r="O17" s="424" t="s">
        <v>1121</v>
      </c>
      <c r="P17" s="424" t="s">
        <v>1121</v>
      </c>
      <c r="Q17" s="424" t="s">
        <v>1121</v>
      </c>
      <c r="R17" s="424" t="s">
        <v>1121</v>
      </c>
      <c r="S17" s="398" t="str">
        <f t="shared" si="0"/>
        <v>1</v>
      </c>
      <c r="T17" s="398" t="str">
        <f t="shared" si="1"/>
        <v>1</v>
      </c>
      <c r="U17" s="398" t="str">
        <f t="shared" si="2"/>
        <v>0</v>
      </c>
      <c r="V17" s="398" t="str">
        <f t="shared" si="4"/>
        <v>0</v>
      </c>
      <c r="W17" s="398" t="str">
        <f t="shared" si="3"/>
        <v>N</v>
      </c>
      <c r="X17" s="967"/>
      <c r="Y17" s="880"/>
      <c r="Z17" s="983"/>
      <c r="AA17" s="983"/>
      <c r="AB17" s="983"/>
      <c r="AC17" s="980"/>
      <c r="AD17" s="980"/>
      <c r="AE17" s="980"/>
    </row>
    <row r="18" spans="1:31" s="416" customFormat="1" ht="49.95" customHeight="1">
      <c r="A18" s="393"/>
      <c r="B18" s="382"/>
      <c r="C18" s="348"/>
      <c r="D18" s="348"/>
      <c r="E18" s="348"/>
      <c r="F18" s="348"/>
      <c r="G18" s="348">
        <v>0</v>
      </c>
      <c r="H18" s="348">
        <v>0</v>
      </c>
      <c r="I18" s="413"/>
      <c r="J18" s="348"/>
      <c r="K18" s="414"/>
      <c r="L18" s="424"/>
      <c r="M18" s="393"/>
      <c r="N18" s="424"/>
      <c r="O18" s="424" t="s">
        <v>1121</v>
      </c>
      <c r="P18" s="424" t="s">
        <v>1121</v>
      </c>
      <c r="Q18" s="424" t="s">
        <v>1121</v>
      </c>
      <c r="R18" s="424" t="s">
        <v>1121</v>
      </c>
      <c r="S18" s="398" t="str">
        <f t="shared" si="0"/>
        <v>1</v>
      </c>
      <c r="T18" s="398" t="str">
        <f t="shared" si="1"/>
        <v>1</v>
      </c>
      <c r="U18" s="398" t="str">
        <f t="shared" si="2"/>
        <v>0</v>
      </c>
      <c r="V18" s="398" t="str">
        <f t="shared" si="4"/>
        <v>0</v>
      </c>
      <c r="W18" s="398" t="str">
        <f t="shared" si="3"/>
        <v>N</v>
      </c>
      <c r="X18" s="967"/>
      <c r="Y18" s="880"/>
      <c r="Z18" s="983"/>
      <c r="AA18" s="983"/>
      <c r="AB18" s="983"/>
      <c r="AC18" s="980"/>
      <c r="AD18" s="980"/>
      <c r="AE18" s="980"/>
    </row>
    <row r="19" spans="1:31" s="416" customFormat="1" ht="49.95" customHeight="1">
      <c r="A19" s="393"/>
      <c r="B19" s="382"/>
      <c r="C19" s="348"/>
      <c r="D19" s="348"/>
      <c r="E19" s="348"/>
      <c r="F19" s="348"/>
      <c r="G19" s="348">
        <v>0</v>
      </c>
      <c r="H19" s="348">
        <v>0</v>
      </c>
      <c r="I19" s="413"/>
      <c r="J19" s="348"/>
      <c r="K19" s="414"/>
      <c r="L19" s="424"/>
      <c r="M19" s="393"/>
      <c r="N19" s="424"/>
      <c r="O19" s="424" t="s">
        <v>1121</v>
      </c>
      <c r="P19" s="424" t="s">
        <v>1121</v>
      </c>
      <c r="Q19" s="424" t="s">
        <v>1121</v>
      </c>
      <c r="R19" s="424" t="s">
        <v>1121</v>
      </c>
      <c r="S19" s="398" t="str">
        <f t="shared" si="0"/>
        <v>1</v>
      </c>
      <c r="T19" s="398" t="str">
        <f t="shared" si="1"/>
        <v>1</v>
      </c>
      <c r="U19" s="398" t="str">
        <f t="shared" si="2"/>
        <v>0</v>
      </c>
      <c r="V19" s="398" t="str">
        <f t="shared" si="4"/>
        <v>0</v>
      </c>
      <c r="W19" s="398" t="str">
        <f t="shared" si="3"/>
        <v>N</v>
      </c>
      <c r="X19" s="967"/>
      <c r="Y19" s="880"/>
      <c r="Z19" s="983"/>
      <c r="AA19" s="983"/>
      <c r="AB19" s="983"/>
      <c r="AC19" s="980"/>
      <c r="AD19" s="980"/>
      <c r="AE19" s="980"/>
    </row>
    <row r="20" spans="1:31" s="416" customFormat="1" ht="49.95" customHeight="1">
      <c r="A20" s="393"/>
      <c r="B20" s="382"/>
      <c r="C20" s="348"/>
      <c r="D20" s="348"/>
      <c r="E20" s="348"/>
      <c r="F20" s="348"/>
      <c r="G20" s="348">
        <v>0</v>
      </c>
      <c r="H20" s="348">
        <v>0</v>
      </c>
      <c r="I20" s="413"/>
      <c r="J20" s="348"/>
      <c r="K20" s="414"/>
      <c r="L20" s="424"/>
      <c r="M20" s="393"/>
      <c r="N20" s="424"/>
      <c r="O20" s="424" t="s">
        <v>1121</v>
      </c>
      <c r="P20" s="424" t="s">
        <v>1121</v>
      </c>
      <c r="Q20" s="424" t="s">
        <v>1121</v>
      </c>
      <c r="R20" s="424" t="s">
        <v>1121</v>
      </c>
      <c r="S20" s="398" t="str">
        <f t="shared" si="0"/>
        <v>1</v>
      </c>
      <c r="T20" s="398" t="str">
        <f t="shared" si="1"/>
        <v>1</v>
      </c>
      <c r="U20" s="398" t="str">
        <f t="shared" si="2"/>
        <v>0</v>
      </c>
      <c r="V20" s="398" t="str">
        <f t="shared" si="4"/>
        <v>0</v>
      </c>
      <c r="W20" s="398" t="str">
        <f t="shared" si="3"/>
        <v>N</v>
      </c>
      <c r="X20" s="967"/>
      <c r="Y20" s="880"/>
      <c r="Z20" s="983"/>
      <c r="AA20" s="983"/>
      <c r="AB20" s="983"/>
      <c r="AC20" s="980"/>
      <c r="AD20" s="980"/>
      <c r="AE20" s="980"/>
    </row>
    <row r="21" spans="1:31" s="416" customFormat="1" ht="49.95" customHeight="1">
      <c r="A21" s="393"/>
      <c r="B21" s="382"/>
      <c r="C21" s="348"/>
      <c r="D21" s="348"/>
      <c r="E21" s="348"/>
      <c r="F21" s="348"/>
      <c r="G21" s="348">
        <v>0</v>
      </c>
      <c r="H21" s="348">
        <v>0</v>
      </c>
      <c r="I21" s="413"/>
      <c r="J21" s="348"/>
      <c r="K21" s="414"/>
      <c r="L21" s="424"/>
      <c r="M21" s="393"/>
      <c r="N21" s="424"/>
      <c r="O21" s="424" t="s">
        <v>1121</v>
      </c>
      <c r="P21" s="424" t="s">
        <v>1121</v>
      </c>
      <c r="Q21" s="424" t="s">
        <v>1121</v>
      </c>
      <c r="R21" s="424" t="s">
        <v>1121</v>
      </c>
      <c r="S21" s="398" t="str">
        <f t="shared" si="0"/>
        <v>1</v>
      </c>
      <c r="T21" s="398" t="str">
        <f t="shared" si="1"/>
        <v>1</v>
      </c>
      <c r="U21" s="398" t="str">
        <f t="shared" si="2"/>
        <v>0</v>
      </c>
      <c r="V21" s="398" t="str">
        <f t="shared" si="4"/>
        <v>0</v>
      </c>
      <c r="W21" s="398" t="str">
        <f t="shared" si="3"/>
        <v>N</v>
      </c>
      <c r="X21" s="967"/>
      <c r="Y21" s="880"/>
      <c r="Z21" s="983"/>
      <c r="AA21" s="983"/>
      <c r="AB21" s="983"/>
      <c r="AC21" s="980"/>
      <c r="AD21" s="980"/>
      <c r="AE21" s="980"/>
    </row>
    <row r="22" spans="1:31" s="416" customFormat="1" ht="49.95" customHeight="1">
      <c r="A22" s="393"/>
      <c r="B22" s="382"/>
      <c r="C22" s="348"/>
      <c r="D22" s="348"/>
      <c r="E22" s="348"/>
      <c r="F22" s="348"/>
      <c r="G22" s="348">
        <v>0</v>
      </c>
      <c r="H22" s="348">
        <v>0</v>
      </c>
      <c r="I22" s="413"/>
      <c r="J22" s="348"/>
      <c r="K22" s="414"/>
      <c r="L22" s="424"/>
      <c r="M22" s="393"/>
      <c r="N22" s="424"/>
      <c r="O22" s="424" t="s">
        <v>1121</v>
      </c>
      <c r="P22" s="424" t="s">
        <v>1121</v>
      </c>
      <c r="Q22" s="424" t="s">
        <v>1121</v>
      </c>
      <c r="R22" s="424" t="s">
        <v>1121</v>
      </c>
      <c r="S22" s="398" t="str">
        <f t="shared" si="0"/>
        <v>1</v>
      </c>
      <c r="T22" s="398" t="str">
        <f t="shared" si="1"/>
        <v>1</v>
      </c>
      <c r="U22" s="398" t="str">
        <f t="shared" si="2"/>
        <v>0</v>
      </c>
      <c r="V22" s="398" t="str">
        <f t="shared" si="4"/>
        <v>0</v>
      </c>
      <c r="W22" s="398" t="str">
        <f t="shared" si="3"/>
        <v>N</v>
      </c>
      <c r="X22" s="968"/>
      <c r="Y22" s="881"/>
      <c r="Z22" s="983"/>
      <c r="AA22" s="983"/>
      <c r="AB22" s="983"/>
      <c r="AC22" s="980"/>
      <c r="AD22" s="980"/>
      <c r="AE22" s="980"/>
    </row>
    <row r="23" spans="1:31" s="417" customFormat="1" ht="49.95" customHeight="1">
      <c r="A23" s="981" t="s">
        <v>1122</v>
      </c>
      <c r="B23" s="982"/>
      <c r="C23" s="982"/>
      <c r="D23" s="982"/>
      <c r="E23" s="982"/>
      <c r="F23" s="982"/>
      <c r="G23" s="982"/>
      <c r="H23" s="982"/>
      <c r="I23" s="982"/>
      <c r="J23" s="982"/>
      <c r="K23" s="982"/>
      <c r="L23" s="982"/>
      <c r="M23" s="982"/>
      <c r="N23" s="415">
        <f>SUM(N4:N22)</f>
        <v>0</v>
      </c>
      <c r="O23" s="415">
        <f t="shared" ref="O23:R23" si="5">SUM(O4:O22)</f>
        <v>0</v>
      </c>
      <c r="P23" s="415">
        <f t="shared" si="5"/>
        <v>0</v>
      </c>
      <c r="Q23" s="415">
        <f t="shared" si="5"/>
        <v>0</v>
      </c>
      <c r="R23" s="415">
        <f t="shared" si="5"/>
        <v>0</v>
      </c>
      <c r="S23" s="399"/>
      <c r="T23" s="399"/>
      <c r="U23" s="399"/>
      <c r="V23" s="399"/>
      <c r="W23" s="400"/>
      <c r="X23" s="303">
        <f>X4</f>
        <v>1</v>
      </c>
      <c r="Y23" s="48">
        <f>Y4</f>
        <v>0</v>
      </c>
      <c r="Z23" s="983"/>
      <c r="AA23" s="983"/>
      <c r="AB23" s="983"/>
      <c r="AC23" s="980"/>
      <c r="AD23" s="980"/>
      <c r="AE23" s="980"/>
    </row>
    <row r="25" spans="1:31" s="409" customFormat="1" ht="18.45" customHeight="1">
      <c r="A25" s="401" t="s">
        <v>597</v>
      </c>
      <c r="B25" s="402"/>
      <c r="C25" s="9"/>
      <c r="D25" s="9"/>
      <c r="E25" s="9"/>
      <c r="F25" s="9"/>
      <c r="G25" s="9"/>
      <c r="H25" s="9"/>
      <c r="I25" s="9"/>
      <c r="J25" s="344"/>
      <c r="K25" s="403" t="s">
        <v>598</v>
      </c>
      <c r="L25" s="404"/>
      <c r="M25" s="9"/>
      <c r="N25" s="405"/>
      <c r="O25" s="405"/>
      <c r="P25" s="405"/>
      <c r="Q25" s="405"/>
      <c r="R25" s="405"/>
      <c r="S25" s="406"/>
      <c r="T25" s="406"/>
      <c r="U25" s="406"/>
      <c r="V25" s="406"/>
      <c r="W25" s="406"/>
      <c r="X25" s="406"/>
      <c r="Y25" s="407"/>
      <c r="Z25" s="408"/>
      <c r="AA25" s="408"/>
      <c r="AB25" s="408"/>
      <c r="AC25" s="408"/>
      <c r="AD25" s="408"/>
      <c r="AE25" s="408"/>
    </row>
    <row r="26" spans="1:31" s="409" customFormat="1" ht="19.8">
      <c r="A26" s="223">
        <v>1</v>
      </c>
      <c r="B26" s="224" t="s">
        <v>569</v>
      </c>
      <c r="C26" s="9"/>
      <c r="D26" s="9"/>
      <c r="E26" s="9"/>
      <c r="F26" s="9"/>
      <c r="G26" s="9"/>
      <c r="H26" s="9"/>
      <c r="I26" s="9"/>
      <c r="J26" s="344"/>
      <c r="K26" s="224" t="s">
        <v>599</v>
      </c>
      <c r="L26" s="383"/>
      <c r="M26" s="9"/>
      <c r="N26" s="405"/>
      <c r="O26" s="405"/>
      <c r="P26" s="405"/>
      <c r="Q26" s="405"/>
      <c r="R26" s="405"/>
      <c r="S26" s="406"/>
      <c r="T26" s="406"/>
      <c r="U26" s="406"/>
      <c r="V26" s="406"/>
      <c r="W26" s="406"/>
      <c r="X26" s="406"/>
      <c r="Y26" s="407"/>
      <c r="Z26" s="408"/>
      <c r="AA26" s="408"/>
      <c r="AB26" s="408"/>
      <c r="AC26" s="408"/>
      <c r="AD26" s="408"/>
      <c r="AE26" s="408"/>
    </row>
    <row r="27" spans="1:31" s="409" customFormat="1" ht="19.8">
      <c r="A27" s="223">
        <v>2</v>
      </c>
      <c r="B27" s="224" t="s">
        <v>570</v>
      </c>
      <c r="C27" s="9"/>
      <c r="D27" s="9"/>
      <c r="E27" s="9"/>
      <c r="F27" s="9"/>
      <c r="G27" s="9"/>
      <c r="H27" s="9"/>
      <c r="I27" s="9"/>
      <c r="J27" s="344"/>
      <c r="K27" s="224" t="s">
        <v>601</v>
      </c>
      <c r="L27" s="404"/>
      <c r="M27" s="9"/>
      <c r="N27" s="405"/>
      <c r="O27" s="405"/>
      <c r="P27" s="405"/>
      <c r="Q27" s="405"/>
      <c r="R27" s="405"/>
      <c r="S27" s="406"/>
      <c r="T27" s="406"/>
      <c r="U27" s="406"/>
      <c r="V27" s="406"/>
      <c r="W27" s="406"/>
      <c r="X27" s="406"/>
      <c r="Y27" s="407"/>
      <c r="Z27" s="408"/>
      <c r="AA27" s="408"/>
      <c r="AB27" s="408"/>
      <c r="AC27" s="408"/>
      <c r="AD27" s="408"/>
      <c r="AE27" s="408"/>
    </row>
    <row r="28" spans="1:31" s="409" customFormat="1" ht="39.6">
      <c r="A28" s="223">
        <v>3</v>
      </c>
      <c r="B28" s="224" t="s">
        <v>571</v>
      </c>
      <c r="C28" s="9"/>
      <c r="D28" s="9"/>
      <c r="E28" s="9"/>
      <c r="F28" s="9"/>
      <c r="G28" s="9"/>
      <c r="H28" s="9"/>
      <c r="I28" s="9"/>
      <c r="J28" s="344"/>
      <c r="K28" s="224" t="s">
        <v>602</v>
      </c>
      <c r="L28" s="404"/>
      <c r="M28" s="9"/>
      <c r="N28" s="405"/>
      <c r="O28" s="405"/>
      <c r="P28" s="405"/>
      <c r="Q28" s="405"/>
      <c r="R28" s="405"/>
      <c r="S28" s="406"/>
      <c r="T28" s="406"/>
      <c r="U28" s="406"/>
      <c r="V28" s="406"/>
      <c r="W28" s="406"/>
      <c r="X28" s="406"/>
      <c r="Y28" s="407"/>
      <c r="Z28" s="408"/>
      <c r="AA28" s="408"/>
      <c r="AB28" s="408"/>
      <c r="AC28" s="408"/>
      <c r="AD28" s="408"/>
      <c r="AE28" s="408"/>
    </row>
    <row r="29" spans="1:31" s="409" customFormat="1" ht="39.6">
      <c r="A29" s="223">
        <v>4</v>
      </c>
      <c r="B29" s="224" t="s">
        <v>572</v>
      </c>
      <c r="C29" s="9"/>
      <c r="D29" s="9"/>
      <c r="E29" s="9"/>
      <c r="F29" s="9"/>
      <c r="G29" s="9"/>
      <c r="H29" s="9"/>
      <c r="I29" s="9"/>
      <c r="J29" s="344"/>
      <c r="K29" s="224" t="s">
        <v>603</v>
      </c>
      <c r="L29" s="404"/>
      <c r="M29" s="9"/>
      <c r="N29" s="405"/>
      <c r="O29" s="405"/>
      <c r="P29" s="405"/>
      <c r="Q29" s="405"/>
      <c r="R29" s="405"/>
      <c r="S29" s="406"/>
      <c r="T29" s="406"/>
      <c r="U29" s="406"/>
      <c r="V29" s="406"/>
      <c r="W29" s="406"/>
      <c r="X29" s="406"/>
      <c r="Y29" s="407"/>
      <c r="Z29" s="408"/>
      <c r="AA29" s="408"/>
      <c r="AB29" s="408"/>
      <c r="AC29" s="408"/>
      <c r="AD29" s="408"/>
      <c r="AE29" s="408"/>
    </row>
    <row r="30" spans="1:31" s="409" customFormat="1" ht="19.8">
      <c r="A30" s="223">
        <v>5</v>
      </c>
      <c r="B30" s="224" t="s">
        <v>573</v>
      </c>
      <c r="C30" s="9"/>
      <c r="D30" s="9"/>
      <c r="E30" s="9"/>
      <c r="F30" s="9"/>
      <c r="G30" s="9"/>
      <c r="H30" s="9"/>
      <c r="I30" s="9"/>
      <c r="J30" s="344"/>
      <c r="K30" s="224" t="s">
        <v>604</v>
      </c>
      <c r="L30" s="404"/>
      <c r="M30" s="9"/>
      <c r="N30" s="405"/>
      <c r="O30" s="405"/>
      <c r="P30" s="405"/>
      <c r="Q30" s="405"/>
      <c r="R30" s="405"/>
      <c r="S30" s="406"/>
      <c r="T30" s="406"/>
      <c r="U30" s="406"/>
      <c r="V30" s="406"/>
      <c r="W30" s="406"/>
      <c r="X30" s="406"/>
      <c r="Y30" s="407"/>
      <c r="Z30" s="408"/>
      <c r="AA30" s="408"/>
      <c r="AB30" s="408"/>
      <c r="AC30" s="408"/>
      <c r="AD30" s="408"/>
      <c r="AE30" s="408"/>
    </row>
    <row r="31" spans="1:31" s="409" customFormat="1" ht="39.6">
      <c r="A31" s="223">
        <v>6</v>
      </c>
      <c r="B31" s="224" t="s">
        <v>574</v>
      </c>
      <c r="C31" s="9"/>
      <c r="D31" s="9"/>
      <c r="E31" s="9"/>
      <c r="F31" s="9"/>
      <c r="G31" s="9"/>
      <c r="H31" s="9"/>
      <c r="I31" s="9"/>
      <c r="J31" s="344"/>
      <c r="K31" s="224" t="s">
        <v>605</v>
      </c>
      <c r="L31" s="404"/>
      <c r="M31" s="9"/>
      <c r="N31" s="405"/>
      <c r="O31" s="405"/>
      <c r="P31" s="405"/>
      <c r="Q31" s="405"/>
      <c r="R31" s="405"/>
      <c r="S31" s="406"/>
      <c r="T31" s="406"/>
      <c r="U31" s="406"/>
      <c r="V31" s="406"/>
      <c r="W31" s="406"/>
      <c r="X31" s="406"/>
      <c r="Y31" s="407"/>
      <c r="Z31" s="408"/>
      <c r="AA31" s="408"/>
      <c r="AB31" s="408"/>
      <c r="AC31" s="408"/>
      <c r="AD31" s="408"/>
      <c r="AE31" s="408"/>
    </row>
    <row r="32" spans="1:31" s="409" customFormat="1" ht="39.6">
      <c r="A32" s="223">
        <v>7</v>
      </c>
      <c r="B32" s="224" t="s">
        <v>575</v>
      </c>
      <c r="C32" s="9"/>
      <c r="D32" s="9"/>
      <c r="E32" s="9"/>
      <c r="F32" s="9"/>
      <c r="G32" s="9"/>
      <c r="H32" s="9"/>
      <c r="I32" s="9"/>
      <c r="J32" s="344"/>
      <c r="K32" s="224" t="s">
        <v>606</v>
      </c>
      <c r="L32" s="404"/>
      <c r="M32" s="9"/>
      <c r="N32" s="405"/>
      <c r="O32" s="405"/>
      <c r="P32" s="405"/>
      <c r="Q32" s="405"/>
      <c r="R32" s="405"/>
      <c r="S32" s="406"/>
      <c r="T32" s="406"/>
      <c r="U32" s="406"/>
      <c r="V32" s="406"/>
      <c r="W32" s="406"/>
      <c r="X32" s="406"/>
      <c r="Y32" s="407"/>
      <c r="Z32" s="408"/>
      <c r="AA32" s="408"/>
      <c r="AB32" s="408"/>
      <c r="AC32" s="408"/>
      <c r="AD32" s="408"/>
      <c r="AE32" s="408"/>
    </row>
    <row r="33" spans="1:31" s="409" customFormat="1" ht="19.8">
      <c r="A33" s="223">
        <v>8</v>
      </c>
      <c r="B33" s="224" t="s">
        <v>576</v>
      </c>
      <c r="C33" s="9"/>
      <c r="D33" s="9"/>
      <c r="E33" s="9"/>
      <c r="F33" s="9"/>
      <c r="G33" s="9"/>
      <c r="H33" s="9"/>
      <c r="I33" s="9"/>
      <c r="J33" s="344"/>
      <c r="K33" s="224" t="s">
        <v>607</v>
      </c>
      <c r="L33" s="404"/>
      <c r="M33" s="9"/>
      <c r="N33" s="405"/>
      <c r="O33" s="405"/>
      <c r="P33" s="405"/>
      <c r="Q33" s="405"/>
      <c r="R33" s="405"/>
      <c r="S33" s="406"/>
      <c r="T33" s="406"/>
      <c r="U33" s="406"/>
      <c r="V33" s="406"/>
      <c r="W33" s="406"/>
      <c r="X33" s="406"/>
      <c r="Y33" s="407"/>
      <c r="Z33" s="408"/>
      <c r="AA33" s="408"/>
      <c r="AB33" s="408"/>
      <c r="AC33" s="408"/>
      <c r="AD33" s="408"/>
      <c r="AE33" s="408"/>
    </row>
    <row r="34" spans="1:31" s="409" customFormat="1" ht="19.8">
      <c r="A34" s="223">
        <v>9</v>
      </c>
      <c r="B34" s="224" t="s">
        <v>577</v>
      </c>
      <c r="C34" s="9"/>
      <c r="D34" s="9"/>
      <c r="E34" s="9"/>
      <c r="F34" s="9"/>
      <c r="G34" s="9"/>
      <c r="H34" s="9"/>
      <c r="I34" s="9"/>
      <c r="J34" s="344"/>
      <c r="K34" s="224" t="s">
        <v>608</v>
      </c>
      <c r="L34" s="404"/>
      <c r="M34" s="9"/>
      <c r="N34" s="405"/>
      <c r="O34" s="405"/>
      <c r="P34" s="405"/>
      <c r="Q34" s="405"/>
      <c r="R34" s="405"/>
      <c r="S34" s="406"/>
      <c r="T34" s="406"/>
      <c r="U34" s="406"/>
      <c r="V34" s="406"/>
      <c r="W34" s="406"/>
      <c r="X34" s="406"/>
      <c r="Y34" s="407"/>
      <c r="Z34" s="408"/>
      <c r="AA34" s="408"/>
      <c r="AB34" s="408"/>
      <c r="AC34" s="408"/>
      <c r="AD34" s="408"/>
      <c r="AE34" s="408"/>
    </row>
    <row r="35" spans="1:31" s="409" customFormat="1" ht="39.6">
      <c r="A35" s="223">
        <v>10</v>
      </c>
      <c r="B35" s="224" t="s">
        <v>578</v>
      </c>
      <c r="C35" s="9"/>
      <c r="D35" s="9"/>
      <c r="E35" s="9"/>
      <c r="F35" s="9"/>
      <c r="G35" s="9"/>
      <c r="H35" s="9"/>
      <c r="I35" s="9"/>
      <c r="J35" s="344"/>
      <c r="K35" s="224" t="s">
        <v>609</v>
      </c>
      <c r="L35" s="404"/>
      <c r="M35" s="9"/>
      <c r="N35" s="405"/>
      <c r="O35" s="405"/>
      <c r="P35" s="405"/>
      <c r="Q35" s="405"/>
      <c r="R35" s="405"/>
      <c r="S35" s="406"/>
      <c r="T35" s="406"/>
      <c r="U35" s="406"/>
      <c r="V35" s="406"/>
      <c r="W35" s="406"/>
      <c r="X35" s="406"/>
      <c r="Y35" s="407"/>
      <c r="Z35" s="408"/>
      <c r="AA35" s="408"/>
      <c r="AB35" s="408"/>
      <c r="AC35" s="408"/>
      <c r="AD35" s="408"/>
      <c r="AE35" s="408"/>
    </row>
    <row r="36" spans="1:31" s="409" customFormat="1" ht="39.6">
      <c r="A36" s="223">
        <v>11</v>
      </c>
      <c r="B36" s="224" t="s">
        <v>579</v>
      </c>
      <c r="C36" s="9"/>
      <c r="D36" s="9"/>
      <c r="E36" s="9"/>
      <c r="F36" s="9"/>
      <c r="G36" s="9"/>
      <c r="H36" s="9"/>
      <c r="I36" s="9"/>
      <c r="J36" s="344"/>
      <c r="K36" s="224" t="s">
        <v>610</v>
      </c>
      <c r="L36" s="404"/>
      <c r="M36" s="9"/>
      <c r="N36" s="405"/>
      <c r="O36" s="405"/>
      <c r="P36" s="405"/>
      <c r="Q36" s="405"/>
      <c r="R36" s="405"/>
      <c r="S36" s="406"/>
      <c r="T36" s="406"/>
      <c r="U36" s="406"/>
      <c r="V36" s="406"/>
      <c r="W36" s="406"/>
      <c r="X36" s="406"/>
      <c r="Y36" s="407"/>
      <c r="Z36" s="408"/>
      <c r="AA36" s="408"/>
      <c r="AB36" s="408"/>
      <c r="AC36" s="408"/>
      <c r="AD36" s="408"/>
      <c r="AE36" s="408"/>
    </row>
    <row r="37" spans="1:31" s="409" customFormat="1" ht="39.6">
      <c r="A37" s="223">
        <v>12</v>
      </c>
      <c r="B37" s="224" t="s">
        <v>580</v>
      </c>
      <c r="C37" s="9"/>
      <c r="D37" s="9"/>
      <c r="E37" s="9"/>
      <c r="F37" s="9"/>
      <c r="G37" s="9"/>
      <c r="H37" s="9"/>
      <c r="I37" s="9"/>
      <c r="J37" s="344"/>
      <c r="K37" s="224" t="s">
        <v>611</v>
      </c>
      <c r="L37" s="404"/>
      <c r="M37" s="9"/>
      <c r="N37" s="405"/>
      <c r="O37" s="405"/>
      <c r="P37" s="405"/>
      <c r="Q37" s="405"/>
      <c r="R37" s="405"/>
      <c r="S37" s="406"/>
      <c r="T37" s="406"/>
      <c r="U37" s="406"/>
      <c r="V37" s="406"/>
      <c r="W37" s="406"/>
      <c r="X37" s="406"/>
      <c r="Y37" s="407"/>
      <c r="Z37" s="408"/>
      <c r="AA37" s="408"/>
      <c r="AB37" s="408"/>
      <c r="AC37" s="408"/>
      <c r="AD37" s="408"/>
      <c r="AE37" s="408"/>
    </row>
    <row r="38" spans="1:31" s="409" customFormat="1" ht="39.6">
      <c r="A38" s="223">
        <v>13</v>
      </c>
      <c r="B38" s="224" t="s">
        <v>581</v>
      </c>
      <c r="C38" s="9"/>
      <c r="D38" s="9"/>
      <c r="E38" s="9"/>
      <c r="F38" s="9"/>
      <c r="G38" s="9"/>
      <c r="H38" s="9"/>
      <c r="I38" s="9"/>
      <c r="J38" s="344"/>
      <c r="K38" s="224" t="s">
        <v>612</v>
      </c>
      <c r="L38" s="404"/>
      <c r="M38" s="9"/>
      <c r="N38" s="405"/>
      <c r="O38" s="405"/>
      <c r="P38" s="405"/>
      <c r="Q38" s="405"/>
      <c r="R38" s="405"/>
      <c r="S38" s="406"/>
      <c r="T38" s="406"/>
      <c r="U38" s="406"/>
      <c r="V38" s="406"/>
      <c r="W38" s="406"/>
      <c r="X38" s="406"/>
      <c r="Y38" s="407"/>
      <c r="Z38" s="408"/>
      <c r="AA38" s="408"/>
      <c r="AB38" s="408"/>
      <c r="AC38" s="408"/>
      <c r="AD38" s="408"/>
      <c r="AE38" s="408"/>
    </row>
    <row r="39" spans="1:31" s="409" customFormat="1" ht="19.8">
      <c r="A39" s="223">
        <v>14</v>
      </c>
      <c r="B39" s="224" t="s">
        <v>582</v>
      </c>
      <c r="C39" s="9"/>
      <c r="D39" s="9"/>
      <c r="E39" s="9"/>
      <c r="F39" s="9"/>
      <c r="G39" s="9"/>
      <c r="H39" s="9"/>
      <c r="I39" s="9"/>
      <c r="J39" s="344"/>
      <c r="K39" s="224" t="s">
        <v>613</v>
      </c>
      <c r="L39" s="404"/>
      <c r="M39" s="9"/>
      <c r="N39" s="405"/>
      <c r="O39" s="405"/>
      <c r="P39" s="405"/>
      <c r="Q39" s="405"/>
      <c r="R39" s="405"/>
      <c r="S39" s="406"/>
      <c r="T39" s="406"/>
      <c r="U39" s="406"/>
      <c r="V39" s="406"/>
      <c r="W39" s="406"/>
      <c r="X39" s="406"/>
      <c r="Y39" s="407"/>
      <c r="Z39" s="408"/>
      <c r="AA39" s="408"/>
      <c r="AB39" s="408"/>
      <c r="AC39" s="408"/>
      <c r="AD39" s="408"/>
      <c r="AE39" s="408"/>
    </row>
    <row r="40" spans="1:31" s="409" customFormat="1" ht="39.6">
      <c r="A40" s="223">
        <v>15</v>
      </c>
      <c r="B40" s="224" t="s">
        <v>583</v>
      </c>
      <c r="C40" s="9"/>
      <c r="D40" s="9"/>
      <c r="E40" s="9"/>
      <c r="F40" s="9"/>
      <c r="G40" s="9"/>
      <c r="H40" s="9"/>
      <c r="I40" s="9"/>
      <c r="J40" s="344"/>
      <c r="K40" s="224" t="s">
        <v>614</v>
      </c>
      <c r="L40" s="404"/>
      <c r="M40" s="9"/>
      <c r="N40" s="405"/>
      <c r="O40" s="405"/>
      <c r="P40" s="405"/>
      <c r="Q40" s="405"/>
      <c r="R40" s="405"/>
      <c r="S40" s="406"/>
      <c r="T40" s="406"/>
      <c r="U40" s="406"/>
      <c r="V40" s="406"/>
      <c r="W40" s="406"/>
      <c r="X40" s="406"/>
      <c r="Y40" s="407"/>
      <c r="Z40" s="408"/>
      <c r="AA40" s="408"/>
      <c r="AB40" s="408"/>
      <c r="AC40" s="408"/>
      <c r="AD40" s="408"/>
      <c r="AE40" s="408"/>
    </row>
    <row r="41" spans="1:31" s="409" customFormat="1" ht="19.8">
      <c r="A41" s="223">
        <v>16</v>
      </c>
      <c r="B41" s="224" t="s">
        <v>584</v>
      </c>
      <c r="C41" s="9"/>
      <c r="D41" s="9"/>
      <c r="E41" s="9"/>
      <c r="F41" s="9"/>
      <c r="G41" s="9"/>
      <c r="H41" s="9"/>
      <c r="I41" s="9"/>
      <c r="J41" s="344"/>
      <c r="K41" s="224" t="s">
        <v>615</v>
      </c>
      <c r="L41" s="404"/>
      <c r="M41" s="9"/>
      <c r="N41" s="405"/>
      <c r="O41" s="405"/>
      <c r="P41" s="405"/>
      <c r="Q41" s="405"/>
      <c r="R41" s="405"/>
      <c r="S41" s="406"/>
      <c r="T41" s="406"/>
      <c r="U41" s="406"/>
      <c r="V41" s="406"/>
      <c r="W41" s="406"/>
      <c r="X41" s="406"/>
      <c r="Y41" s="407"/>
      <c r="Z41" s="408"/>
      <c r="AA41" s="408"/>
      <c r="AB41" s="408"/>
      <c r="AC41" s="408"/>
      <c r="AD41" s="408"/>
      <c r="AE41" s="408"/>
    </row>
    <row r="42" spans="1:31" s="409" customFormat="1" ht="59.4">
      <c r="A42" s="223">
        <v>17</v>
      </c>
      <c r="B42" s="224" t="s">
        <v>585</v>
      </c>
      <c r="C42" s="9"/>
      <c r="D42" s="9"/>
      <c r="E42" s="9"/>
      <c r="F42" s="9"/>
      <c r="G42" s="9"/>
      <c r="H42" s="9"/>
      <c r="I42" s="9"/>
      <c r="J42" s="344"/>
      <c r="K42" s="224" t="s">
        <v>616</v>
      </c>
      <c r="L42" s="404"/>
      <c r="M42" s="9"/>
      <c r="N42" s="405"/>
      <c r="O42" s="405"/>
      <c r="P42" s="405"/>
      <c r="Q42" s="405"/>
      <c r="R42" s="405"/>
      <c r="S42" s="406"/>
      <c r="T42" s="406"/>
      <c r="U42" s="406"/>
      <c r="V42" s="406"/>
      <c r="W42" s="406"/>
      <c r="X42" s="406"/>
      <c r="Y42" s="407"/>
      <c r="Z42" s="408"/>
      <c r="AA42" s="408"/>
      <c r="AB42" s="408"/>
      <c r="AC42" s="408"/>
      <c r="AD42" s="408"/>
      <c r="AE42" s="408"/>
    </row>
    <row r="43" spans="1:31" s="409" customFormat="1" ht="19.8">
      <c r="A43" s="223">
        <v>18</v>
      </c>
      <c r="B43" s="224" t="s">
        <v>586</v>
      </c>
      <c r="C43" s="9"/>
      <c r="D43" s="9"/>
      <c r="E43" s="9"/>
      <c r="F43" s="9"/>
      <c r="G43" s="9"/>
      <c r="H43" s="9"/>
      <c r="I43" s="9"/>
      <c r="J43" s="344"/>
      <c r="K43" s="224" t="s">
        <v>617</v>
      </c>
      <c r="L43" s="404"/>
      <c r="M43" s="9"/>
      <c r="N43" s="405"/>
      <c r="O43" s="405"/>
      <c r="P43" s="405"/>
      <c r="Q43" s="405"/>
      <c r="R43" s="405"/>
      <c r="S43" s="406"/>
      <c r="T43" s="406"/>
      <c r="U43" s="406"/>
      <c r="V43" s="406"/>
      <c r="W43" s="406"/>
      <c r="X43" s="406"/>
      <c r="Y43" s="407"/>
      <c r="Z43" s="408"/>
      <c r="AA43" s="408"/>
      <c r="AB43" s="408"/>
      <c r="AC43" s="408"/>
      <c r="AD43" s="408"/>
      <c r="AE43" s="408"/>
    </row>
    <row r="44" spans="1:31" s="409" customFormat="1" ht="39.6">
      <c r="A44" s="223">
        <v>19</v>
      </c>
      <c r="B44" s="224" t="s">
        <v>587</v>
      </c>
      <c r="C44" s="9"/>
      <c r="D44" s="9"/>
      <c r="E44" s="9"/>
      <c r="F44" s="9"/>
      <c r="G44" s="9"/>
      <c r="H44" s="9"/>
      <c r="I44" s="9"/>
      <c r="J44" s="344"/>
      <c r="K44" s="224" t="s">
        <v>618</v>
      </c>
      <c r="L44" s="404"/>
      <c r="M44" s="9"/>
      <c r="N44" s="405"/>
      <c r="O44" s="405"/>
      <c r="P44" s="405"/>
      <c r="Q44" s="405"/>
      <c r="R44" s="405"/>
      <c r="S44" s="406"/>
      <c r="T44" s="406"/>
      <c r="U44" s="406"/>
      <c r="V44" s="406"/>
      <c r="W44" s="406"/>
      <c r="X44" s="406"/>
      <c r="Y44" s="407"/>
      <c r="Z44" s="408"/>
      <c r="AA44" s="408"/>
      <c r="AB44" s="408"/>
      <c r="AC44" s="408"/>
      <c r="AD44" s="408"/>
      <c r="AE44" s="408"/>
    </row>
    <row r="45" spans="1:31" s="409" customFormat="1" ht="39.6">
      <c r="A45" s="223">
        <v>20</v>
      </c>
      <c r="B45" s="224" t="s">
        <v>588</v>
      </c>
      <c r="C45" s="9"/>
      <c r="D45" s="9"/>
      <c r="E45" s="9"/>
      <c r="F45" s="9"/>
      <c r="G45" s="9"/>
      <c r="H45" s="9"/>
      <c r="I45" s="9"/>
      <c r="J45" s="344"/>
      <c r="K45" s="224" t="s">
        <v>619</v>
      </c>
      <c r="L45" s="404"/>
      <c r="M45" s="9"/>
      <c r="N45" s="405"/>
      <c r="O45" s="405"/>
      <c r="P45" s="405"/>
      <c r="Q45" s="405"/>
      <c r="R45" s="405"/>
      <c r="S45" s="406"/>
      <c r="T45" s="406"/>
      <c r="U45" s="406"/>
      <c r="V45" s="406"/>
      <c r="W45" s="406"/>
      <c r="X45" s="406"/>
      <c r="Y45" s="407"/>
      <c r="Z45" s="408"/>
      <c r="AA45" s="408"/>
      <c r="AB45" s="408"/>
      <c r="AC45" s="408"/>
      <c r="AD45" s="408"/>
      <c r="AE45" s="408"/>
    </row>
    <row r="46" spans="1:31" s="409" customFormat="1" ht="19.8">
      <c r="A46" s="223">
        <v>21</v>
      </c>
      <c r="B46" s="224" t="s">
        <v>589</v>
      </c>
      <c r="C46" s="9"/>
      <c r="D46" s="9"/>
      <c r="E46" s="9"/>
      <c r="F46" s="9"/>
      <c r="G46" s="9"/>
      <c r="H46" s="9"/>
      <c r="I46" s="9"/>
      <c r="J46" s="344"/>
      <c r="K46" s="224" t="s">
        <v>620</v>
      </c>
      <c r="L46" s="404"/>
      <c r="M46" s="9"/>
      <c r="N46" s="405"/>
      <c r="O46" s="405"/>
      <c r="P46" s="405"/>
      <c r="Q46" s="405"/>
      <c r="R46" s="405"/>
      <c r="S46" s="406"/>
      <c r="T46" s="406"/>
      <c r="U46" s="406"/>
      <c r="V46" s="406"/>
      <c r="W46" s="406"/>
      <c r="X46" s="406"/>
      <c r="Y46" s="407"/>
      <c r="Z46" s="408"/>
      <c r="AA46" s="408"/>
      <c r="AB46" s="408"/>
      <c r="AC46" s="408"/>
      <c r="AD46" s="408"/>
      <c r="AE46" s="408"/>
    </row>
    <row r="47" spans="1:31" s="409" customFormat="1" ht="19.8">
      <c r="A47" s="223">
        <v>22</v>
      </c>
      <c r="B47" s="224" t="s">
        <v>590</v>
      </c>
      <c r="C47" s="9"/>
      <c r="D47" s="9"/>
      <c r="E47" s="9"/>
      <c r="F47" s="9"/>
      <c r="G47" s="9"/>
      <c r="H47" s="9"/>
      <c r="I47" s="9"/>
      <c r="J47" s="344"/>
      <c r="K47" s="224" t="s">
        <v>621</v>
      </c>
      <c r="L47" s="404"/>
      <c r="M47" s="9"/>
      <c r="N47" s="405"/>
      <c r="O47" s="405"/>
      <c r="P47" s="405"/>
      <c r="Q47" s="405"/>
      <c r="R47" s="405"/>
      <c r="S47" s="406"/>
      <c r="T47" s="406"/>
      <c r="U47" s="406"/>
      <c r="V47" s="406"/>
      <c r="W47" s="406"/>
      <c r="X47" s="406"/>
      <c r="Y47" s="407"/>
      <c r="Z47" s="408"/>
      <c r="AA47" s="408"/>
      <c r="AB47" s="408"/>
      <c r="AC47" s="408"/>
      <c r="AD47" s="408"/>
      <c r="AE47" s="408"/>
    </row>
    <row r="48" spans="1:31" s="409" customFormat="1" ht="19.8">
      <c r="A48" s="223">
        <v>23</v>
      </c>
      <c r="B48" s="224" t="s">
        <v>591</v>
      </c>
      <c r="C48" s="9"/>
      <c r="D48" s="9"/>
      <c r="E48" s="9"/>
      <c r="F48" s="9"/>
      <c r="G48" s="9"/>
      <c r="H48" s="9"/>
      <c r="I48" s="9"/>
      <c r="J48" s="345"/>
      <c r="K48" s="355"/>
      <c r="L48" s="404"/>
      <c r="M48" s="9"/>
      <c r="N48" s="405"/>
      <c r="O48" s="405"/>
      <c r="P48" s="405"/>
      <c r="Q48" s="405"/>
      <c r="R48" s="405"/>
      <c r="S48" s="406"/>
      <c r="T48" s="406"/>
      <c r="U48" s="406"/>
      <c r="V48" s="406"/>
      <c r="W48" s="406"/>
      <c r="X48" s="406"/>
      <c r="Y48" s="407"/>
      <c r="Z48" s="408"/>
      <c r="AA48" s="408"/>
      <c r="AB48" s="408"/>
      <c r="AC48" s="408"/>
      <c r="AD48" s="408"/>
      <c r="AE48" s="408"/>
    </row>
    <row r="49" spans="1:31" s="409" customFormat="1" ht="19.8">
      <c r="A49" s="223">
        <v>24</v>
      </c>
      <c r="B49" s="224" t="s">
        <v>592</v>
      </c>
      <c r="C49" s="9"/>
      <c r="D49" s="9"/>
      <c r="E49" s="9"/>
      <c r="F49" s="9"/>
      <c r="G49" s="9"/>
      <c r="H49" s="9"/>
      <c r="I49" s="9"/>
      <c r="J49" s="344"/>
      <c r="K49" s="344"/>
      <c r="L49" s="404"/>
      <c r="M49" s="9"/>
      <c r="N49" s="405"/>
      <c r="O49" s="405"/>
      <c r="P49" s="405"/>
      <c r="Q49" s="405"/>
      <c r="R49" s="405"/>
      <c r="S49" s="406"/>
      <c r="T49" s="406"/>
      <c r="U49" s="406"/>
      <c r="V49" s="406"/>
      <c r="W49" s="406"/>
      <c r="X49" s="406"/>
      <c r="Y49" s="407"/>
      <c r="Z49" s="408"/>
      <c r="AA49" s="408"/>
      <c r="AB49" s="408"/>
      <c r="AC49" s="408"/>
      <c r="AD49" s="408"/>
      <c r="AE49" s="408"/>
    </row>
    <row r="50" spans="1:31" s="409" customFormat="1" ht="19.8">
      <c r="A50" s="223">
        <v>25</v>
      </c>
      <c r="B50" s="224" t="s">
        <v>593</v>
      </c>
      <c r="C50" s="9"/>
      <c r="D50" s="9"/>
      <c r="E50" s="9"/>
      <c r="F50" s="9"/>
      <c r="G50" s="9"/>
      <c r="H50" s="9"/>
      <c r="I50" s="9"/>
      <c r="J50" s="344"/>
      <c r="K50" s="344"/>
      <c r="L50" s="404"/>
      <c r="M50" s="9"/>
      <c r="N50" s="405"/>
      <c r="O50" s="405"/>
      <c r="P50" s="405"/>
      <c r="Q50" s="405"/>
      <c r="R50" s="405"/>
      <c r="S50" s="406"/>
      <c r="T50" s="406"/>
      <c r="U50" s="406"/>
      <c r="V50" s="406"/>
      <c r="W50" s="406"/>
      <c r="X50" s="406"/>
      <c r="Y50" s="407"/>
      <c r="Z50" s="408"/>
      <c r="AA50" s="408"/>
      <c r="AB50" s="408"/>
      <c r="AC50" s="408"/>
      <c r="AD50" s="408"/>
      <c r="AE50" s="408"/>
    </row>
    <row r="51" spans="1:31" s="409" customFormat="1" ht="19.8">
      <c r="A51" s="223">
        <v>26</v>
      </c>
      <c r="B51" s="224" t="s">
        <v>594</v>
      </c>
      <c r="C51" s="9"/>
      <c r="D51" s="9"/>
      <c r="E51" s="9"/>
      <c r="F51" s="9"/>
      <c r="G51" s="9"/>
      <c r="H51" s="9"/>
      <c r="I51" s="9"/>
      <c r="J51" s="344"/>
      <c r="K51" s="344"/>
      <c r="L51" s="404"/>
      <c r="M51" s="9"/>
      <c r="N51" s="405"/>
      <c r="O51" s="405"/>
      <c r="P51" s="405"/>
      <c r="Q51" s="405"/>
      <c r="R51" s="405"/>
      <c r="S51" s="406"/>
      <c r="T51" s="406"/>
      <c r="U51" s="406"/>
      <c r="V51" s="406"/>
      <c r="W51" s="406"/>
      <c r="X51" s="406"/>
      <c r="Y51" s="407"/>
      <c r="Z51" s="408"/>
      <c r="AA51" s="408"/>
      <c r="AB51" s="408"/>
      <c r="AC51" s="408"/>
      <c r="AD51" s="408"/>
      <c r="AE51" s="408"/>
    </row>
    <row r="52" spans="1:31" s="409" customFormat="1" ht="39.6">
      <c r="A52" s="223">
        <v>27</v>
      </c>
      <c r="B52" s="224" t="s">
        <v>595</v>
      </c>
      <c r="C52" s="9"/>
      <c r="D52" s="9"/>
      <c r="E52" s="9"/>
      <c r="F52" s="9"/>
      <c r="G52" s="9"/>
      <c r="H52" s="9"/>
      <c r="I52" s="9"/>
      <c r="J52" s="344"/>
      <c r="K52" s="344"/>
      <c r="L52" s="410"/>
      <c r="M52" s="9"/>
      <c r="N52" s="405"/>
      <c r="O52" s="405"/>
      <c r="P52" s="405"/>
      <c r="Q52" s="405"/>
      <c r="R52" s="405"/>
      <c r="S52" s="406"/>
      <c r="T52" s="406"/>
      <c r="U52" s="406"/>
      <c r="V52" s="406"/>
      <c r="W52" s="406"/>
      <c r="X52" s="406"/>
      <c r="Y52" s="407"/>
      <c r="Z52" s="408"/>
      <c r="AA52" s="408"/>
      <c r="AB52" s="408"/>
      <c r="AC52" s="408"/>
      <c r="AD52" s="408"/>
      <c r="AE52" s="408"/>
    </row>
    <row r="53" spans="1:31" s="409" customFormat="1" ht="39.6">
      <c r="A53" s="223">
        <v>28</v>
      </c>
      <c r="B53" s="224" t="s">
        <v>596</v>
      </c>
      <c r="C53" s="9"/>
      <c r="D53" s="9"/>
      <c r="E53" s="9"/>
      <c r="F53" s="9"/>
      <c r="G53" s="9"/>
      <c r="H53" s="9"/>
      <c r="I53" s="9"/>
      <c r="J53" s="344"/>
      <c r="K53" s="344"/>
      <c r="L53" s="410"/>
      <c r="M53" s="9"/>
      <c r="N53" s="405"/>
      <c r="O53" s="405"/>
      <c r="P53" s="405"/>
      <c r="Q53" s="405"/>
      <c r="R53" s="405"/>
      <c r="S53" s="406"/>
      <c r="T53" s="406"/>
      <c r="U53" s="406"/>
      <c r="V53" s="406"/>
      <c r="W53" s="406"/>
      <c r="X53" s="406"/>
      <c r="Y53" s="407"/>
      <c r="Z53" s="408"/>
      <c r="AA53" s="408"/>
      <c r="AB53" s="408"/>
      <c r="AC53" s="408"/>
      <c r="AD53" s="408"/>
      <c r="AE53" s="408"/>
    </row>
    <row r="54" spans="1:31" s="409" customFormat="1">
      <c r="A54" s="9"/>
      <c r="B54" s="402"/>
      <c r="C54" s="9"/>
      <c r="D54" s="9"/>
      <c r="E54" s="9"/>
      <c r="F54" s="9"/>
      <c r="G54" s="9"/>
      <c r="H54" s="9"/>
      <c r="I54" s="9"/>
      <c r="J54" s="344"/>
      <c r="K54" s="344"/>
      <c r="L54" s="410"/>
      <c r="M54" s="9"/>
      <c r="N54" s="405"/>
      <c r="O54" s="405"/>
      <c r="P54" s="405"/>
      <c r="Q54" s="405"/>
      <c r="R54" s="405"/>
      <c r="S54" s="406"/>
      <c r="T54" s="406"/>
      <c r="U54" s="406"/>
      <c r="V54" s="406"/>
      <c r="W54" s="406"/>
      <c r="X54" s="406"/>
      <c r="Y54" s="407"/>
      <c r="Z54" s="411"/>
      <c r="AA54" s="411"/>
      <c r="AB54" s="411"/>
      <c r="AC54" s="411"/>
      <c r="AD54" s="411"/>
      <c r="AE54" s="411"/>
    </row>
    <row r="55" spans="1:31">
      <c r="J55" s="344"/>
      <c r="K55" s="344"/>
      <c r="Z55" s="411"/>
      <c r="AA55" s="411"/>
      <c r="AB55" s="411"/>
      <c r="AC55" s="411"/>
      <c r="AD55" s="411"/>
      <c r="AE55" s="411"/>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23" priority="11" operator="containsText" text="0">
      <formula>NOT(ISERROR(SEARCH("0",S4)))</formula>
    </cfRule>
  </conditionalFormatting>
  <conditionalFormatting sqref="U4:U22">
    <cfRule type="containsText" dxfId="222" priority="10" operator="containsText" text="0">
      <formula>NOT(ISERROR(SEARCH("0",U4)))</formula>
    </cfRule>
  </conditionalFormatting>
  <conditionalFormatting sqref="V4:V22">
    <cfRule type="containsText" dxfId="221" priority="9" operator="containsText" text="1">
      <formula>NOT(ISERROR(SEARCH("1",V4)))</formula>
    </cfRule>
  </conditionalFormatting>
  <conditionalFormatting sqref="W4:W22 A23">
    <cfRule type="containsText" dxfId="220" priority="8" operator="containsText" text="Y">
      <formula>NOT(ISERROR(SEARCH("Y",A4)))</formula>
    </cfRule>
  </conditionalFormatting>
  <conditionalFormatting sqref="AC4:AE4">
    <cfRule type="cellIs" dxfId="219" priority="6" stopIfTrue="1" operator="equal">
      <formula>"身份空白"</formula>
    </cfRule>
    <cfRule type="cellIs" dxfId="218" priority="7" stopIfTrue="1" operator="notEqual">
      <formula>"符合標準"</formula>
    </cfRule>
  </conditionalFormatting>
  <conditionalFormatting sqref="N4:R22">
    <cfRule type="cellIs" dxfId="217" priority="2" operator="equal">
      <formula>"無須填寫"</formula>
    </cfRule>
  </conditionalFormatting>
  <conditionalFormatting sqref="N4:R22">
    <cfRule type="cellIs" dxfId="216" priority="1" operator="equal">
      <formula>"無須填寫"</formula>
    </cfRule>
  </conditionalFormatting>
  <dataValidations disablePrompts="1"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4"/>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K22" sqref="K22"/>
    </sheetView>
  </sheetViews>
  <sheetFormatPr defaultColWidth="8.88671875" defaultRowHeight="17.399999999999999"/>
  <cols>
    <col min="1" max="1" width="17.88671875" style="7" customWidth="1"/>
    <col min="2" max="2" width="15.77734375" style="8" customWidth="1"/>
    <col min="3" max="3" width="11.109375" style="7" customWidth="1"/>
    <col min="4" max="4" width="12.5546875" style="7" customWidth="1"/>
    <col min="5" max="5" width="11.21875" style="7" customWidth="1"/>
    <col min="6" max="6" width="12.44140625" style="7" customWidth="1"/>
    <col min="7" max="7" width="14.77734375" style="7" customWidth="1"/>
    <col min="8" max="8" width="14.6640625" style="7" customWidth="1"/>
    <col min="9" max="9" width="10.77734375" style="7" customWidth="1"/>
    <col min="10" max="10" width="21.44140625" style="9" customWidth="1"/>
    <col min="11" max="11" width="28.109375" style="7" customWidth="1"/>
    <col min="12" max="12" width="21.77734375" style="10" customWidth="1"/>
    <col min="13" max="13" width="18.21875" style="7" customWidth="1"/>
    <col min="14" max="16" width="21.77734375" style="11" customWidth="1"/>
    <col min="17" max="17" width="18.109375" style="11" customWidth="1"/>
    <col min="18" max="18" width="25.5546875" style="11" customWidth="1"/>
    <col min="19" max="20" width="21.109375" style="387" customWidth="1"/>
    <col min="21" max="21" width="18.44140625" style="387" customWidth="1"/>
    <col min="22" max="22" width="20" style="387" customWidth="1"/>
    <col min="23" max="23" width="17" style="387" customWidth="1"/>
    <col min="24" max="24" width="19.5546875" style="387" customWidth="1"/>
    <col min="25" max="25" width="23.44140625" style="388" customWidth="1"/>
    <col min="26" max="31" width="24.77734375" style="389"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972</v>
      </c>
      <c r="B3" s="220" t="s">
        <v>505</v>
      </c>
      <c r="C3" s="221" t="s">
        <v>506</v>
      </c>
      <c r="D3" s="221" t="s">
        <v>507</v>
      </c>
      <c r="E3" s="221" t="s">
        <v>1054</v>
      </c>
      <c r="F3" s="221" t="s">
        <v>509</v>
      </c>
      <c r="G3" s="221" t="s">
        <v>510</v>
      </c>
      <c r="H3" s="221" t="s">
        <v>511</v>
      </c>
      <c r="I3" s="221" t="s">
        <v>512</v>
      </c>
      <c r="J3" s="221" t="s">
        <v>513</v>
      </c>
      <c r="K3" s="221" t="s">
        <v>622</v>
      </c>
      <c r="L3" s="222" t="s">
        <v>514</v>
      </c>
      <c r="M3" s="221" t="s">
        <v>1055</v>
      </c>
      <c r="N3" s="304" t="s">
        <v>734</v>
      </c>
      <c r="O3" s="386" t="s">
        <v>735</v>
      </c>
      <c r="P3" s="386" t="s">
        <v>736</v>
      </c>
      <c r="Q3" s="386" t="s">
        <v>1057</v>
      </c>
      <c r="R3" s="386"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8" customFormat="1" ht="49.95" customHeight="1">
      <c r="A4" s="475">
        <v>1</v>
      </c>
      <c r="B4" s="474">
        <f>'步驟1. 先填【111-1申請總表】會自動帶公式至步驟2.欄位'!G22</f>
        <v>0</v>
      </c>
      <c r="C4" s="420"/>
      <c r="D4" s="381">
        <v>1</v>
      </c>
      <c r="E4" s="381">
        <v>1</v>
      </c>
      <c r="F4" s="381">
        <v>0</v>
      </c>
      <c r="G4" s="420">
        <v>0</v>
      </c>
      <c r="H4" s="420">
        <v>0</v>
      </c>
      <c r="I4" s="381">
        <v>1</v>
      </c>
      <c r="J4" s="347">
        <f>'步驟1. 先填【111-1申請總表】會自動帶公式至步驟2.欄位'!C8</f>
        <v>0</v>
      </c>
      <c r="K4" s="381">
        <v>2</v>
      </c>
      <c r="L4" s="424"/>
      <c r="M4" s="296"/>
      <c r="N4" s="424"/>
      <c r="O4" s="424"/>
      <c r="P4" s="424"/>
      <c r="Q4" s="424"/>
      <c r="R4" s="424"/>
      <c r="S4" s="295" t="str">
        <f t="shared" ref="S4:S22" si="0">IF(OR(F4*H4),"0","1")</f>
        <v>1</v>
      </c>
      <c r="T4" s="295" t="str">
        <f t="shared" ref="T4:T22" si="1">IF(OR(G4*H4),"0","1")</f>
        <v>1</v>
      </c>
      <c r="U4" s="295" t="str">
        <f t="shared" ref="U4:U22" si="2">IF(OR((A4&lt;=0),(A4&gt;28),(A4&gt;3)*(A4&lt;=7)*(D4=2)*(E4=0)*(F4=0)*(H4=0),(A4&gt;3)*(A4&lt;=7)*(D4&lt;1)*(E4=0)*(F4=0)*(H4=0),(A4&gt;3)*(A4&lt;=7)*(D4&gt;5)*(E4=0)*(F4=0)*(H4=0),(A4=8)*(E4=0)*(F4=0)*(H4=0),(A4=9)*(E4=0)*(F4=0)*(H4=0),(A4=1)*F4,(A4=1)*G4,(A4=1)*H4,(A4=2)*(F4=0)*(H4=0),(A4=3)*(F4=0)*(H4=0),(A4=10)*(D4=1)*(F4=0)*(H4=0),(A4=10)*(D4=3)*(F4=0)*(H4=0),(A4=10)*(D4=4)*(F4=0)*(H4=0),F4*H4,G4*H4,AND((A4&gt;=11)*(F4=0),AND((A4&gt;=11)*(H4=0)))),"0","1")</f>
        <v>1</v>
      </c>
      <c r="V4" s="295" t="str">
        <f>IF(AND((OR('步驟1. 先填【111-1申請總表】會自動帶公式至步驟2.欄位'!$N$22="弱勢家庭子女",'步驟1. 先填【111-1申請總表】會自動帶公式至步驟2.欄位'!$N$22="弱勢家庭身障學生或身障人士子女")),U4*(G4=0)),"1","0")</f>
        <v>0</v>
      </c>
      <c r="W4" s="295" t="str">
        <f t="shared" ref="W4:W22" si="3">IF(U4*V4,"Y","N")</f>
        <v>N</v>
      </c>
      <c r="X4" s="876">
        <f>COUNTIF(U4:U22,"1")</f>
        <v>1</v>
      </c>
      <c r="Y4" s="879">
        <f>'步驟1. 先填【111-1申請總表】會自動帶公式至步驟2.欄位'!N22</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9.95" customHeight="1">
      <c r="A5" s="296"/>
      <c r="B5" s="297"/>
      <c r="C5" s="354"/>
      <c r="D5" s="354"/>
      <c r="E5" s="354"/>
      <c r="F5" s="354"/>
      <c r="G5" s="354">
        <v>0</v>
      </c>
      <c r="H5" s="354">
        <v>0</v>
      </c>
      <c r="I5" s="420"/>
      <c r="J5" s="348"/>
      <c r="K5" s="354"/>
      <c r="L5" s="424"/>
      <c r="M5" s="296"/>
      <c r="N5" s="424"/>
      <c r="O5" s="424"/>
      <c r="P5" s="424"/>
      <c r="Q5" s="424"/>
      <c r="R5" s="424"/>
      <c r="S5" s="295" t="str">
        <f t="shared" si="0"/>
        <v>1</v>
      </c>
      <c r="T5" s="295" t="str">
        <f t="shared" si="1"/>
        <v>1</v>
      </c>
      <c r="U5" s="295" t="str">
        <f t="shared" si="2"/>
        <v>0</v>
      </c>
      <c r="V5" s="295" t="str">
        <f t="shared" ref="V5:V22" si="4">IF(AND(U5*(G5=0),(A5&gt;0)*(A5&lt;=28)),"1","0")</f>
        <v>0</v>
      </c>
      <c r="W5" s="295" t="str">
        <f t="shared" si="3"/>
        <v>N</v>
      </c>
      <c r="X5" s="877"/>
      <c r="Y5" s="880"/>
      <c r="Z5" s="882"/>
      <c r="AA5" s="882"/>
      <c r="AB5" s="882"/>
      <c r="AC5" s="872"/>
      <c r="AD5" s="872"/>
      <c r="AE5" s="872"/>
    </row>
    <row r="6" spans="1:31" s="418" customFormat="1" ht="49.95" customHeight="1">
      <c r="A6" s="296"/>
      <c r="B6" s="297"/>
      <c r="C6" s="354"/>
      <c r="D6" s="354"/>
      <c r="E6" s="354"/>
      <c r="F6" s="354"/>
      <c r="G6" s="354">
        <v>0</v>
      </c>
      <c r="H6" s="354">
        <v>0</v>
      </c>
      <c r="I6" s="420"/>
      <c r="J6" s="348"/>
      <c r="K6" s="354"/>
      <c r="L6" s="424"/>
      <c r="M6" s="296"/>
      <c r="N6" s="424"/>
      <c r="O6" s="424"/>
      <c r="P6" s="424"/>
      <c r="Q6" s="424"/>
      <c r="R6" s="424"/>
      <c r="S6" s="295" t="str">
        <f t="shared" si="0"/>
        <v>1</v>
      </c>
      <c r="T6" s="295" t="str">
        <f t="shared" si="1"/>
        <v>1</v>
      </c>
      <c r="U6" s="295" t="str">
        <f t="shared" si="2"/>
        <v>0</v>
      </c>
      <c r="V6" s="295" t="str">
        <f t="shared" si="4"/>
        <v>0</v>
      </c>
      <c r="W6" s="295" t="str">
        <f t="shared" si="3"/>
        <v>N</v>
      </c>
      <c r="X6" s="877"/>
      <c r="Y6" s="880"/>
      <c r="Z6" s="882"/>
      <c r="AA6" s="882"/>
      <c r="AB6" s="882"/>
      <c r="AC6" s="872"/>
      <c r="AD6" s="872"/>
      <c r="AE6" s="872"/>
    </row>
    <row r="7" spans="1:31" s="418" customFormat="1" ht="49.95" customHeight="1">
      <c r="A7" s="296"/>
      <c r="B7" s="297"/>
      <c r="C7" s="354"/>
      <c r="D7" s="354"/>
      <c r="E7" s="354"/>
      <c r="F7" s="354"/>
      <c r="G7" s="354">
        <v>0</v>
      </c>
      <c r="H7" s="354">
        <v>0</v>
      </c>
      <c r="I7" s="420"/>
      <c r="J7" s="348"/>
      <c r="K7" s="354"/>
      <c r="L7" s="424"/>
      <c r="M7" s="296"/>
      <c r="N7" s="424"/>
      <c r="O7" s="424"/>
      <c r="P7" s="424"/>
      <c r="Q7" s="424"/>
      <c r="R7" s="424"/>
      <c r="S7" s="295" t="str">
        <f t="shared" si="0"/>
        <v>1</v>
      </c>
      <c r="T7" s="295" t="str">
        <f t="shared" si="1"/>
        <v>1</v>
      </c>
      <c r="U7" s="295" t="str">
        <f t="shared" si="2"/>
        <v>0</v>
      </c>
      <c r="V7" s="295" t="str">
        <f t="shared" si="4"/>
        <v>0</v>
      </c>
      <c r="W7" s="295" t="str">
        <f t="shared" si="3"/>
        <v>N</v>
      </c>
      <c r="X7" s="877"/>
      <c r="Y7" s="880"/>
      <c r="Z7" s="882"/>
      <c r="AA7" s="882"/>
      <c r="AB7" s="882"/>
      <c r="AC7" s="872"/>
      <c r="AD7" s="872"/>
      <c r="AE7" s="872"/>
    </row>
    <row r="8" spans="1:31" s="418" customFormat="1" ht="49.95" customHeight="1">
      <c r="A8" s="296"/>
      <c r="B8" s="297"/>
      <c r="C8" s="354"/>
      <c r="D8" s="354"/>
      <c r="E8" s="354"/>
      <c r="F8" s="354"/>
      <c r="G8" s="354">
        <v>0</v>
      </c>
      <c r="H8" s="354">
        <v>0</v>
      </c>
      <c r="I8" s="420"/>
      <c r="J8" s="348"/>
      <c r="K8" s="354"/>
      <c r="L8" s="424"/>
      <c r="M8" s="296"/>
      <c r="N8" s="424"/>
      <c r="O8" s="424"/>
      <c r="P8" s="424"/>
      <c r="Q8" s="424"/>
      <c r="R8" s="424"/>
      <c r="S8" s="295" t="str">
        <f t="shared" si="0"/>
        <v>1</v>
      </c>
      <c r="T8" s="295" t="str">
        <f t="shared" si="1"/>
        <v>1</v>
      </c>
      <c r="U8" s="295" t="str">
        <f t="shared" si="2"/>
        <v>0</v>
      </c>
      <c r="V8" s="295" t="str">
        <f t="shared" si="4"/>
        <v>0</v>
      </c>
      <c r="W8" s="295" t="str">
        <f t="shared" si="3"/>
        <v>N</v>
      </c>
      <c r="X8" s="877"/>
      <c r="Y8" s="880"/>
      <c r="Z8" s="882"/>
      <c r="AA8" s="882"/>
      <c r="AB8" s="882"/>
      <c r="AC8" s="872"/>
      <c r="AD8" s="872"/>
      <c r="AE8" s="872"/>
    </row>
    <row r="9" spans="1:31" s="418" customFormat="1" ht="49.95" customHeight="1">
      <c r="A9" s="296"/>
      <c r="B9" s="297"/>
      <c r="C9" s="354"/>
      <c r="D9" s="354"/>
      <c r="E9" s="354"/>
      <c r="F9" s="354"/>
      <c r="G9" s="354">
        <v>0</v>
      </c>
      <c r="H9" s="354">
        <v>0</v>
      </c>
      <c r="I9" s="420"/>
      <c r="J9" s="348"/>
      <c r="K9" s="354"/>
      <c r="L9" s="424"/>
      <c r="M9" s="296"/>
      <c r="N9" s="424"/>
      <c r="O9" s="424"/>
      <c r="P9" s="424"/>
      <c r="Q9" s="424"/>
      <c r="R9" s="424"/>
      <c r="S9" s="295" t="str">
        <f t="shared" si="0"/>
        <v>1</v>
      </c>
      <c r="T9" s="295" t="str">
        <f t="shared" si="1"/>
        <v>1</v>
      </c>
      <c r="U9" s="295" t="str">
        <f t="shared" si="2"/>
        <v>0</v>
      </c>
      <c r="V9" s="295" t="str">
        <f t="shared" si="4"/>
        <v>0</v>
      </c>
      <c r="W9" s="295" t="str">
        <f t="shared" si="3"/>
        <v>N</v>
      </c>
      <c r="X9" s="877"/>
      <c r="Y9" s="880"/>
      <c r="Z9" s="882"/>
      <c r="AA9" s="882"/>
      <c r="AB9" s="882"/>
      <c r="AC9" s="872"/>
      <c r="AD9" s="872"/>
      <c r="AE9" s="872"/>
    </row>
    <row r="10" spans="1:31" s="418" customFormat="1" ht="49.95" customHeight="1">
      <c r="A10" s="296"/>
      <c r="B10" s="297"/>
      <c r="C10" s="354"/>
      <c r="D10" s="354"/>
      <c r="E10" s="354"/>
      <c r="F10" s="354"/>
      <c r="G10" s="354">
        <v>0</v>
      </c>
      <c r="H10" s="354">
        <v>0</v>
      </c>
      <c r="I10" s="420"/>
      <c r="J10" s="348"/>
      <c r="K10" s="354"/>
      <c r="L10" s="424"/>
      <c r="M10" s="296"/>
      <c r="N10" s="424"/>
      <c r="O10" s="424"/>
      <c r="P10" s="424"/>
      <c r="Q10" s="424"/>
      <c r="R10" s="424"/>
      <c r="S10" s="295" t="str">
        <f t="shared" si="0"/>
        <v>1</v>
      </c>
      <c r="T10" s="295" t="str">
        <f t="shared" si="1"/>
        <v>1</v>
      </c>
      <c r="U10" s="295" t="str">
        <f t="shared" si="2"/>
        <v>0</v>
      </c>
      <c r="V10" s="295" t="str">
        <f t="shared" si="4"/>
        <v>0</v>
      </c>
      <c r="W10" s="295" t="str">
        <f t="shared" si="3"/>
        <v>N</v>
      </c>
      <c r="X10" s="877"/>
      <c r="Y10" s="880"/>
      <c r="Z10" s="882"/>
      <c r="AA10" s="882"/>
      <c r="AB10" s="882"/>
      <c r="AC10" s="872"/>
      <c r="AD10" s="872"/>
      <c r="AE10" s="872"/>
    </row>
    <row r="11" spans="1:31" s="418" customFormat="1" ht="49.95" customHeight="1">
      <c r="A11" s="296"/>
      <c r="B11" s="297"/>
      <c r="C11" s="354"/>
      <c r="D11" s="354"/>
      <c r="E11" s="354"/>
      <c r="F11" s="354"/>
      <c r="G11" s="354">
        <v>0</v>
      </c>
      <c r="H11" s="354">
        <v>0</v>
      </c>
      <c r="I11" s="420"/>
      <c r="J11" s="348"/>
      <c r="K11" s="354"/>
      <c r="L11" s="424"/>
      <c r="M11" s="296"/>
      <c r="N11" s="424"/>
      <c r="O11" s="424"/>
      <c r="P11" s="424"/>
      <c r="Q11" s="424"/>
      <c r="R11" s="424"/>
      <c r="S11" s="295" t="str">
        <f t="shared" si="0"/>
        <v>1</v>
      </c>
      <c r="T11" s="295" t="str">
        <f t="shared" si="1"/>
        <v>1</v>
      </c>
      <c r="U11" s="295" t="str">
        <f t="shared" si="2"/>
        <v>0</v>
      </c>
      <c r="V11" s="295" t="str">
        <f t="shared" si="4"/>
        <v>0</v>
      </c>
      <c r="W11" s="295" t="str">
        <f t="shared" si="3"/>
        <v>N</v>
      </c>
      <c r="X11" s="877"/>
      <c r="Y11" s="880"/>
      <c r="Z11" s="882"/>
      <c r="AA11" s="882"/>
      <c r="AB11" s="882"/>
      <c r="AC11" s="872"/>
      <c r="AD11" s="872"/>
      <c r="AE11" s="872"/>
    </row>
    <row r="12" spans="1:31" s="418" customFormat="1" ht="49.95" customHeight="1">
      <c r="A12" s="296"/>
      <c r="B12" s="297"/>
      <c r="C12" s="354"/>
      <c r="D12" s="354"/>
      <c r="E12" s="354"/>
      <c r="F12" s="354"/>
      <c r="G12" s="354">
        <v>0</v>
      </c>
      <c r="H12" s="354">
        <v>0</v>
      </c>
      <c r="I12" s="420"/>
      <c r="J12" s="348"/>
      <c r="K12" s="354"/>
      <c r="L12" s="424"/>
      <c r="M12" s="296"/>
      <c r="N12" s="424"/>
      <c r="O12" s="424"/>
      <c r="P12" s="424"/>
      <c r="Q12" s="424"/>
      <c r="R12" s="424"/>
      <c r="S12" s="295" t="str">
        <f t="shared" si="0"/>
        <v>1</v>
      </c>
      <c r="T12" s="295" t="str">
        <f t="shared" si="1"/>
        <v>1</v>
      </c>
      <c r="U12" s="295" t="str">
        <f t="shared" si="2"/>
        <v>0</v>
      </c>
      <c r="V12" s="295" t="str">
        <f t="shared" si="4"/>
        <v>0</v>
      </c>
      <c r="W12" s="295" t="str">
        <f t="shared" si="3"/>
        <v>N</v>
      </c>
      <c r="X12" s="877"/>
      <c r="Y12" s="880"/>
      <c r="Z12" s="882"/>
      <c r="AA12" s="882"/>
      <c r="AB12" s="882"/>
      <c r="AC12" s="872"/>
      <c r="AD12" s="872"/>
      <c r="AE12" s="872"/>
    </row>
    <row r="13" spans="1:31" s="418" customFormat="1" ht="49.95" customHeight="1">
      <c r="A13" s="296"/>
      <c r="B13" s="297"/>
      <c r="C13" s="354"/>
      <c r="D13" s="354"/>
      <c r="E13" s="354"/>
      <c r="F13" s="354"/>
      <c r="G13" s="354">
        <v>0</v>
      </c>
      <c r="H13" s="354">
        <v>0</v>
      </c>
      <c r="I13" s="420"/>
      <c r="J13" s="348"/>
      <c r="K13" s="354"/>
      <c r="L13" s="424"/>
      <c r="M13" s="296"/>
      <c r="N13" s="424"/>
      <c r="O13" s="424"/>
      <c r="P13" s="424"/>
      <c r="Q13" s="424"/>
      <c r="R13" s="424"/>
      <c r="S13" s="295" t="str">
        <f t="shared" si="0"/>
        <v>1</v>
      </c>
      <c r="T13" s="295" t="str">
        <f t="shared" si="1"/>
        <v>1</v>
      </c>
      <c r="U13" s="295" t="str">
        <f t="shared" si="2"/>
        <v>0</v>
      </c>
      <c r="V13" s="295" t="str">
        <f t="shared" si="4"/>
        <v>0</v>
      </c>
      <c r="W13" s="295" t="str">
        <f t="shared" si="3"/>
        <v>N</v>
      </c>
      <c r="X13" s="877"/>
      <c r="Y13" s="880"/>
      <c r="Z13" s="882"/>
      <c r="AA13" s="882"/>
      <c r="AB13" s="882"/>
      <c r="AC13" s="872"/>
      <c r="AD13" s="872"/>
      <c r="AE13" s="872"/>
    </row>
    <row r="14" spans="1:31" s="418" customFormat="1" ht="49.95" customHeight="1">
      <c r="A14" s="296"/>
      <c r="B14" s="297"/>
      <c r="C14" s="354"/>
      <c r="D14" s="354"/>
      <c r="E14" s="354"/>
      <c r="F14" s="354"/>
      <c r="G14" s="354">
        <v>0</v>
      </c>
      <c r="H14" s="354">
        <v>0</v>
      </c>
      <c r="I14" s="420"/>
      <c r="J14" s="348"/>
      <c r="K14" s="354"/>
      <c r="L14" s="424"/>
      <c r="M14" s="296"/>
      <c r="N14" s="424"/>
      <c r="O14" s="424"/>
      <c r="P14" s="424"/>
      <c r="Q14" s="424"/>
      <c r="R14" s="424"/>
      <c r="S14" s="295" t="str">
        <f t="shared" si="0"/>
        <v>1</v>
      </c>
      <c r="T14" s="295" t="str">
        <f t="shared" si="1"/>
        <v>1</v>
      </c>
      <c r="U14" s="295" t="str">
        <f t="shared" si="2"/>
        <v>0</v>
      </c>
      <c r="V14" s="295" t="str">
        <f t="shared" si="4"/>
        <v>0</v>
      </c>
      <c r="W14" s="295" t="str">
        <f t="shared" si="3"/>
        <v>N</v>
      </c>
      <c r="X14" s="877"/>
      <c r="Y14" s="880"/>
      <c r="Z14" s="882"/>
      <c r="AA14" s="882"/>
      <c r="AB14" s="882"/>
      <c r="AC14" s="872"/>
      <c r="AD14" s="872"/>
      <c r="AE14" s="872"/>
    </row>
    <row r="15" spans="1:31" s="418" customFormat="1" ht="49.95" customHeight="1">
      <c r="A15" s="296"/>
      <c r="B15" s="297"/>
      <c r="C15" s="354"/>
      <c r="D15" s="354"/>
      <c r="E15" s="354"/>
      <c r="F15" s="354"/>
      <c r="G15" s="354">
        <v>0</v>
      </c>
      <c r="H15" s="354">
        <v>0</v>
      </c>
      <c r="I15" s="420"/>
      <c r="J15" s="348"/>
      <c r="K15" s="354"/>
      <c r="L15" s="424"/>
      <c r="M15" s="296"/>
      <c r="N15" s="424"/>
      <c r="O15" s="424"/>
      <c r="P15" s="424"/>
      <c r="Q15" s="424"/>
      <c r="R15" s="424"/>
      <c r="S15" s="295" t="str">
        <f t="shared" si="0"/>
        <v>1</v>
      </c>
      <c r="T15" s="295" t="str">
        <f t="shared" si="1"/>
        <v>1</v>
      </c>
      <c r="U15" s="295" t="str">
        <f t="shared" si="2"/>
        <v>0</v>
      </c>
      <c r="V15" s="295" t="str">
        <f t="shared" si="4"/>
        <v>0</v>
      </c>
      <c r="W15" s="295" t="str">
        <f t="shared" si="3"/>
        <v>N</v>
      </c>
      <c r="X15" s="877"/>
      <c r="Y15" s="880"/>
      <c r="Z15" s="882"/>
      <c r="AA15" s="882"/>
      <c r="AB15" s="882"/>
      <c r="AC15" s="872"/>
      <c r="AD15" s="872"/>
      <c r="AE15" s="872"/>
    </row>
    <row r="16" spans="1:31" s="418" customFormat="1" ht="49.95" customHeight="1">
      <c r="A16" s="296"/>
      <c r="B16" s="297"/>
      <c r="C16" s="354"/>
      <c r="D16" s="354"/>
      <c r="E16" s="354"/>
      <c r="F16" s="354"/>
      <c r="G16" s="354">
        <v>0</v>
      </c>
      <c r="H16" s="354">
        <v>0</v>
      </c>
      <c r="I16" s="420"/>
      <c r="J16" s="348"/>
      <c r="K16" s="354"/>
      <c r="L16" s="424"/>
      <c r="M16" s="296"/>
      <c r="N16" s="424"/>
      <c r="O16" s="424"/>
      <c r="P16" s="424"/>
      <c r="Q16" s="424"/>
      <c r="R16" s="424"/>
      <c r="S16" s="295" t="str">
        <f t="shared" si="0"/>
        <v>1</v>
      </c>
      <c r="T16" s="295" t="str">
        <f t="shared" si="1"/>
        <v>1</v>
      </c>
      <c r="U16" s="295" t="str">
        <f t="shared" si="2"/>
        <v>0</v>
      </c>
      <c r="V16" s="295" t="str">
        <f t="shared" si="4"/>
        <v>0</v>
      </c>
      <c r="W16" s="295" t="str">
        <f t="shared" si="3"/>
        <v>N</v>
      </c>
      <c r="X16" s="877"/>
      <c r="Y16" s="880"/>
      <c r="Z16" s="882"/>
      <c r="AA16" s="882"/>
      <c r="AB16" s="882"/>
      <c r="AC16" s="872"/>
      <c r="AD16" s="872"/>
      <c r="AE16" s="872"/>
    </row>
    <row r="17" spans="1:31" s="418" customFormat="1" ht="49.95" customHeight="1">
      <c r="A17" s="296"/>
      <c r="B17" s="297"/>
      <c r="C17" s="354"/>
      <c r="D17" s="354"/>
      <c r="E17" s="354"/>
      <c r="F17" s="354"/>
      <c r="G17" s="354">
        <v>0</v>
      </c>
      <c r="H17" s="354">
        <v>0</v>
      </c>
      <c r="I17" s="420"/>
      <c r="J17" s="348"/>
      <c r="K17" s="354"/>
      <c r="L17" s="424"/>
      <c r="M17" s="296"/>
      <c r="N17" s="424"/>
      <c r="O17" s="424"/>
      <c r="P17" s="424"/>
      <c r="Q17" s="424"/>
      <c r="R17" s="424"/>
      <c r="S17" s="295" t="str">
        <f t="shared" si="0"/>
        <v>1</v>
      </c>
      <c r="T17" s="295" t="str">
        <f t="shared" si="1"/>
        <v>1</v>
      </c>
      <c r="U17" s="295" t="str">
        <f t="shared" si="2"/>
        <v>0</v>
      </c>
      <c r="V17" s="295" t="str">
        <f t="shared" si="4"/>
        <v>0</v>
      </c>
      <c r="W17" s="295" t="str">
        <f t="shared" si="3"/>
        <v>N</v>
      </c>
      <c r="X17" s="877"/>
      <c r="Y17" s="880"/>
      <c r="Z17" s="882"/>
      <c r="AA17" s="882"/>
      <c r="AB17" s="882"/>
      <c r="AC17" s="872"/>
      <c r="AD17" s="872"/>
      <c r="AE17" s="872"/>
    </row>
    <row r="18" spans="1:31" s="418" customFormat="1" ht="49.95" customHeight="1">
      <c r="A18" s="296"/>
      <c r="B18" s="297"/>
      <c r="C18" s="354"/>
      <c r="D18" s="354"/>
      <c r="E18" s="354"/>
      <c r="F18" s="354"/>
      <c r="G18" s="354">
        <v>0</v>
      </c>
      <c r="H18" s="354">
        <v>0</v>
      </c>
      <c r="I18" s="420"/>
      <c r="J18" s="348"/>
      <c r="K18" s="354"/>
      <c r="L18" s="424"/>
      <c r="M18" s="296"/>
      <c r="N18" s="424"/>
      <c r="O18" s="424"/>
      <c r="P18" s="424"/>
      <c r="Q18" s="424"/>
      <c r="R18" s="424"/>
      <c r="S18" s="295" t="str">
        <f t="shared" si="0"/>
        <v>1</v>
      </c>
      <c r="T18" s="295" t="str">
        <f t="shared" si="1"/>
        <v>1</v>
      </c>
      <c r="U18" s="295" t="str">
        <f t="shared" si="2"/>
        <v>0</v>
      </c>
      <c r="V18" s="295" t="str">
        <f t="shared" si="4"/>
        <v>0</v>
      </c>
      <c r="W18" s="295" t="str">
        <f t="shared" si="3"/>
        <v>N</v>
      </c>
      <c r="X18" s="877"/>
      <c r="Y18" s="880"/>
      <c r="Z18" s="882"/>
      <c r="AA18" s="882"/>
      <c r="AB18" s="882"/>
      <c r="AC18" s="872"/>
      <c r="AD18" s="872"/>
      <c r="AE18" s="872"/>
    </row>
    <row r="19" spans="1:31" s="418" customFormat="1" ht="49.95" customHeight="1">
      <c r="A19" s="296"/>
      <c r="B19" s="297"/>
      <c r="C19" s="354"/>
      <c r="D19" s="354"/>
      <c r="E19" s="354"/>
      <c r="F19" s="354"/>
      <c r="G19" s="354">
        <v>0</v>
      </c>
      <c r="H19" s="354">
        <v>0</v>
      </c>
      <c r="I19" s="420"/>
      <c r="J19" s="348"/>
      <c r="K19" s="354"/>
      <c r="L19" s="424"/>
      <c r="M19" s="296"/>
      <c r="N19" s="424"/>
      <c r="O19" s="424"/>
      <c r="P19" s="424"/>
      <c r="Q19" s="424"/>
      <c r="R19" s="424"/>
      <c r="S19" s="295" t="str">
        <f t="shared" si="0"/>
        <v>1</v>
      </c>
      <c r="T19" s="295" t="str">
        <f t="shared" si="1"/>
        <v>1</v>
      </c>
      <c r="U19" s="295" t="str">
        <f t="shared" si="2"/>
        <v>0</v>
      </c>
      <c r="V19" s="295" t="str">
        <f t="shared" si="4"/>
        <v>0</v>
      </c>
      <c r="W19" s="295" t="str">
        <f t="shared" si="3"/>
        <v>N</v>
      </c>
      <c r="X19" s="877"/>
      <c r="Y19" s="880"/>
      <c r="Z19" s="882"/>
      <c r="AA19" s="882"/>
      <c r="AB19" s="882"/>
      <c r="AC19" s="872"/>
      <c r="AD19" s="872"/>
      <c r="AE19" s="872"/>
    </row>
    <row r="20" spans="1:31" s="418" customFormat="1" ht="49.95" customHeight="1">
      <c r="A20" s="296"/>
      <c r="B20" s="297"/>
      <c r="C20" s="354"/>
      <c r="D20" s="354"/>
      <c r="E20" s="354"/>
      <c r="F20" s="354"/>
      <c r="G20" s="354">
        <v>0</v>
      </c>
      <c r="H20" s="354">
        <v>0</v>
      </c>
      <c r="I20" s="420"/>
      <c r="J20" s="348"/>
      <c r="K20" s="354"/>
      <c r="L20" s="424"/>
      <c r="M20" s="296"/>
      <c r="N20" s="424"/>
      <c r="O20" s="424"/>
      <c r="P20" s="424"/>
      <c r="Q20" s="424"/>
      <c r="R20" s="424"/>
      <c r="S20" s="295" t="str">
        <f t="shared" si="0"/>
        <v>1</v>
      </c>
      <c r="T20" s="295" t="str">
        <f t="shared" si="1"/>
        <v>1</v>
      </c>
      <c r="U20" s="295" t="str">
        <f t="shared" si="2"/>
        <v>0</v>
      </c>
      <c r="V20" s="295" t="str">
        <f t="shared" si="4"/>
        <v>0</v>
      </c>
      <c r="W20" s="295" t="str">
        <f t="shared" si="3"/>
        <v>N</v>
      </c>
      <c r="X20" s="877"/>
      <c r="Y20" s="880"/>
      <c r="Z20" s="882"/>
      <c r="AA20" s="882"/>
      <c r="AB20" s="882"/>
      <c r="AC20" s="872"/>
      <c r="AD20" s="872"/>
      <c r="AE20" s="872"/>
    </row>
    <row r="21" spans="1:31" s="418" customFormat="1" ht="49.95" customHeight="1">
      <c r="A21" s="296"/>
      <c r="B21" s="297"/>
      <c r="C21" s="354"/>
      <c r="D21" s="354"/>
      <c r="E21" s="354"/>
      <c r="F21" s="354"/>
      <c r="G21" s="354">
        <v>0</v>
      </c>
      <c r="H21" s="354">
        <v>0</v>
      </c>
      <c r="I21" s="420"/>
      <c r="J21" s="348"/>
      <c r="K21" s="354"/>
      <c r="L21" s="424"/>
      <c r="M21" s="296"/>
      <c r="N21" s="424"/>
      <c r="O21" s="424"/>
      <c r="P21" s="424"/>
      <c r="Q21" s="424"/>
      <c r="R21" s="424"/>
      <c r="S21" s="295" t="str">
        <f t="shared" si="0"/>
        <v>1</v>
      </c>
      <c r="T21" s="295" t="str">
        <f t="shared" si="1"/>
        <v>1</v>
      </c>
      <c r="U21" s="295" t="str">
        <f t="shared" si="2"/>
        <v>0</v>
      </c>
      <c r="V21" s="295" t="str">
        <f t="shared" si="4"/>
        <v>0</v>
      </c>
      <c r="W21" s="295" t="str">
        <f t="shared" si="3"/>
        <v>N</v>
      </c>
      <c r="X21" s="877"/>
      <c r="Y21" s="880"/>
      <c r="Z21" s="882"/>
      <c r="AA21" s="882"/>
      <c r="AB21" s="882"/>
      <c r="AC21" s="872"/>
      <c r="AD21" s="872"/>
      <c r="AE21" s="872"/>
    </row>
    <row r="22" spans="1:31" s="418" customFormat="1" ht="49.95" customHeight="1">
      <c r="A22" s="296"/>
      <c r="B22" s="297"/>
      <c r="C22" s="354"/>
      <c r="D22" s="354"/>
      <c r="E22" s="354"/>
      <c r="F22" s="354"/>
      <c r="G22" s="354">
        <v>0</v>
      </c>
      <c r="H22" s="354">
        <v>0</v>
      </c>
      <c r="I22" s="420"/>
      <c r="J22" s="348"/>
      <c r="K22" s="354"/>
      <c r="L22" s="424"/>
      <c r="M22" s="296"/>
      <c r="N22" s="424"/>
      <c r="O22" s="424"/>
      <c r="P22" s="424"/>
      <c r="Q22" s="424"/>
      <c r="R22" s="424"/>
      <c r="S22" s="295" t="str">
        <f t="shared" si="0"/>
        <v>1</v>
      </c>
      <c r="T22" s="295" t="str">
        <f t="shared" si="1"/>
        <v>1</v>
      </c>
      <c r="U22" s="295" t="str">
        <f t="shared" si="2"/>
        <v>0</v>
      </c>
      <c r="V22" s="295" t="str">
        <f t="shared" si="4"/>
        <v>0</v>
      </c>
      <c r="W22" s="295" t="str">
        <f t="shared" si="3"/>
        <v>N</v>
      </c>
      <c r="X22" s="878"/>
      <c r="Y22" s="881"/>
      <c r="Z22" s="882"/>
      <c r="AA22" s="882"/>
      <c r="AB22" s="882"/>
      <c r="AC22" s="872"/>
      <c r="AD22" s="872"/>
      <c r="AE22" s="872"/>
    </row>
    <row r="23" spans="1:31" s="419" customFormat="1" ht="49.95" customHeight="1">
      <c r="A23" s="972" t="s">
        <v>2</v>
      </c>
      <c r="B23" s="973"/>
      <c r="C23" s="973"/>
      <c r="D23" s="973"/>
      <c r="E23" s="973"/>
      <c r="F23" s="973"/>
      <c r="G23" s="973"/>
      <c r="H23" s="973"/>
      <c r="I23" s="973"/>
      <c r="J23" s="973"/>
      <c r="K23" s="973"/>
      <c r="L23" s="973"/>
      <c r="M23" s="974"/>
      <c r="N23" s="300">
        <f>SUM(N4:N22)</f>
        <v>0</v>
      </c>
      <c r="O23" s="300">
        <f t="shared" ref="O23:R23" si="5">SUM(O4:O22)</f>
        <v>0</v>
      </c>
      <c r="P23" s="300">
        <f t="shared" si="5"/>
        <v>0</v>
      </c>
      <c r="Q23" s="300">
        <f t="shared" si="5"/>
        <v>0</v>
      </c>
      <c r="R23" s="300">
        <f t="shared" si="5"/>
        <v>0</v>
      </c>
      <c r="S23" s="301"/>
      <c r="T23" s="301"/>
      <c r="U23" s="301"/>
      <c r="V23" s="301"/>
      <c r="W23" s="302"/>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387"/>
      <c r="T25" s="387"/>
      <c r="U25" s="387"/>
      <c r="V25" s="387"/>
      <c r="W25" s="387"/>
      <c r="X25" s="387"/>
      <c r="Y25" s="390"/>
      <c r="Z25" s="389"/>
      <c r="AA25" s="389"/>
      <c r="AB25" s="389"/>
      <c r="AC25" s="389"/>
      <c r="AD25" s="389"/>
      <c r="AE25" s="389"/>
    </row>
    <row r="26" spans="1:31" s="227" customFormat="1" ht="19.8">
      <c r="A26" s="223">
        <v>1</v>
      </c>
      <c r="B26" s="224" t="s">
        <v>569</v>
      </c>
      <c r="C26" s="7"/>
      <c r="D26" s="7"/>
      <c r="E26" s="7"/>
      <c r="F26" s="7"/>
      <c r="G26" s="7"/>
      <c r="H26" s="7"/>
      <c r="I26" s="7"/>
      <c r="J26" s="344"/>
      <c r="K26" s="224" t="s">
        <v>599</v>
      </c>
      <c r="L26" s="383"/>
      <c r="M26" s="7"/>
      <c r="N26" s="11"/>
      <c r="O26" s="11"/>
      <c r="P26" s="11"/>
      <c r="Q26" s="11"/>
      <c r="R26" s="11"/>
      <c r="S26" s="387"/>
      <c r="T26" s="387"/>
      <c r="U26" s="387"/>
      <c r="V26" s="387"/>
      <c r="W26" s="387"/>
      <c r="X26" s="387"/>
      <c r="Y26" s="390"/>
      <c r="Z26" s="389"/>
      <c r="AA26" s="389"/>
      <c r="AB26" s="389"/>
      <c r="AC26" s="389"/>
      <c r="AD26" s="389"/>
      <c r="AE26" s="389"/>
    </row>
    <row r="27" spans="1:31" s="227" customFormat="1" ht="19.8">
      <c r="A27" s="223">
        <v>2</v>
      </c>
      <c r="B27" s="224" t="s">
        <v>570</v>
      </c>
      <c r="C27" s="7"/>
      <c r="D27" s="7"/>
      <c r="E27" s="7"/>
      <c r="F27" s="7"/>
      <c r="G27" s="7"/>
      <c r="H27" s="7"/>
      <c r="I27" s="7"/>
      <c r="J27" s="344"/>
      <c r="K27" s="224" t="s">
        <v>601</v>
      </c>
      <c r="L27" s="225"/>
      <c r="M27" s="7"/>
      <c r="N27" s="11"/>
      <c r="O27" s="11"/>
      <c r="P27" s="11"/>
      <c r="Q27" s="11"/>
      <c r="R27" s="11"/>
      <c r="S27" s="387"/>
      <c r="T27" s="387"/>
      <c r="U27" s="387"/>
      <c r="V27" s="387"/>
      <c r="W27" s="387"/>
      <c r="X27" s="387"/>
      <c r="Y27" s="390"/>
      <c r="Z27" s="389"/>
      <c r="AA27" s="389"/>
      <c r="AB27" s="389"/>
      <c r="AC27" s="389"/>
      <c r="AD27" s="389"/>
      <c r="AE27" s="389"/>
    </row>
    <row r="28" spans="1:31" s="227" customFormat="1" ht="19.8">
      <c r="A28" s="223">
        <v>3</v>
      </c>
      <c r="B28" s="224" t="s">
        <v>571</v>
      </c>
      <c r="C28" s="7"/>
      <c r="D28" s="7"/>
      <c r="E28" s="7"/>
      <c r="F28" s="7"/>
      <c r="G28" s="7"/>
      <c r="H28" s="7"/>
      <c r="I28" s="7"/>
      <c r="J28" s="344"/>
      <c r="K28" s="224" t="s">
        <v>602</v>
      </c>
      <c r="L28" s="225"/>
      <c r="M28" s="7"/>
      <c r="N28" s="11"/>
      <c r="O28" s="11"/>
      <c r="P28" s="11"/>
      <c r="Q28" s="11"/>
      <c r="R28" s="11"/>
      <c r="S28" s="387"/>
      <c r="T28" s="387"/>
      <c r="U28" s="387"/>
      <c r="V28" s="387"/>
      <c r="W28" s="387"/>
      <c r="X28" s="387"/>
      <c r="Y28" s="390"/>
      <c r="Z28" s="389"/>
      <c r="AA28" s="389"/>
      <c r="AB28" s="389"/>
      <c r="AC28" s="389"/>
      <c r="AD28" s="389"/>
      <c r="AE28" s="389"/>
    </row>
    <row r="29" spans="1:31" s="227" customFormat="1" ht="19.8">
      <c r="A29" s="223">
        <v>4</v>
      </c>
      <c r="B29" s="224" t="s">
        <v>572</v>
      </c>
      <c r="C29" s="7"/>
      <c r="D29" s="7"/>
      <c r="E29" s="7"/>
      <c r="F29" s="7"/>
      <c r="G29" s="7"/>
      <c r="H29" s="7"/>
      <c r="I29" s="7"/>
      <c r="J29" s="344"/>
      <c r="K29" s="224" t="s">
        <v>603</v>
      </c>
      <c r="L29" s="225"/>
      <c r="M29" s="7"/>
      <c r="N29" s="11"/>
      <c r="O29" s="11"/>
      <c r="P29" s="11"/>
      <c r="Q29" s="11"/>
      <c r="R29" s="11"/>
      <c r="S29" s="387"/>
      <c r="T29" s="387"/>
      <c r="U29" s="387"/>
      <c r="V29" s="387"/>
      <c r="W29" s="387"/>
      <c r="X29" s="387"/>
      <c r="Y29" s="390"/>
      <c r="Z29" s="389"/>
      <c r="AA29" s="389"/>
      <c r="AB29" s="389"/>
      <c r="AC29" s="389"/>
      <c r="AD29" s="389"/>
      <c r="AE29" s="389"/>
    </row>
    <row r="30" spans="1:31" s="227" customFormat="1" ht="19.8">
      <c r="A30" s="223">
        <v>5</v>
      </c>
      <c r="B30" s="224" t="s">
        <v>573</v>
      </c>
      <c r="C30" s="7"/>
      <c r="D30" s="7"/>
      <c r="E30" s="7"/>
      <c r="F30" s="7"/>
      <c r="G30" s="7"/>
      <c r="H30" s="7"/>
      <c r="I30" s="7"/>
      <c r="J30" s="344"/>
      <c r="K30" s="224" t="s">
        <v>604</v>
      </c>
      <c r="L30" s="225"/>
      <c r="M30" s="7"/>
      <c r="N30" s="11"/>
      <c r="O30" s="11"/>
      <c r="P30" s="11"/>
      <c r="Q30" s="11"/>
      <c r="R30" s="11"/>
      <c r="S30" s="387"/>
      <c r="T30" s="387"/>
      <c r="U30" s="387"/>
      <c r="V30" s="387"/>
      <c r="W30" s="387"/>
      <c r="X30" s="387"/>
      <c r="Y30" s="390"/>
      <c r="Z30" s="389"/>
      <c r="AA30" s="389"/>
      <c r="AB30" s="389"/>
      <c r="AC30" s="389"/>
      <c r="AD30" s="389"/>
      <c r="AE30" s="389"/>
    </row>
    <row r="31" spans="1:31" s="227" customFormat="1" ht="19.8">
      <c r="A31" s="223">
        <v>6</v>
      </c>
      <c r="B31" s="224" t="s">
        <v>574</v>
      </c>
      <c r="C31" s="7"/>
      <c r="D31" s="7"/>
      <c r="E31" s="7"/>
      <c r="F31" s="7"/>
      <c r="G31" s="7"/>
      <c r="H31" s="7"/>
      <c r="I31" s="7"/>
      <c r="J31" s="344"/>
      <c r="K31" s="224" t="s">
        <v>605</v>
      </c>
      <c r="L31" s="225"/>
      <c r="M31" s="7"/>
      <c r="N31" s="11"/>
      <c r="O31" s="11"/>
      <c r="P31" s="11"/>
      <c r="Q31" s="11"/>
      <c r="R31" s="11"/>
      <c r="S31" s="387"/>
      <c r="T31" s="387"/>
      <c r="U31" s="387"/>
      <c r="V31" s="387"/>
      <c r="W31" s="387"/>
      <c r="X31" s="387"/>
      <c r="Y31" s="390"/>
      <c r="Z31" s="389"/>
      <c r="AA31" s="389"/>
      <c r="AB31" s="389"/>
      <c r="AC31" s="389"/>
      <c r="AD31" s="389"/>
      <c r="AE31" s="389"/>
    </row>
    <row r="32" spans="1:31" s="227" customFormat="1" ht="39.6">
      <c r="A32" s="223">
        <v>7</v>
      </c>
      <c r="B32" s="224" t="s">
        <v>575</v>
      </c>
      <c r="C32" s="7"/>
      <c r="D32" s="7"/>
      <c r="E32" s="7"/>
      <c r="F32" s="7"/>
      <c r="G32" s="7"/>
      <c r="H32" s="7"/>
      <c r="I32" s="7"/>
      <c r="J32" s="344"/>
      <c r="K32" s="224" t="s">
        <v>606</v>
      </c>
      <c r="L32" s="225"/>
      <c r="M32" s="7"/>
      <c r="N32" s="11"/>
      <c r="O32" s="11"/>
      <c r="P32" s="11"/>
      <c r="Q32" s="11"/>
      <c r="R32" s="11"/>
      <c r="S32" s="387"/>
      <c r="T32" s="387"/>
      <c r="U32" s="387"/>
      <c r="V32" s="387"/>
      <c r="W32" s="387"/>
      <c r="X32" s="387"/>
      <c r="Y32" s="390"/>
      <c r="Z32" s="389"/>
      <c r="AA32" s="389"/>
      <c r="AB32" s="389"/>
      <c r="AC32" s="389"/>
      <c r="AD32" s="389"/>
      <c r="AE32" s="389"/>
    </row>
    <row r="33" spans="1:31" s="227" customFormat="1" ht="19.8">
      <c r="A33" s="223">
        <v>8</v>
      </c>
      <c r="B33" s="224" t="s">
        <v>576</v>
      </c>
      <c r="C33" s="7"/>
      <c r="D33" s="7"/>
      <c r="E33" s="7"/>
      <c r="F33" s="7"/>
      <c r="G33" s="7"/>
      <c r="H33" s="7"/>
      <c r="I33" s="7"/>
      <c r="J33" s="344"/>
      <c r="K33" s="224" t="s">
        <v>607</v>
      </c>
      <c r="L33" s="225"/>
      <c r="M33" s="7"/>
      <c r="N33" s="11"/>
      <c r="O33" s="11"/>
      <c r="P33" s="11"/>
      <c r="Q33" s="11"/>
      <c r="R33" s="11"/>
      <c r="S33" s="387"/>
      <c r="T33" s="387"/>
      <c r="U33" s="387"/>
      <c r="V33" s="387"/>
      <c r="W33" s="387"/>
      <c r="X33" s="387"/>
      <c r="Y33" s="390"/>
      <c r="Z33" s="389"/>
      <c r="AA33" s="389"/>
      <c r="AB33" s="389"/>
      <c r="AC33" s="389"/>
      <c r="AD33" s="389"/>
      <c r="AE33" s="389"/>
    </row>
    <row r="34" spans="1:31" s="227" customFormat="1" ht="19.8">
      <c r="A34" s="223">
        <v>9</v>
      </c>
      <c r="B34" s="224" t="s">
        <v>577</v>
      </c>
      <c r="C34" s="7"/>
      <c r="D34" s="7"/>
      <c r="E34" s="7"/>
      <c r="F34" s="7"/>
      <c r="G34" s="7"/>
      <c r="H34" s="7"/>
      <c r="I34" s="7"/>
      <c r="J34" s="344"/>
      <c r="K34" s="224" t="s">
        <v>608</v>
      </c>
      <c r="L34" s="225"/>
      <c r="M34" s="7"/>
      <c r="N34" s="11"/>
      <c r="O34" s="11"/>
      <c r="P34" s="11"/>
      <c r="Q34" s="11"/>
      <c r="R34" s="11"/>
      <c r="S34" s="387"/>
      <c r="T34" s="387"/>
      <c r="U34" s="387"/>
      <c r="V34" s="387"/>
      <c r="W34" s="387"/>
      <c r="X34" s="387"/>
      <c r="Y34" s="390"/>
      <c r="Z34" s="389"/>
      <c r="AA34" s="389"/>
      <c r="AB34" s="389"/>
      <c r="AC34" s="389"/>
      <c r="AD34" s="389"/>
      <c r="AE34" s="389"/>
    </row>
    <row r="35" spans="1:31" s="227" customFormat="1" ht="19.8">
      <c r="A35" s="223">
        <v>10</v>
      </c>
      <c r="B35" s="224" t="s">
        <v>578</v>
      </c>
      <c r="C35" s="7"/>
      <c r="D35" s="7"/>
      <c r="E35" s="7"/>
      <c r="F35" s="7"/>
      <c r="G35" s="7"/>
      <c r="H35" s="7"/>
      <c r="I35" s="7"/>
      <c r="J35" s="344"/>
      <c r="K35" s="224" t="s">
        <v>609</v>
      </c>
      <c r="L35" s="225"/>
      <c r="M35" s="7"/>
      <c r="N35" s="11"/>
      <c r="O35" s="11"/>
      <c r="P35" s="11"/>
      <c r="Q35" s="11"/>
      <c r="R35" s="11"/>
      <c r="S35" s="387"/>
      <c r="T35" s="387"/>
      <c r="U35" s="387"/>
      <c r="V35" s="387"/>
      <c r="W35" s="387"/>
      <c r="X35" s="387"/>
      <c r="Y35" s="390"/>
      <c r="Z35" s="389"/>
      <c r="AA35" s="389"/>
      <c r="AB35" s="389"/>
      <c r="AC35" s="389"/>
      <c r="AD35" s="389"/>
      <c r="AE35" s="389"/>
    </row>
    <row r="36" spans="1:31" s="227" customFormat="1" ht="19.8">
      <c r="A36" s="223">
        <v>11</v>
      </c>
      <c r="B36" s="224" t="s">
        <v>579</v>
      </c>
      <c r="C36" s="7"/>
      <c r="D36" s="7"/>
      <c r="E36" s="7"/>
      <c r="F36" s="7"/>
      <c r="G36" s="7"/>
      <c r="H36" s="7"/>
      <c r="I36" s="7"/>
      <c r="J36" s="344"/>
      <c r="K36" s="224" t="s">
        <v>610</v>
      </c>
      <c r="L36" s="225"/>
      <c r="M36" s="7"/>
      <c r="N36" s="11"/>
      <c r="O36" s="11"/>
      <c r="P36" s="11"/>
      <c r="Q36" s="11"/>
      <c r="R36" s="11"/>
      <c r="S36" s="387"/>
      <c r="T36" s="387"/>
      <c r="U36" s="387"/>
      <c r="V36" s="387"/>
      <c r="W36" s="387"/>
      <c r="X36" s="387"/>
      <c r="Y36" s="390"/>
      <c r="Z36" s="389"/>
      <c r="AA36" s="389"/>
      <c r="AB36" s="389"/>
      <c r="AC36" s="389"/>
      <c r="AD36" s="389"/>
      <c r="AE36" s="389"/>
    </row>
    <row r="37" spans="1:31" s="227" customFormat="1" ht="19.8">
      <c r="A37" s="223">
        <v>12</v>
      </c>
      <c r="B37" s="224" t="s">
        <v>580</v>
      </c>
      <c r="C37" s="7"/>
      <c r="D37" s="7"/>
      <c r="E37" s="7"/>
      <c r="F37" s="7"/>
      <c r="G37" s="7"/>
      <c r="H37" s="7"/>
      <c r="I37" s="7"/>
      <c r="J37" s="344"/>
      <c r="K37" s="224" t="s">
        <v>611</v>
      </c>
      <c r="L37" s="225"/>
      <c r="M37" s="7"/>
      <c r="N37" s="11"/>
      <c r="O37" s="11"/>
      <c r="P37" s="11"/>
      <c r="Q37" s="11"/>
      <c r="R37" s="11"/>
      <c r="S37" s="387"/>
      <c r="T37" s="387"/>
      <c r="U37" s="387"/>
      <c r="V37" s="387"/>
      <c r="W37" s="387"/>
      <c r="X37" s="387"/>
      <c r="Y37" s="390"/>
      <c r="Z37" s="389"/>
      <c r="AA37" s="389"/>
      <c r="AB37" s="389"/>
      <c r="AC37" s="389"/>
      <c r="AD37" s="389"/>
      <c r="AE37" s="389"/>
    </row>
    <row r="38" spans="1:31" s="227" customFormat="1" ht="19.8">
      <c r="A38" s="223">
        <v>13</v>
      </c>
      <c r="B38" s="224" t="s">
        <v>581</v>
      </c>
      <c r="C38" s="7"/>
      <c r="D38" s="7"/>
      <c r="E38" s="7"/>
      <c r="F38" s="7"/>
      <c r="G38" s="7"/>
      <c r="H38" s="7"/>
      <c r="I38" s="7"/>
      <c r="J38" s="344"/>
      <c r="K38" s="224" t="s">
        <v>612</v>
      </c>
      <c r="L38" s="225"/>
      <c r="M38" s="7"/>
      <c r="N38" s="11"/>
      <c r="O38" s="11"/>
      <c r="P38" s="11"/>
      <c r="Q38" s="11"/>
      <c r="R38" s="11"/>
      <c r="S38" s="387"/>
      <c r="T38" s="387"/>
      <c r="U38" s="387"/>
      <c r="V38" s="387"/>
      <c r="W38" s="387"/>
      <c r="X38" s="387"/>
      <c r="Y38" s="390"/>
      <c r="Z38" s="389"/>
      <c r="AA38" s="389"/>
      <c r="AB38" s="389"/>
      <c r="AC38" s="389"/>
      <c r="AD38" s="389"/>
      <c r="AE38" s="389"/>
    </row>
    <row r="39" spans="1:31" s="227" customFormat="1" ht="19.8">
      <c r="A39" s="223">
        <v>14</v>
      </c>
      <c r="B39" s="224" t="s">
        <v>582</v>
      </c>
      <c r="C39" s="7"/>
      <c r="D39" s="7"/>
      <c r="E39" s="7"/>
      <c r="F39" s="7"/>
      <c r="G39" s="7"/>
      <c r="H39" s="7"/>
      <c r="I39" s="7"/>
      <c r="J39" s="344"/>
      <c r="K39" s="224" t="s">
        <v>613</v>
      </c>
      <c r="L39" s="225"/>
      <c r="M39" s="7"/>
      <c r="N39" s="11"/>
      <c r="O39" s="11"/>
      <c r="P39" s="11"/>
      <c r="Q39" s="11"/>
      <c r="R39" s="11"/>
      <c r="S39" s="387"/>
      <c r="T39" s="387"/>
      <c r="U39" s="387"/>
      <c r="V39" s="387"/>
      <c r="W39" s="387"/>
      <c r="X39" s="387"/>
      <c r="Y39" s="390"/>
      <c r="Z39" s="389"/>
      <c r="AA39" s="389"/>
      <c r="AB39" s="389"/>
      <c r="AC39" s="389"/>
      <c r="AD39" s="389"/>
      <c r="AE39" s="389"/>
    </row>
    <row r="40" spans="1:31" s="227" customFormat="1" ht="39.6">
      <c r="A40" s="223">
        <v>15</v>
      </c>
      <c r="B40" s="224" t="s">
        <v>583</v>
      </c>
      <c r="C40" s="7"/>
      <c r="D40" s="7"/>
      <c r="E40" s="7"/>
      <c r="F40" s="7"/>
      <c r="G40" s="7"/>
      <c r="H40" s="7"/>
      <c r="I40" s="7"/>
      <c r="J40" s="344"/>
      <c r="K40" s="224" t="s">
        <v>614</v>
      </c>
      <c r="L40" s="225"/>
      <c r="M40" s="7"/>
      <c r="N40" s="11"/>
      <c r="O40" s="11"/>
      <c r="P40" s="11"/>
      <c r="Q40" s="11"/>
      <c r="R40" s="11"/>
      <c r="S40" s="387"/>
      <c r="T40" s="387"/>
      <c r="U40" s="387"/>
      <c r="V40" s="387"/>
      <c r="W40" s="387"/>
      <c r="X40" s="387"/>
      <c r="Y40" s="390"/>
      <c r="Z40" s="389"/>
      <c r="AA40" s="389"/>
      <c r="AB40" s="389"/>
      <c r="AC40" s="389"/>
      <c r="AD40" s="389"/>
      <c r="AE40" s="389"/>
    </row>
    <row r="41" spans="1:31" s="227" customFormat="1" ht="19.8">
      <c r="A41" s="223">
        <v>16</v>
      </c>
      <c r="B41" s="224" t="s">
        <v>584</v>
      </c>
      <c r="C41" s="7"/>
      <c r="D41" s="7"/>
      <c r="E41" s="7"/>
      <c r="F41" s="7"/>
      <c r="G41" s="7"/>
      <c r="H41" s="7"/>
      <c r="I41" s="7"/>
      <c r="J41" s="344"/>
      <c r="K41" s="224" t="s">
        <v>615</v>
      </c>
      <c r="L41" s="225"/>
      <c r="M41" s="7"/>
      <c r="N41" s="11"/>
      <c r="O41" s="11"/>
      <c r="P41" s="11"/>
      <c r="Q41" s="11"/>
      <c r="R41" s="11"/>
      <c r="S41" s="387"/>
      <c r="T41" s="387"/>
      <c r="U41" s="387"/>
      <c r="V41" s="387"/>
      <c r="W41" s="387"/>
      <c r="X41" s="387"/>
      <c r="Y41" s="390"/>
      <c r="Z41" s="389"/>
      <c r="AA41" s="389"/>
      <c r="AB41" s="389"/>
      <c r="AC41" s="389"/>
      <c r="AD41" s="389"/>
      <c r="AE41" s="389"/>
    </row>
    <row r="42" spans="1:31" s="227" customFormat="1" ht="39.6">
      <c r="A42" s="223">
        <v>17</v>
      </c>
      <c r="B42" s="224" t="s">
        <v>585</v>
      </c>
      <c r="C42" s="7"/>
      <c r="D42" s="7"/>
      <c r="E42" s="7"/>
      <c r="F42" s="7"/>
      <c r="G42" s="7"/>
      <c r="H42" s="7"/>
      <c r="I42" s="7"/>
      <c r="J42" s="344"/>
      <c r="K42" s="224" t="s">
        <v>616</v>
      </c>
      <c r="L42" s="225"/>
      <c r="M42" s="7"/>
      <c r="N42" s="11"/>
      <c r="O42" s="11"/>
      <c r="P42" s="11"/>
      <c r="Q42" s="11"/>
      <c r="R42" s="11"/>
      <c r="S42" s="387"/>
      <c r="T42" s="387"/>
      <c r="U42" s="387"/>
      <c r="V42" s="387"/>
      <c r="W42" s="387"/>
      <c r="X42" s="387"/>
      <c r="Y42" s="390"/>
      <c r="Z42" s="389"/>
      <c r="AA42" s="389"/>
      <c r="AB42" s="389"/>
      <c r="AC42" s="389"/>
      <c r="AD42" s="389"/>
      <c r="AE42" s="389"/>
    </row>
    <row r="43" spans="1:31" s="227" customFormat="1" ht="19.8">
      <c r="A43" s="223">
        <v>18</v>
      </c>
      <c r="B43" s="224" t="s">
        <v>586</v>
      </c>
      <c r="C43" s="7"/>
      <c r="D43" s="7"/>
      <c r="E43" s="7"/>
      <c r="F43" s="7"/>
      <c r="G43" s="7"/>
      <c r="H43" s="7"/>
      <c r="I43" s="7"/>
      <c r="J43" s="344"/>
      <c r="K43" s="224" t="s">
        <v>617</v>
      </c>
      <c r="L43" s="225"/>
      <c r="M43" s="7"/>
      <c r="N43" s="11"/>
      <c r="O43" s="11"/>
      <c r="P43" s="11"/>
      <c r="Q43" s="11"/>
      <c r="R43" s="11"/>
      <c r="S43" s="387"/>
      <c r="T43" s="387"/>
      <c r="U43" s="387"/>
      <c r="V43" s="387"/>
      <c r="W43" s="387"/>
      <c r="X43" s="387"/>
      <c r="Y43" s="390"/>
      <c r="Z43" s="389"/>
      <c r="AA43" s="389"/>
      <c r="AB43" s="389"/>
      <c r="AC43" s="389"/>
      <c r="AD43" s="389"/>
      <c r="AE43" s="389"/>
    </row>
    <row r="44" spans="1:31" s="227" customFormat="1" ht="39.6">
      <c r="A44" s="223">
        <v>19</v>
      </c>
      <c r="B44" s="224" t="s">
        <v>587</v>
      </c>
      <c r="C44" s="7"/>
      <c r="D44" s="7"/>
      <c r="E44" s="7"/>
      <c r="F44" s="7"/>
      <c r="G44" s="7"/>
      <c r="H44" s="7"/>
      <c r="I44" s="7"/>
      <c r="J44" s="344"/>
      <c r="K44" s="224" t="s">
        <v>618</v>
      </c>
      <c r="L44" s="225"/>
      <c r="M44" s="7"/>
      <c r="N44" s="11"/>
      <c r="O44" s="11"/>
      <c r="P44" s="11"/>
      <c r="Q44" s="11"/>
      <c r="R44" s="11"/>
      <c r="S44" s="387"/>
      <c r="T44" s="387"/>
      <c r="U44" s="387"/>
      <c r="V44" s="387"/>
      <c r="W44" s="387"/>
      <c r="X44" s="387"/>
      <c r="Y44" s="390"/>
      <c r="Z44" s="389"/>
      <c r="AA44" s="389"/>
      <c r="AB44" s="389"/>
      <c r="AC44" s="389"/>
      <c r="AD44" s="389"/>
      <c r="AE44" s="389"/>
    </row>
    <row r="45" spans="1:31" s="227" customFormat="1" ht="39.6">
      <c r="A45" s="223">
        <v>20</v>
      </c>
      <c r="B45" s="224" t="s">
        <v>588</v>
      </c>
      <c r="C45" s="7"/>
      <c r="D45" s="7"/>
      <c r="E45" s="7"/>
      <c r="F45" s="7"/>
      <c r="G45" s="7"/>
      <c r="H45" s="7"/>
      <c r="I45" s="7"/>
      <c r="J45" s="344"/>
      <c r="K45" s="224" t="s">
        <v>619</v>
      </c>
      <c r="L45" s="225"/>
      <c r="M45" s="7"/>
      <c r="N45" s="11"/>
      <c r="O45" s="11"/>
      <c r="P45" s="11"/>
      <c r="Q45" s="11"/>
      <c r="R45" s="11"/>
      <c r="S45" s="387"/>
      <c r="T45" s="387"/>
      <c r="U45" s="387"/>
      <c r="V45" s="387"/>
      <c r="W45" s="387"/>
      <c r="X45" s="387"/>
      <c r="Y45" s="390"/>
      <c r="Z45" s="389"/>
      <c r="AA45" s="389"/>
      <c r="AB45" s="389"/>
      <c r="AC45" s="389"/>
      <c r="AD45" s="389"/>
      <c r="AE45" s="389"/>
    </row>
    <row r="46" spans="1:31" s="227" customFormat="1" ht="19.8">
      <c r="A46" s="223">
        <v>21</v>
      </c>
      <c r="B46" s="224" t="s">
        <v>589</v>
      </c>
      <c r="C46" s="7"/>
      <c r="D46" s="7"/>
      <c r="E46" s="7"/>
      <c r="F46" s="7"/>
      <c r="G46" s="7"/>
      <c r="H46" s="7"/>
      <c r="I46" s="7"/>
      <c r="J46" s="344"/>
      <c r="K46" s="224" t="s">
        <v>620</v>
      </c>
      <c r="L46" s="225"/>
      <c r="M46" s="7"/>
      <c r="N46" s="11"/>
      <c r="O46" s="11"/>
      <c r="P46" s="11"/>
      <c r="Q46" s="11"/>
      <c r="R46" s="11"/>
      <c r="S46" s="387"/>
      <c r="T46" s="387"/>
      <c r="U46" s="387"/>
      <c r="V46" s="387"/>
      <c r="W46" s="387"/>
      <c r="X46" s="387"/>
      <c r="Y46" s="390"/>
      <c r="Z46" s="389"/>
      <c r="AA46" s="389"/>
      <c r="AB46" s="389"/>
      <c r="AC46" s="389"/>
      <c r="AD46" s="389"/>
      <c r="AE46" s="389"/>
    </row>
    <row r="47" spans="1:31" s="227" customFormat="1" ht="19.8">
      <c r="A47" s="223">
        <v>22</v>
      </c>
      <c r="B47" s="224" t="s">
        <v>590</v>
      </c>
      <c r="C47" s="7"/>
      <c r="D47" s="7"/>
      <c r="E47" s="7"/>
      <c r="F47" s="7"/>
      <c r="G47" s="7"/>
      <c r="H47" s="7"/>
      <c r="I47" s="7"/>
      <c r="J47" s="344"/>
      <c r="K47" s="224" t="s">
        <v>621</v>
      </c>
      <c r="L47" s="225"/>
      <c r="M47" s="7"/>
      <c r="N47" s="11"/>
      <c r="O47" s="11"/>
      <c r="P47" s="11"/>
      <c r="Q47" s="11"/>
      <c r="R47" s="11"/>
      <c r="S47" s="387"/>
      <c r="T47" s="387"/>
      <c r="U47" s="387"/>
      <c r="V47" s="387"/>
      <c r="W47" s="387"/>
      <c r="X47" s="387"/>
      <c r="Y47" s="390"/>
      <c r="Z47" s="389"/>
      <c r="AA47" s="389"/>
      <c r="AB47" s="389"/>
      <c r="AC47" s="389"/>
      <c r="AD47" s="389"/>
      <c r="AE47" s="389"/>
    </row>
    <row r="48" spans="1:31" s="227" customFormat="1" ht="19.8">
      <c r="A48" s="223">
        <v>23</v>
      </c>
      <c r="B48" s="224" t="s">
        <v>591</v>
      </c>
      <c r="C48" s="7"/>
      <c r="D48" s="7"/>
      <c r="E48" s="7"/>
      <c r="F48" s="7"/>
      <c r="G48" s="7"/>
      <c r="H48" s="7"/>
      <c r="I48" s="7"/>
      <c r="J48" s="345"/>
      <c r="K48" s="355"/>
      <c r="L48" s="225"/>
      <c r="M48" s="7"/>
      <c r="N48" s="11"/>
      <c r="O48" s="11"/>
      <c r="P48" s="11"/>
      <c r="Q48" s="11"/>
      <c r="R48" s="11"/>
      <c r="S48" s="387"/>
      <c r="T48" s="387"/>
      <c r="U48" s="387"/>
      <c r="V48" s="387"/>
      <c r="W48" s="387"/>
      <c r="X48" s="387"/>
      <c r="Y48" s="390"/>
      <c r="Z48" s="389"/>
      <c r="AA48" s="389"/>
      <c r="AB48" s="389"/>
      <c r="AC48" s="389"/>
      <c r="AD48" s="389"/>
      <c r="AE48" s="389"/>
    </row>
    <row r="49" spans="1:31" s="227" customFormat="1" ht="19.8">
      <c r="A49" s="223">
        <v>24</v>
      </c>
      <c r="B49" s="224" t="s">
        <v>592</v>
      </c>
      <c r="C49" s="7"/>
      <c r="D49" s="7"/>
      <c r="E49" s="7"/>
      <c r="F49" s="7"/>
      <c r="G49" s="7"/>
      <c r="H49" s="7"/>
      <c r="I49" s="7"/>
      <c r="J49" s="344"/>
      <c r="K49" s="13"/>
      <c r="L49" s="225"/>
      <c r="M49" s="7"/>
      <c r="N49" s="11"/>
      <c r="O49" s="11"/>
      <c r="P49" s="11"/>
      <c r="Q49" s="11"/>
      <c r="R49" s="11"/>
      <c r="S49" s="387"/>
      <c r="T49" s="387"/>
      <c r="U49" s="387"/>
      <c r="V49" s="387"/>
      <c r="W49" s="387"/>
      <c r="X49" s="387"/>
      <c r="Y49" s="390"/>
      <c r="Z49" s="389"/>
      <c r="AA49" s="389"/>
      <c r="AB49" s="389"/>
      <c r="AC49" s="389"/>
      <c r="AD49" s="389"/>
      <c r="AE49" s="389"/>
    </row>
    <row r="50" spans="1:31" s="227" customFormat="1" ht="19.8">
      <c r="A50" s="223">
        <v>25</v>
      </c>
      <c r="B50" s="224" t="s">
        <v>593</v>
      </c>
      <c r="C50" s="7"/>
      <c r="D50" s="7"/>
      <c r="E50" s="7"/>
      <c r="F50" s="7"/>
      <c r="G50" s="7"/>
      <c r="H50" s="7"/>
      <c r="I50" s="7"/>
      <c r="J50" s="344"/>
      <c r="K50" s="13"/>
      <c r="L50" s="225"/>
      <c r="M50" s="7"/>
      <c r="N50" s="11"/>
      <c r="O50" s="11"/>
      <c r="P50" s="11"/>
      <c r="Q50" s="11"/>
      <c r="R50" s="11"/>
      <c r="S50" s="387"/>
      <c r="T50" s="387"/>
      <c r="U50" s="387"/>
      <c r="V50" s="387"/>
      <c r="W50" s="387"/>
      <c r="X50" s="387"/>
      <c r="Y50" s="390"/>
      <c r="Z50" s="389"/>
      <c r="AA50" s="389"/>
      <c r="AB50" s="389"/>
      <c r="AC50" s="389"/>
      <c r="AD50" s="389"/>
      <c r="AE50" s="389"/>
    </row>
    <row r="51" spans="1:31" s="227" customFormat="1" ht="19.8">
      <c r="A51" s="223">
        <v>26</v>
      </c>
      <c r="B51" s="224" t="s">
        <v>594</v>
      </c>
      <c r="C51" s="7"/>
      <c r="D51" s="7"/>
      <c r="E51" s="7"/>
      <c r="F51" s="7"/>
      <c r="G51" s="7"/>
      <c r="H51" s="7"/>
      <c r="I51" s="7"/>
      <c r="J51" s="344"/>
      <c r="K51" s="13"/>
      <c r="L51" s="225"/>
      <c r="M51" s="7"/>
      <c r="N51" s="11"/>
      <c r="O51" s="11"/>
      <c r="P51" s="11"/>
      <c r="Q51" s="11"/>
      <c r="R51" s="11"/>
      <c r="S51" s="387"/>
      <c r="T51" s="387"/>
      <c r="U51" s="387"/>
      <c r="V51" s="387"/>
      <c r="W51" s="387"/>
      <c r="X51" s="387"/>
      <c r="Y51" s="390"/>
      <c r="Z51" s="389"/>
      <c r="AA51" s="389"/>
      <c r="AB51" s="389"/>
      <c r="AC51" s="389"/>
      <c r="AD51" s="389"/>
      <c r="AE51" s="389"/>
    </row>
    <row r="52" spans="1:31" s="227" customFormat="1" ht="39.6">
      <c r="A52" s="223">
        <v>27</v>
      </c>
      <c r="B52" s="224" t="s">
        <v>595</v>
      </c>
      <c r="C52" s="7"/>
      <c r="D52" s="7"/>
      <c r="E52" s="7"/>
      <c r="F52" s="7"/>
      <c r="G52" s="7"/>
      <c r="H52" s="7"/>
      <c r="I52" s="7"/>
      <c r="J52" s="344"/>
      <c r="K52" s="13"/>
      <c r="L52" s="10"/>
      <c r="M52" s="7"/>
      <c r="N52" s="11"/>
      <c r="O52" s="11"/>
      <c r="P52" s="11"/>
      <c r="Q52" s="11"/>
      <c r="R52" s="11"/>
      <c r="S52" s="387"/>
      <c r="T52" s="387"/>
      <c r="U52" s="387"/>
      <c r="V52" s="387"/>
      <c r="W52" s="387"/>
      <c r="X52" s="387"/>
      <c r="Y52" s="390"/>
      <c r="Z52" s="389"/>
      <c r="AA52" s="389"/>
      <c r="AB52" s="389"/>
      <c r="AC52" s="389"/>
      <c r="AD52" s="389"/>
      <c r="AE52" s="389"/>
    </row>
    <row r="53" spans="1:31" s="227" customFormat="1" ht="39.6">
      <c r="A53" s="223">
        <v>28</v>
      </c>
      <c r="B53" s="224" t="s">
        <v>596</v>
      </c>
      <c r="C53" s="7"/>
      <c r="D53" s="7"/>
      <c r="E53" s="7"/>
      <c r="F53" s="7"/>
      <c r="G53" s="7"/>
      <c r="H53" s="7"/>
      <c r="I53" s="7"/>
      <c r="J53" s="344"/>
      <c r="K53" s="13"/>
      <c r="L53" s="10"/>
      <c r="M53" s="7"/>
      <c r="N53" s="11"/>
      <c r="O53" s="11"/>
      <c r="P53" s="11"/>
      <c r="Q53" s="11"/>
      <c r="R53" s="11"/>
      <c r="S53" s="387"/>
      <c r="T53" s="387"/>
      <c r="U53" s="387"/>
      <c r="V53" s="387"/>
      <c r="W53" s="387"/>
      <c r="X53" s="387"/>
      <c r="Y53" s="390"/>
      <c r="Z53" s="389"/>
      <c r="AA53" s="389"/>
      <c r="AB53" s="389"/>
      <c r="AC53" s="389"/>
      <c r="AD53" s="389"/>
      <c r="AE53" s="389"/>
    </row>
    <row r="54" spans="1:31" s="227" customFormat="1">
      <c r="A54" s="7"/>
      <c r="B54" s="8"/>
      <c r="C54" s="7"/>
      <c r="D54" s="7"/>
      <c r="E54" s="7"/>
      <c r="F54" s="7"/>
      <c r="G54" s="7"/>
      <c r="H54" s="7"/>
      <c r="I54" s="7"/>
      <c r="J54" s="344"/>
      <c r="K54" s="13"/>
      <c r="L54" s="10"/>
      <c r="M54" s="7"/>
      <c r="N54" s="11"/>
      <c r="O54" s="11"/>
      <c r="P54" s="11"/>
      <c r="Q54" s="11"/>
      <c r="R54" s="11"/>
      <c r="S54" s="387"/>
      <c r="T54" s="387"/>
      <c r="U54" s="387"/>
      <c r="V54" s="387"/>
      <c r="W54" s="387"/>
      <c r="X54" s="387"/>
      <c r="Y54" s="390"/>
      <c r="Z54" s="391"/>
      <c r="AA54" s="391"/>
      <c r="AB54" s="391"/>
      <c r="AC54" s="391"/>
      <c r="AD54" s="391"/>
      <c r="AE54" s="391"/>
    </row>
    <row r="55" spans="1:31">
      <c r="J55" s="344"/>
      <c r="K55" s="13"/>
      <c r="Z55" s="391"/>
      <c r="AA55" s="391"/>
      <c r="AB55" s="391"/>
      <c r="AC55" s="391"/>
      <c r="AD55" s="391"/>
      <c r="AE55" s="391"/>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F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15" priority="9" operator="containsText" text="0">
      <formula>NOT(ISERROR(SEARCH("0",S4)))</formula>
    </cfRule>
  </conditionalFormatting>
  <conditionalFormatting sqref="U4:U22">
    <cfRule type="containsText" dxfId="214" priority="8" operator="containsText" text="0">
      <formula>NOT(ISERROR(SEARCH("0",U4)))</formula>
    </cfRule>
  </conditionalFormatting>
  <conditionalFormatting sqref="V4:V22">
    <cfRule type="containsText" dxfId="213" priority="7" operator="containsText" text="1">
      <formula>NOT(ISERROR(SEARCH("1",V4)))</formula>
    </cfRule>
  </conditionalFormatting>
  <conditionalFormatting sqref="W4:W22 A23">
    <cfRule type="containsText" dxfId="212" priority="6" operator="containsText" text="Y">
      <formula>NOT(ISERROR(SEARCH("Y",A4)))</formula>
    </cfRule>
  </conditionalFormatting>
  <conditionalFormatting sqref="AC4:AE4">
    <cfRule type="cellIs" dxfId="211" priority="4" stopIfTrue="1" operator="equal">
      <formula>"身份空白"</formula>
    </cfRule>
    <cfRule type="cellIs" dxfId="21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5"/>
  <dimension ref="A1:AE55"/>
  <sheetViews>
    <sheetView zoomScale="60" zoomScaleNormal="60" workbookViewId="0">
      <pane xSplit="2" ySplit="3" topLeftCell="C20" activePane="bottomRight" state="frozen"/>
      <selection pane="topRight" activeCell="C1" sqref="C1"/>
      <selection pane="bottomLeft" activeCell="A4" sqref="A4"/>
      <selection pane="bottomRight" activeCell="N2" sqref="N2:P2"/>
    </sheetView>
  </sheetViews>
  <sheetFormatPr defaultColWidth="8.88671875" defaultRowHeight="17.399999999999999"/>
  <cols>
    <col min="1" max="1" width="17.88671875" style="7" customWidth="1"/>
    <col min="2" max="2" width="16.109375" style="8" customWidth="1"/>
    <col min="3" max="3" width="10.88671875" style="7" customWidth="1"/>
    <col min="4" max="9" width="12.6640625" style="7" customWidth="1"/>
    <col min="10" max="10" width="24.109375" style="9" customWidth="1"/>
    <col min="11" max="11" width="24" style="7" customWidth="1"/>
    <col min="12" max="12" width="21.44140625" style="10" customWidth="1"/>
    <col min="13" max="13" width="20.109375" style="7" customWidth="1"/>
    <col min="14" max="16" width="21.33203125" style="11" customWidth="1"/>
    <col min="17" max="17" width="14.44140625" style="11" customWidth="1"/>
    <col min="18" max="18" width="20.77734375" style="11" customWidth="1"/>
    <col min="19" max="20" width="20.88671875" style="387" customWidth="1"/>
    <col min="21" max="21" width="16.21875" style="387" customWidth="1"/>
    <col min="22" max="22" width="22.21875" style="387" customWidth="1"/>
    <col min="23" max="23" width="17" style="387" customWidth="1"/>
    <col min="24" max="24" width="13.77734375" style="387" customWidth="1"/>
    <col min="25" max="25" width="21.88671875" style="388" customWidth="1"/>
    <col min="26" max="31" width="20.77734375" style="389"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先填【111-1申請總表】會自動帶公式至步驟2.欄位'!G23</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先填【111-1申請總表】會自動帶公式至步驟2.欄位'!$N$23="弱勢家庭子女",'步驟1. 先填【111-1申請總表】會自動帶公式至步驟2.欄位'!$N$23="弱勢家庭身障學生或身障人士子女")),U4*(G4=0)),"1","0")</f>
        <v>0</v>
      </c>
      <c r="W4" s="429" t="str">
        <f t="shared" ref="W4:W22" si="3">IF(U4*V4,"Y","N")</f>
        <v>N</v>
      </c>
      <c r="X4" s="966">
        <f>COUNTIF(U4:U22,"1")</f>
        <v>1</v>
      </c>
      <c r="Y4" s="879">
        <f>'步驟1. 先填【111-1申請總表】會自動帶公式至步驟2.欄位'!N23</f>
        <v>0</v>
      </c>
      <c r="Z4" s="882">
        <f>SUM(N23:P23)</f>
        <v>0</v>
      </c>
      <c r="AA4" s="882">
        <f>SUM(O23+AB4+Q23)</f>
        <v>0</v>
      </c>
      <c r="AB4" s="882">
        <f>O23/0.02095</f>
        <v>0</v>
      </c>
      <c r="AC4" s="98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98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98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984"/>
      <c r="AD5" s="984"/>
      <c r="AE5" s="984"/>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984"/>
      <c r="AD6" s="984"/>
      <c r="AE6" s="984"/>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984"/>
      <c r="AD7" s="984"/>
      <c r="AE7" s="984"/>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984"/>
      <c r="AD8" s="984"/>
      <c r="AE8" s="984"/>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984"/>
      <c r="AD9" s="984"/>
      <c r="AE9" s="984"/>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984"/>
      <c r="AD10" s="984"/>
      <c r="AE10" s="984"/>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984"/>
      <c r="AD11" s="984"/>
      <c r="AE11" s="984"/>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984"/>
      <c r="AD12" s="984"/>
      <c r="AE12" s="984"/>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984"/>
      <c r="AD13" s="984"/>
      <c r="AE13" s="984"/>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984"/>
      <c r="AD14" s="984"/>
      <c r="AE14" s="984"/>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984"/>
      <c r="AD15" s="984"/>
      <c r="AE15" s="984"/>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984"/>
      <c r="AD16" s="984"/>
      <c r="AE16" s="984"/>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984"/>
      <c r="AD17" s="984"/>
      <c r="AE17" s="984"/>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984"/>
      <c r="AD18" s="984"/>
      <c r="AE18" s="984"/>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984"/>
      <c r="AD19" s="984"/>
      <c r="AE19" s="984"/>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984"/>
      <c r="AD20" s="984"/>
      <c r="AE20" s="984"/>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984"/>
      <c r="AD21" s="984"/>
      <c r="AE21" s="984"/>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984"/>
      <c r="AD22" s="984"/>
      <c r="AE22" s="984"/>
    </row>
    <row r="23" spans="1:31" s="417" customFormat="1" ht="49.95" customHeight="1">
      <c r="A23" s="969" t="s">
        <v>1152</v>
      </c>
      <c r="B23" s="970"/>
      <c r="C23" s="970"/>
      <c r="D23" s="970"/>
      <c r="E23" s="970"/>
      <c r="F23" s="970"/>
      <c r="G23" s="970"/>
      <c r="H23" s="970"/>
      <c r="I23" s="970"/>
      <c r="J23" s="970"/>
      <c r="K23" s="970"/>
      <c r="L23" s="970"/>
      <c r="M23" s="971"/>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82"/>
      <c r="AA23" s="882"/>
      <c r="AB23" s="882"/>
      <c r="AC23" s="984"/>
      <c r="AD23" s="984"/>
      <c r="AE23" s="98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387"/>
      <c r="T25" s="387"/>
      <c r="U25" s="387"/>
      <c r="V25" s="387"/>
      <c r="W25" s="387"/>
      <c r="X25" s="387"/>
      <c r="Y25" s="390"/>
      <c r="Z25" s="389"/>
      <c r="AA25" s="389"/>
      <c r="AB25" s="389"/>
      <c r="AC25" s="389"/>
      <c r="AD25" s="389"/>
      <c r="AE25" s="389"/>
    </row>
    <row r="26" spans="1:31" s="227" customFormat="1" ht="19.8">
      <c r="A26" s="223">
        <v>1</v>
      </c>
      <c r="B26" s="224" t="s">
        <v>569</v>
      </c>
      <c r="C26" s="7"/>
      <c r="D26" s="7"/>
      <c r="E26" s="7"/>
      <c r="F26" s="7"/>
      <c r="G26" s="7"/>
      <c r="H26" s="7"/>
      <c r="I26" s="7"/>
      <c r="J26" s="344"/>
      <c r="K26" s="224" t="s">
        <v>599</v>
      </c>
      <c r="L26" s="383"/>
      <c r="M26" s="7"/>
      <c r="N26" s="11"/>
      <c r="O26" s="11"/>
      <c r="P26" s="11"/>
      <c r="Q26" s="11"/>
      <c r="R26" s="11"/>
      <c r="S26" s="387"/>
      <c r="T26" s="387"/>
      <c r="U26" s="387"/>
      <c r="V26" s="387"/>
      <c r="W26" s="387"/>
      <c r="X26" s="387"/>
      <c r="Y26" s="390"/>
      <c r="Z26" s="389"/>
      <c r="AA26" s="389"/>
      <c r="AB26" s="389"/>
      <c r="AC26" s="389"/>
      <c r="AD26" s="389"/>
      <c r="AE26" s="389"/>
    </row>
    <row r="27" spans="1:31" s="227" customFormat="1" ht="19.8">
      <c r="A27" s="223">
        <v>2</v>
      </c>
      <c r="B27" s="224" t="s">
        <v>570</v>
      </c>
      <c r="C27" s="7"/>
      <c r="D27" s="7"/>
      <c r="E27" s="7"/>
      <c r="F27" s="7"/>
      <c r="G27" s="7"/>
      <c r="H27" s="7"/>
      <c r="I27" s="7"/>
      <c r="J27" s="344"/>
      <c r="K27" s="224" t="s">
        <v>601</v>
      </c>
      <c r="L27" s="225"/>
      <c r="M27" s="7"/>
      <c r="N27" s="11"/>
      <c r="O27" s="11"/>
      <c r="P27" s="11"/>
      <c r="Q27" s="11"/>
      <c r="R27" s="11"/>
      <c r="S27" s="387"/>
      <c r="T27" s="387"/>
      <c r="U27" s="387"/>
      <c r="V27" s="387"/>
      <c r="W27" s="387"/>
      <c r="X27" s="387"/>
      <c r="Y27" s="390"/>
      <c r="Z27" s="389"/>
      <c r="AA27" s="389"/>
      <c r="AB27" s="389"/>
      <c r="AC27" s="389"/>
      <c r="AD27" s="389"/>
      <c r="AE27" s="389"/>
    </row>
    <row r="28" spans="1:31" s="227" customFormat="1" ht="39.6">
      <c r="A28" s="223">
        <v>3</v>
      </c>
      <c r="B28" s="224" t="s">
        <v>571</v>
      </c>
      <c r="C28" s="7"/>
      <c r="D28" s="7"/>
      <c r="E28" s="7"/>
      <c r="F28" s="7"/>
      <c r="G28" s="7"/>
      <c r="H28" s="7"/>
      <c r="I28" s="7"/>
      <c r="J28" s="344"/>
      <c r="K28" s="224" t="s">
        <v>602</v>
      </c>
      <c r="L28" s="225"/>
      <c r="M28" s="7"/>
      <c r="N28" s="11"/>
      <c r="O28" s="11"/>
      <c r="P28" s="11"/>
      <c r="Q28" s="11"/>
      <c r="R28" s="11"/>
      <c r="S28" s="387"/>
      <c r="T28" s="387"/>
      <c r="U28" s="387"/>
      <c r="V28" s="387"/>
      <c r="W28" s="387"/>
      <c r="X28" s="387"/>
      <c r="Y28" s="390"/>
      <c r="Z28" s="389"/>
      <c r="AA28" s="389"/>
      <c r="AB28" s="389"/>
      <c r="AC28" s="389"/>
      <c r="AD28" s="389"/>
      <c r="AE28" s="389"/>
    </row>
    <row r="29" spans="1:31" s="227" customFormat="1" ht="39.6">
      <c r="A29" s="223">
        <v>4</v>
      </c>
      <c r="B29" s="224" t="s">
        <v>572</v>
      </c>
      <c r="C29" s="7"/>
      <c r="D29" s="7"/>
      <c r="E29" s="7"/>
      <c r="F29" s="7"/>
      <c r="G29" s="7"/>
      <c r="H29" s="7"/>
      <c r="I29" s="7"/>
      <c r="J29" s="344"/>
      <c r="K29" s="224" t="s">
        <v>603</v>
      </c>
      <c r="L29" s="225"/>
      <c r="M29" s="7"/>
      <c r="N29" s="11"/>
      <c r="O29" s="11"/>
      <c r="P29" s="11"/>
      <c r="Q29" s="11"/>
      <c r="R29" s="11"/>
      <c r="S29" s="387"/>
      <c r="T29" s="387"/>
      <c r="U29" s="387"/>
      <c r="V29" s="387"/>
      <c r="W29" s="387"/>
      <c r="X29" s="387"/>
      <c r="Y29" s="390"/>
      <c r="Z29" s="389"/>
      <c r="AA29" s="389"/>
      <c r="AB29" s="389"/>
      <c r="AC29" s="389"/>
      <c r="AD29" s="389"/>
      <c r="AE29" s="389"/>
    </row>
    <row r="30" spans="1:31" s="227" customFormat="1" ht="19.8">
      <c r="A30" s="223">
        <v>5</v>
      </c>
      <c r="B30" s="224" t="s">
        <v>573</v>
      </c>
      <c r="C30" s="7"/>
      <c r="D30" s="7"/>
      <c r="E30" s="7"/>
      <c r="F30" s="7"/>
      <c r="G30" s="7"/>
      <c r="H30" s="7"/>
      <c r="I30" s="7"/>
      <c r="J30" s="344"/>
      <c r="K30" s="224" t="s">
        <v>604</v>
      </c>
      <c r="L30" s="225"/>
      <c r="M30" s="7"/>
      <c r="N30" s="11"/>
      <c r="O30" s="11"/>
      <c r="P30" s="11"/>
      <c r="Q30" s="11"/>
      <c r="R30" s="11"/>
      <c r="S30" s="387"/>
      <c r="T30" s="387"/>
      <c r="U30" s="387"/>
      <c r="V30" s="387"/>
      <c r="W30" s="387"/>
      <c r="X30" s="387"/>
      <c r="Y30" s="390"/>
      <c r="Z30" s="389"/>
      <c r="AA30" s="389"/>
      <c r="AB30" s="389"/>
      <c r="AC30" s="389"/>
      <c r="AD30" s="389"/>
      <c r="AE30" s="389"/>
    </row>
    <row r="31" spans="1:31" s="227" customFormat="1" ht="39.6">
      <c r="A31" s="223">
        <v>6</v>
      </c>
      <c r="B31" s="224" t="s">
        <v>574</v>
      </c>
      <c r="C31" s="7"/>
      <c r="D31" s="7"/>
      <c r="E31" s="7"/>
      <c r="F31" s="7"/>
      <c r="G31" s="7"/>
      <c r="H31" s="7"/>
      <c r="I31" s="7"/>
      <c r="J31" s="344"/>
      <c r="K31" s="224" t="s">
        <v>605</v>
      </c>
      <c r="L31" s="225"/>
      <c r="M31" s="7"/>
      <c r="N31" s="11"/>
      <c r="O31" s="11"/>
      <c r="P31" s="11"/>
      <c r="Q31" s="11"/>
      <c r="R31" s="11"/>
      <c r="S31" s="387"/>
      <c r="T31" s="387"/>
      <c r="U31" s="387"/>
      <c r="V31" s="387"/>
      <c r="W31" s="387"/>
      <c r="X31" s="387"/>
      <c r="Y31" s="390"/>
      <c r="Z31" s="389"/>
      <c r="AA31" s="389"/>
      <c r="AB31" s="389"/>
      <c r="AC31" s="389"/>
      <c r="AD31" s="389"/>
      <c r="AE31" s="389"/>
    </row>
    <row r="32" spans="1:31" s="227" customFormat="1" ht="39.6">
      <c r="A32" s="223">
        <v>7</v>
      </c>
      <c r="B32" s="224" t="s">
        <v>575</v>
      </c>
      <c r="C32" s="7"/>
      <c r="D32" s="7"/>
      <c r="E32" s="7"/>
      <c r="F32" s="7"/>
      <c r="G32" s="7"/>
      <c r="H32" s="7"/>
      <c r="I32" s="7"/>
      <c r="J32" s="344"/>
      <c r="K32" s="224" t="s">
        <v>606</v>
      </c>
      <c r="L32" s="225"/>
      <c r="M32" s="7"/>
      <c r="N32" s="11"/>
      <c r="O32" s="11"/>
      <c r="P32" s="11"/>
      <c r="Q32" s="11"/>
      <c r="R32" s="11"/>
      <c r="S32" s="387"/>
      <c r="T32" s="387"/>
      <c r="U32" s="387"/>
      <c r="V32" s="387"/>
      <c r="W32" s="387"/>
      <c r="X32" s="387"/>
      <c r="Y32" s="390"/>
      <c r="Z32" s="389"/>
      <c r="AA32" s="389"/>
      <c r="AB32" s="389"/>
      <c r="AC32" s="389"/>
      <c r="AD32" s="389"/>
      <c r="AE32" s="389"/>
    </row>
    <row r="33" spans="1:31" s="227" customFormat="1" ht="19.8">
      <c r="A33" s="223">
        <v>8</v>
      </c>
      <c r="B33" s="224" t="s">
        <v>576</v>
      </c>
      <c r="C33" s="7"/>
      <c r="D33" s="7"/>
      <c r="E33" s="7"/>
      <c r="F33" s="7"/>
      <c r="G33" s="7"/>
      <c r="H33" s="7"/>
      <c r="I33" s="7"/>
      <c r="J33" s="344"/>
      <c r="K33" s="224" t="s">
        <v>607</v>
      </c>
      <c r="L33" s="225"/>
      <c r="M33" s="7"/>
      <c r="N33" s="11"/>
      <c r="O33" s="11"/>
      <c r="P33" s="11"/>
      <c r="Q33" s="11"/>
      <c r="R33" s="11"/>
      <c r="S33" s="387"/>
      <c r="T33" s="387"/>
      <c r="U33" s="387"/>
      <c r="V33" s="387"/>
      <c r="W33" s="387"/>
      <c r="X33" s="387"/>
      <c r="Y33" s="390"/>
      <c r="Z33" s="389"/>
      <c r="AA33" s="389"/>
      <c r="AB33" s="389"/>
      <c r="AC33" s="389"/>
      <c r="AD33" s="389"/>
      <c r="AE33" s="389"/>
    </row>
    <row r="34" spans="1:31" s="227" customFormat="1" ht="19.8">
      <c r="A34" s="223">
        <v>9</v>
      </c>
      <c r="B34" s="224" t="s">
        <v>577</v>
      </c>
      <c r="C34" s="7"/>
      <c r="D34" s="7"/>
      <c r="E34" s="7"/>
      <c r="F34" s="7"/>
      <c r="G34" s="7"/>
      <c r="H34" s="7"/>
      <c r="I34" s="7"/>
      <c r="J34" s="344"/>
      <c r="K34" s="224" t="s">
        <v>608</v>
      </c>
      <c r="L34" s="225"/>
      <c r="M34" s="7"/>
      <c r="N34" s="11"/>
      <c r="O34" s="11"/>
      <c r="P34" s="11"/>
      <c r="Q34" s="11"/>
      <c r="R34" s="11"/>
      <c r="S34" s="387"/>
      <c r="T34" s="387"/>
      <c r="U34" s="387"/>
      <c r="V34" s="387"/>
      <c r="W34" s="387"/>
      <c r="X34" s="387"/>
      <c r="Y34" s="390"/>
      <c r="Z34" s="389"/>
      <c r="AA34" s="389"/>
      <c r="AB34" s="389"/>
      <c r="AC34" s="389"/>
      <c r="AD34" s="389"/>
      <c r="AE34" s="389"/>
    </row>
    <row r="35" spans="1:31" s="227" customFormat="1" ht="19.8">
      <c r="A35" s="223">
        <v>10</v>
      </c>
      <c r="B35" s="224" t="s">
        <v>578</v>
      </c>
      <c r="C35" s="7"/>
      <c r="D35" s="7"/>
      <c r="E35" s="7"/>
      <c r="F35" s="7"/>
      <c r="G35" s="7"/>
      <c r="H35" s="7"/>
      <c r="I35" s="7"/>
      <c r="J35" s="344"/>
      <c r="K35" s="224" t="s">
        <v>609</v>
      </c>
      <c r="L35" s="225"/>
      <c r="M35" s="7"/>
      <c r="N35" s="11"/>
      <c r="O35" s="11"/>
      <c r="P35" s="11"/>
      <c r="Q35" s="11"/>
      <c r="R35" s="11"/>
      <c r="S35" s="387"/>
      <c r="T35" s="387"/>
      <c r="U35" s="387"/>
      <c r="V35" s="387"/>
      <c r="W35" s="387"/>
      <c r="X35" s="387"/>
      <c r="Y35" s="390"/>
      <c r="Z35" s="389"/>
      <c r="AA35" s="389"/>
      <c r="AB35" s="389"/>
      <c r="AC35" s="389"/>
      <c r="AD35" s="389"/>
      <c r="AE35" s="389"/>
    </row>
    <row r="36" spans="1:31" s="227" customFormat="1" ht="19.8">
      <c r="A36" s="223">
        <v>11</v>
      </c>
      <c r="B36" s="224" t="s">
        <v>579</v>
      </c>
      <c r="C36" s="7"/>
      <c r="D36" s="7"/>
      <c r="E36" s="7"/>
      <c r="F36" s="7"/>
      <c r="G36" s="7"/>
      <c r="H36" s="7"/>
      <c r="I36" s="7"/>
      <c r="J36" s="344"/>
      <c r="K36" s="224" t="s">
        <v>610</v>
      </c>
      <c r="L36" s="225"/>
      <c r="M36" s="7"/>
      <c r="N36" s="11"/>
      <c r="O36" s="11"/>
      <c r="P36" s="11"/>
      <c r="Q36" s="11"/>
      <c r="R36" s="11"/>
      <c r="S36" s="387"/>
      <c r="T36" s="387"/>
      <c r="U36" s="387"/>
      <c r="V36" s="387"/>
      <c r="W36" s="387"/>
      <c r="X36" s="387"/>
      <c r="Y36" s="390"/>
      <c r="Z36" s="389"/>
      <c r="AA36" s="389"/>
      <c r="AB36" s="389"/>
      <c r="AC36" s="389"/>
      <c r="AD36" s="389"/>
      <c r="AE36" s="389"/>
    </row>
    <row r="37" spans="1:31" s="227" customFormat="1" ht="39.6">
      <c r="A37" s="223">
        <v>12</v>
      </c>
      <c r="B37" s="224" t="s">
        <v>580</v>
      </c>
      <c r="C37" s="7"/>
      <c r="D37" s="7"/>
      <c r="E37" s="7"/>
      <c r="F37" s="7"/>
      <c r="G37" s="7"/>
      <c r="H37" s="7"/>
      <c r="I37" s="7"/>
      <c r="J37" s="344"/>
      <c r="K37" s="224" t="s">
        <v>611</v>
      </c>
      <c r="L37" s="225"/>
      <c r="M37" s="7"/>
      <c r="N37" s="11"/>
      <c r="O37" s="11"/>
      <c r="P37" s="11"/>
      <c r="Q37" s="11"/>
      <c r="R37" s="11"/>
      <c r="S37" s="387"/>
      <c r="T37" s="387"/>
      <c r="U37" s="387"/>
      <c r="V37" s="387"/>
      <c r="W37" s="387"/>
      <c r="X37" s="387"/>
      <c r="Y37" s="390"/>
      <c r="Z37" s="389"/>
      <c r="AA37" s="389"/>
      <c r="AB37" s="389"/>
      <c r="AC37" s="389"/>
      <c r="AD37" s="389"/>
      <c r="AE37" s="389"/>
    </row>
    <row r="38" spans="1:31" s="227" customFormat="1" ht="19.8">
      <c r="A38" s="223">
        <v>13</v>
      </c>
      <c r="B38" s="224" t="s">
        <v>581</v>
      </c>
      <c r="C38" s="7"/>
      <c r="D38" s="7"/>
      <c r="E38" s="7"/>
      <c r="F38" s="7"/>
      <c r="G38" s="7"/>
      <c r="H38" s="7"/>
      <c r="I38" s="7"/>
      <c r="J38" s="344"/>
      <c r="K38" s="224" t="s">
        <v>612</v>
      </c>
      <c r="L38" s="225"/>
      <c r="M38" s="7"/>
      <c r="N38" s="11"/>
      <c r="O38" s="11"/>
      <c r="P38" s="11"/>
      <c r="Q38" s="11"/>
      <c r="R38" s="11"/>
      <c r="S38" s="387"/>
      <c r="T38" s="387"/>
      <c r="U38" s="387"/>
      <c r="V38" s="387"/>
      <c r="W38" s="387"/>
      <c r="X38" s="387"/>
      <c r="Y38" s="390"/>
      <c r="Z38" s="389"/>
      <c r="AA38" s="389"/>
      <c r="AB38" s="389"/>
      <c r="AC38" s="389"/>
      <c r="AD38" s="389"/>
      <c r="AE38" s="389"/>
    </row>
    <row r="39" spans="1:31" s="227" customFormat="1" ht="19.8">
      <c r="A39" s="223">
        <v>14</v>
      </c>
      <c r="B39" s="224" t="s">
        <v>582</v>
      </c>
      <c r="C39" s="7"/>
      <c r="D39" s="7"/>
      <c r="E39" s="7"/>
      <c r="F39" s="7"/>
      <c r="G39" s="7"/>
      <c r="H39" s="7"/>
      <c r="I39" s="7"/>
      <c r="J39" s="344"/>
      <c r="K39" s="224" t="s">
        <v>613</v>
      </c>
      <c r="L39" s="225"/>
      <c r="M39" s="7"/>
      <c r="N39" s="11"/>
      <c r="O39" s="11"/>
      <c r="P39" s="11"/>
      <c r="Q39" s="11"/>
      <c r="R39" s="11"/>
      <c r="S39" s="387"/>
      <c r="T39" s="387"/>
      <c r="U39" s="387"/>
      <c r="V39" s="387"/>
      <c r="W39" s="387"/>
      <c r="X39" s="387"/>
      <c r="Y39" s="390"/>
      <c r="Z39" s="389"/>
      <c r="AA39" s="389"/>
      <c r="AB39" s="389"/>
      <c r="AC39" s="389"/>
      <c r="AD39" s="389"/>
      <c r="AE39" s="389"/>
    </row>
    <row r="40" spans="1:31" s="227" customFormat="1" ht="39.6">
      <c r="A40" s="223">
        <v>15</v>
      </c>
      <c r="B40" s="224" t="s">
        <v>583</v>
      </c>
      <c r="C40" s="7"/>
      <c r="D40" s="7"/>
      <c r="E40" s="7"/>
      <c r="F40" s="7"/>
      <c r="G40" s="7"/>
      <c r="H40" s="7"/>
      <c r="I40" s="7"/>
      <c r="J40" s="344"/>
      <c r="K40" s="224" t="s">
        <v>614</v>
      </c>
      <c r="L40" s="225"/>
      <c r="M40" s="7"/>
      <c r="N40" s="11"/>
      <c r="O40" s="11"/>
      <c r="P40" s="11"/>
      <c r="Q40" s="11"/>
      <c r="R40" s="11"/>
      <c r="S40" s="387"/>
      <c r="T40" s="387"/>
      <c r="U40" s="387"/>
      <c r="V40" s="387"/>
      <c r="W40" s="387"/>
      <c r="X40" s="387"/>
      <c r="Y40" s="390"/>
      <c r="Z40" s="389"/>
      <c r="AA40" s="389"/>
      <c r="AB40" s="389"/>
      <c r="AC40" s="389"/>
      <c r="AD40" s="389"/>
      <c r="AE40" s="389"/>
    </row>
    <row r="41" spans="1:31" s="227" customFormat="1" ht="19.8">
      <c r="A41" s="223">
        <v>16</v>
      </c>
      <c r="B41" s="224" t="s">
        <v>584</v>
      </c>
      <c r="C41" s="7"/>
      <c r="D41" s="7"/>
      <c r="E41" s="7"/>
      <c r="F41" s="7"/>
      <c r="G41" s="7"/>
      <c r="H41" s="7"/>
      <c r="I41" s="7"/>
      <c r="J41" s="344"/>
      <c r="K41" s="224" t="s">
        <v>615</v>
      </c>
      <c r="L41" s="225"/>
      <c r="M41" s="7"/>
      <c r="N41" s="11"/>
      <c r="O41" s="11"/>
      <c r="P41" s="11"/>
      <c r="Q41" s="11"/>
      <c r="R41" s="11"/>
      <c r="S41" s="387"/>
      <c r="T41" s="387"/>
      <c r="U41" s="387"/>
      <c r="V41" s="387"/>
      <c r="W41" s="387"/>
      <c r="X41" s="387"/>
      <c r="Y41" s="390"/>
      <c r="Z41" s="389"/>
      <c r="AA41" s="389"/>
      <c r="AB41" s="389"/>
      <c r="AC41" s="389"/>
      <c r="AD41" s="389"/>
      <c r="AE41" s="389"/>
    </row>
    <row r="42" spans="1:31" s="227" customFormat="1" ht="59.4">
      <c r="A42" s="223">
        <v>17</v>
      </c>
      <c r="B42" s="224" t="s">
        <v>585</v>
      </c>
      <c r="C42" s="7"/>
      <c r="D42" s="7"/>
      <c r="E42" s="7"/>
      <c r="F42" s="7"/>
      <c r="G42" s="7"/>
      <c r="H42" s="7"/>
      <c r="I42" s="7"/>
      <c r="J42" s="344"/>
      <c r="K42" s="224" t="s">
        <v>616</v>
      </c>
      <c r="L42" s="225"/>
      <c r="M42" s="7"/>
      <c r="N42" s="11"/>
      <c r="O42" s="11"/>
      <c r="P42" s="11"/>
      <c r="Q42" s="11"/>
      <c r="R42" s="11"/>
      <c r="S42" s="387"/>
      <c r="T42" s="387"/>
      <c r="U42" s="387"/>
      <c r="V42" s="387"/>
      <c r="W42" s="387"/>
      <c r="X42" s="387"/>
      <c r="Y42" s="390"/>
      <c r="Z42" s="389"/>
      <c r="AA42" s="389"/>
      <c r="AB42" s="389"/>
      <c r="AC42" s="389"/>
      <c r="AD42" s="389"/>
      <c r="AE42" s="389"/>
    </row>
    <row r="43" spans="1:31" s="227" customFormat="1" ht="19.8">
      <c r="A43" s="223">
        <v>18</v>
      </c>
      <c r="B43" s="224" t="s">
        <v>586</v>
      </c>
      <c r="C43" s="7"/>
      <c r="D43" s="7"/>
      <c r="E43" s="7"/>
      <c r="F43" s="7"/>
      <c r="G43" s="7"/>
      <c r="H43" s="7"/>
      <c r="I43" s="7"/>
      <c r="J43" s="344"/>
      <c r="K43" s="224" t="s">
        <v>617</v>
      </c>
      <c r="L43" s="225"/>
      <c r="M43" s="7"/>
      <c r="N43" s="11"/>
      <c r="O43" s="11"/>
      <c r="P43" s="11"/>
      <c r="Q43" s="11"/>
      <c r="R43" s="11"/>
      <c r="S43" s="387"/>
      <c r="T43" s="387"/>
      <c r="U43" s="387"/>
      <c r="V43" s="387"/>
      <c r="W43" s="387"/>
      <c r="X43" s="387"/>
      <c r="Y43" s="390"/>
      <c r="Z43" s="389"/>
      <c r="AA43" s="389"/>
      <c r="AB43" s="389"/>
      <c r="AC43" s="389"/>
      <c r="AD43" s="389"/>
      <c r="AE43" s="389"/>
    </row>
    <row r="44" spans="1:31" s="227" customFormat="1" ht="39.6">
      <c r="A44" s="223">
        <v>19</v>
      </c>
      <c r="B44" s="224" t="s">
        <v>587</v>
      </c>
      <c r="C44" s="7"/>
      <c r="D44" s="7"/>
      <c r="E44" s="7"/>
      <c r="F44" s="7"/>
      <c r="G44" s="7"/>
      <c r="H44" s="7"/>
      <c r="I44" s="7"/>
      <c r="J44" s="344"/>
      <c r="K44" s="224" t="s">
        <v>618</v>
      </c>
      <c r="L44" s="225"/>
      <c r="M44" s="7"/>
      <c r="N44" s="11"/>
      <c r="O44" s="11"/>
      <c r="P44" s="11"/>
      <c r="Q44" s="11"/>
      <c r="R44" s="11"/>
      <c r="S44" s="387"/>
      <c r="T44" s="387"/>
      <c r="U44" s="387"/>
      <c r="V44" s="387"/>
      <c r="W44" s="387"/>
      <c r="X44" s="387"/>
      <c r="Y44" s="390"/>
      <c r="Z44" s="389"/>
      <c r="AA44" s="389"/>
      <c r="AB44" s="389"/>
      <c r="AC44" s="389"/>
      <c r="AD44" s="389"/>
      <c r="AE44" s="389"/>
    </row>
    <row r="45" spans="1:31" s="227" customFormat="1" ht="39.6">
      <c r="A45" s="223">
        <v>20</v>
      </c>
      <c r="B45" s="224" t="s">
        <v>588</v>
      </c>
      <c r="C45" s="7"/>
      <c r="D45" s="7"/>
      <c r="E45" s="7"/>
      <c r="F45" s="7"/>
      <c r="G45" s="7"/>
      <c r="H45" s="7"/>
      <c r="I45" s="7"/>
      <c r="J45" s="344"/>
      <c r="K45" s="224" t="s">
        <v>619</v>
      </c>
      <c r="L45" s="225"/>
      <c r="M45" s="7"/>
      <c r="N45" s="11"/>
      <c r="O45" s="11"/>
      <c r="P45" s="11"/>
      <c r="Q45" s="11"/>
      <c r="R45" s="11"/>
      <c r="S45" s="387"/>
      <c r="T45" s="387"/>
      <c r="U45" s="387"/>
      <c r="V45" s="387"/>
      <c r="W45" s="387"/>
      <c r="X45" s="387"/>
      <c r="Y45" s="390"/>
      <c r="Z45" s="389"/>
      <c r="AA45" s="389"/>
      <c r="AB45" s="389"/>
      <c r="AC45" s="389"/>
      <c r="AD45" s="389"/>
      <c r="AE45" s="389"/>
    </row>
    <row r="46" spans="1:31" s="227" customFormat="1" ht="19.8">
      <c r="A46" s="223">
        <v>21</v>
      </c>
      <c r="B46" s="224" t="s">
        <v>589</v>
      </c>
      <c r="C46" s="7"/>
      <c r="D46" s="7"/>
      <c r="E46" s="7"/>
      <c r="F46" s="7"/>
      <c r="G46" s="7"/>
      <c r="H46" s="7"/>
      <c r="I46" s="7"/>
      <c r="J46" s="344"/>
      <c r="K46" s="224" t="s">
        <v>620</v>
      </c>
      <c r="L46" s="225"/>
      <c r="M46" s="7"/>
      <c r="N46" s="11"/>
      <c r="O46" s="11"/>
      <c r="P46" s="11"/>
      <c r="Q46" s="11"/>
      <c r="R46" s="11"/>
      <c r="S46" s="387"/>
      <c r="T46" s="387"/>
      <c r="U46" s="387"/>
      <c r="V46" s="387"/>
      <c r="W46" s="387"/>
      <c r="X46" s="387"/>
      <c r="Y46" s="390"/>
      <c r="Z46" s="389"/>
      <c r="AA46" s="389"/>
      <c r="AB46" s="389"/>
      <c r="AC46" s="389"/>
      <c r="AD46" s="389"/>
      <c r="AE46" s="389"/>
    </row>
    <row r="47" spans="1:31" s="227" customFormat="1" ht="19.8">
      <c r="A47" s="223">
        <v>22</v>
      </c>
      <c r="B47" s="224" t="s">
        <v>590</v>
      </c>
      <c r="C47" s="7"/>
      <c r="D47" s="7"/>
      <c r="E47" s="7"/>
      <c r="F47" s="7"/>
      <c r="G47" s="7"/>
      <c r="H47" s="7"/>
      <c r="I47" s="7"/>
      <c r="J47" s="344"/>
      <c r="K47" s="224" t="s">
        <v>621</v>
      </c>
      <c r="L47" s="225"/>
      <c r="M47" s="7"/>
      <c r="N47" s="11"/>
      <c r="O47" s="11"/>
      <c r="P47" s="11"/>
      <c r="Q47" s="11"/>
      <c r="R47" s="11"/>
      <c r="S47" s="387"/>
      <c r="T47" s="387"/>
      <c r="U47" s="387"/>
      <c r="V47" s="387"/>
      <c r="W47" s="387"/>
      <c r="X47" s="387"/>
      <c r="Y47" s="390"/>
      <c r="Z47" s="389"/>
      <c r="AA47" s="389"/>
      <c r="AB47" s="389"/>
      <c r="AC47" s="389"/>
      <c r="AD47" s="389"/>
      <c r="AE47" s="389"/>
    </row>
    <row r="48" spans="1:31" s="227" customFormat="1" ht="19.8">
      <c r="A48" s="223">
        <v>23</v>
      </c>
      <c r="B48" s="224" t="s">
        <v>591</v>
      </c>
      <c r="C48" s="7"/>
      <c r="D48" s="7"/>
      <c r="E48" s="7"/>
      <c r="F48" s="7"/>
      <c r="G48" s="7"/>
      <c r="H48" s="7"/>
      <c r="I48" s="7"/>
      <c r="J48" s="345"/>
      <c r="K48" s="355"/>
      <c r="L48" s="225"/>
      <c r="M48" s="7"/>
      <c r="N48" s="11"/>
      <c r="O48" s="11"/>
      <c r="P48" s="11"/>
      <c r="Q48" s="11"/>
      <c r="R48" s="11"/>
      <c r="S48" s="387"/>
      <c r="T48" s="387"/>
      <c r="U48" s="387"/>
      <c r="V48" s="387"/>
      <c r="W48" s="387"/>
      <c r="X48" s="387"/>
      <c r="Y48" s="390"/>
      <c r="Z48" s="389"/>
      <c r="AA48" s="389"/>
      <c r="AB48" s="389"/>
      <c r="AC48" s="389"/>
      <c r="AD48" s="389"/>
      <c r="AE48" s="389"/>
    </row>
    <row r="49" spans="1:31" s="227" customFormat="1" ht="19.8">
      <c r="A49" s="223">
        <v>24</v>
      </c>
      <c r="B49" s="224" t="s">
        <v>592</v>
      </c>
      <c r="C49" s="7"/>
      <c r="D49" s="7"/>
      <c r="E49" s="7"/>
      <c r="F49" s="7"/>
      <c r="G49" s="7"/>
      <c r="H49" s="7"/>
      <c r="I49" s="7"/>
      <c r="J49" s="344"/>
      <c r="K49" s="13"/>
      <c r="L49" s="225"/>
      <c r="M49" s="7"/>
      <c r="N49" s="11"/>
      <c r="O49" s="11"/>
      <c r="P49" s="11"/>
      <c r="Q49" s="11"/>
      <c r="R49" s="11"/>
      <c r="S49" s="387"/>
      <c r="T49" s="387"/>
      <c r="U49" s="387"/>
      <c r="V49" s="387"/>
      <c r="W49" s="387"/>
      <c r="X49" s="387"/>
      <c r="Y49" s="390"/>
      <c r="Z49" s="389"/>
      <c r="AA49" s="389"/>
      <c r="AB49" s="389"/>
      <c r="AC49" s="389"/>
      <c r="AD49" s="389"/>
      <c r="AE49" s="389"/>
    </row>
    <row r="50" spans="1:31" s="227" customFormat="1" ht="19.8">
      <c r="A50" s="223">
        <v>25</v>
      </c>
      <c r="B50" s="224" t="s">
        <v>593</v>
      </c>
      <c r="C50" s="7"/>
      <c r="D50" s="7"/>
      <c r="E50" s="7"/>
      <c r="F50" s="7"/>
      <c r="G50" s="7"/>
      <c r="H50" s="7"/>
      <c r="I50" s="7"/>
      <c r="J50" s="344"/>
      <c r="K50" s="13"/>
      <c r="L50" s="225"/>
      <c r="M50" s="7"/>
      <c r="N50" s="11"/>
      <c r="O50" s="11"/>
      <c r="P50" s="11"/>
      <c r="Q50" s="11"/>
      <c r="R50" s="11"/>
      <c r="S50" s="387"/>
      <c r="T50" s="387"/>
      <c r="U50" s="387"/>
      <c r="V50" s="387"/>
      <c r="W50" s="387"/>
      <c r="X50" s="387"/>
      <c r="Y50" s="390"/>
      <c r="Z50" s="389"/>
      <c r="AA50" s="389"/>
      <c r="AB50" s="389"/>
      <c r="AC50" s="389"/>
      <c r="AD50" s="389"/>
      <c r="AE50" s="389"/>
    </row>
    <row r="51" spans="1:31" s="227" customFormat="1" ht="19.8">
      <c r="A51" s="223">
        <v>26</v>
      </c>
      <c r="B51" s="224" t="s">
        <v>594</v>
      </c>
      <c r="C51" s="7"/>
      <c r="D51" s="7"/>
      <c r="E51" s="7"/>
      <c r="F51" s="7"/>
      <c r="G51" s="7"/>
      <c r="H51" s="7"/>
      <c r="I51" s="7"/>
      <c r="J51" s="344"/>
      <c r="K51" s="13"/>
      <c r="L51" s="225"/>
      <c r="M51" s="7"/>
      <c r="N51" s="11"/>
      <c r="O51" s="11"/>
      <c r="P51" s="11"/>
      <c r="Q51" s="11"/>
      <c r="R51" s="11"/>
      <c r="S51" s="387"/>
      <c r="T51" s="387"/>
      <c r="U51" s="387"/>
      <c r="V51" s="387"/>
      <c r="W51" s="387"/>
      <c r="X51" s="387"/>
      <c r="Y51" s="390"/>
      <c r="Z51" s="389"/>
      <c r="AA51" s="389"/>
      <c r="AB51" s="389"/>
      <c r="AC51" s="389"/>
      <c r="AD51" s="389"/>
      <c r="AE51" s="389"/>
    </row>
    <row r="52" spans="1:31" s="227" customFormat="1" ht="39.6">
      <c r="A52" s="223">
        <v>27</v>
      </c>
      <c r="B52" s="224" t="s">
        <v>595</v>
      </c>
      <c r="C52" s="7"/>
      <c r="D52" s="7"/>
      <c r="E52" s="7"/>
      <c r="F52" s="7"/>
      <c r="G52" s="7"/>
      <c r="H52" s="7"/>
      <c r="I52" s="7"/>
      <c r="J52" s="344"/>
      <c r="K52" s="13"/>
      <c r="L52" s="10"/>
      <c r="M52" s="7"/>
      <c r="N52" s="11"/>
      <c r="O52" s="11"/>
      <c r="P52" s="11"/>
      <c r="Q52" s="11"/>
      <c r="R52" s="11"/>
      <c r="S52" s="387"/>
      <c r="T52" s="387"/>
      <c r="U52" s="387"/>
      <c r="V52" s="387"/>
      <c r="W52" s="387"/>
      <c r="X52" s="387"/>
      <c r="Y52" s="390"/>
      <c r="Z52" s="389"/>
      <c r="AA52" s="389"/>
      <c r="AB52" s="389"/>
      <c r="AC52" s="389"/>
      <c r="AD52" s="389"/>
      <c r="AE52" s="389"/>
    </row>
    <row r="53" spans="1:31" s="227" customFormat="1" ht="39.6">
      <c r="A53" s="223">
        <v>28</v>
      </c>
      <c r="B53" s="224" t="s">
        <v>596</v>
      </c>
      <c r="C53" s="7"/>
      <c r="D53" s="7"/>
      <c r="E53" s="7"/>
      <c r="F53" s="7"/>
      <c r="G53" s="7"/>
      <c r="H53" s="7"/>
      <c r="I53" s="7"/>
      <c r="J53" s="344"/>
      <c r="K53" s="13"/>
      <c r="L53" s="10"/>
      <c r="M53" s="7"/>
      <c r="N53" s="11"/>
      <c r="O53" s="11"/>
      <c r="P53" s="11"/>
      <c r="Q53" s="11"/>
      <c r="R53" s="11"/>
      <c r="S53" s="387"/>
      <c r="T53" s="387"/>
      <c r="U53" s="387"/>
      <c r="V53" s="387"/>
      <c r="W53" s="387"/>
      <c r="X53" s="387"/>
      <c r="Y53" s="390"/>
      <c r="Z53" s="389"/>
      <c r="AA53" s="389"/>
      <c r="AB53" s="389"/>
      <c r="AC53" s="389"/>
      <c r="AD53" s="389"/>
      <c r="AE53" s="389"/>
    </row>
    <row r="54" spans="1:31" s="227" customFormat="1">
      <c r="A54" s="7"/>
      <c r="B54" s="8"/>
      <c r="C54" s="7"/>
      <c r="D54" s="7"/>
      <c r="E54" s="7"/>
      <c r="F54" s="7"/>
      <c r="G54" s="7"/>
      <c r="H54" s="7"/>
      <c r="I54" s="7"/>
      <c r="J54" s="344"/>
      <c r="K54" s="13"/>
      <c r="L54" s="10"/>
      <c r="M54" s="7"/>
      <c r="N54" s="11"/>
      <c r="O54" s="11"/>
      <c r="P54" s="11"/>
      <c r="Q54" s="11"/>
      <c r="R54" s="11"/>
      <c r="S54" s="387"/>
      <c r="T54" s="387"/>
      <c r="U54" s="387"/>
      <c r="V54" s="387"/>
      <c r="W54" s="387"/>
      <c r="X54" s="387"/>
      <c r="Y54" s="390"/>
      <c r="Z54" s="391"/>
      <c r="AA54" s="391"/>
      <c r="AB54" s="391"/>
      <c r="AC54" s="391"/>
      <c r="AD54" s="391"/>
      <c r="AE54" s="391"/>
    </row>
    <row r="55" spans="1:31">
      <c r="J55" s="344"/>
      <c r="K55" s="13"/>
      <c r="Z55" s="391"/>
      <c r="AA55" s="391"/>
      <c r="AB55" s="391"/>
      <c r="AC55" s="391"/>
      <c r="AD55" s="391"/>
      <c r="AE55" s="391"/>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09" priority="9" operator="containsText" text="0">
      <formula>NOT(ISERROR(SEARCH("0",S4)))</formula>
    </cfRule>
  </conditionalFormatting>
  <conditionalFormatting sqref="U4:U22">
    <cfRule type="containsText" dxfId="208" priority="8" operator="containsText" text="0">
      <formula>NOT(ISERROR(SEARCH("0",U4)))</formula>
    </cfRule>
  </conditionalFormatting>
  <conditionalFormatting sqref="V4:V22">
    <cfRule type="containsText" dxfId="207" priority="7" operator="containsText" text="1">
      <formula>NOT(ISERROR(SEARCH("1",V4)))</formula>
    </cfRule>
  </conditionalFormatting>
  <conditionalFormatting sqref="W4:W22 A23">
    <cfRule type="containsText" dxfId="206" priority="6" operator="containsText" text="Y">
      <formula>NOT(ISERROR(SEARCH("Y",A4)))</formula>
    </cfRule>
  </conditionalFormatting>
  <conditionalFormatting sqref="AC4:AE4">
    <cfRule type="cellIs" dxfId="205" priority="4" stopIfTrue="1" operator="equal">
      <formula>"身份空白"</formula>
    </cfRule>
    <cfRule type="cellIs" dxfId="20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6"/>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27.21875" style="7" customWidth="1"/>
    <col min="2" max="2" width="16" style="8" customWidth="1"/>
    <col min="3" max="3" width="12.88671875" style="7" customWidth="1"/>
    <col min="4" max="9" width="14.5546875" style="7" customWidth="1"/>
    <col min="10" max="10" width="29.88671875" style="9" customWidth="1"/>
    <col min="11" max="11" width="28" style="7" customWidth="1"/>
    <col min="12" max="12" width="24.5546875" style="10" customWidth="1"/>
    <col min="13" max="13" width="22.6640625" style="7" customWidth="1"/>
    <col min="14" max="16" width="31.33203125" style="11" customWidth="1"/>
    <col min="17" max="17" width="19.33203125" style="11" customWidth="1"/>
    <col min="18" max="18" width="31.33203125" style="11" customWidth="1"/>
    <col min="19" max="21" width="22" style="7" customWidth="1"/>
    <col min="22" max="22" width="23.5546875" style="7" customWidth="1"/>
    <col min="23" max="23" width="18.5546875" style="7" customWidth="1"/>
    <col min="24" max="24" width="16.6640625" style="7" customWidth="1"/>
    <col min="25" max="25" width="21" style="12" customWidth="1"/>
    <col min="26" max="31" width="25.1093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976"/>
      <c r="U1" s="976"/>
      <c r="V1" s="976"/>
      <c r="W1" s="976"/>
      <c r="X1" s="976"/>
      <c r="Y1" s="976"/>
      <c r="Z1" s="976"/>
      <c r="AA1" s="976"/>
      <c r="AB1" s="976"/>
      <c r="AC1" s="976"/>
      <c r="AD1" s="976"/>
      <c r="AE1" s="976"/>
    </row>
    <row r="2" spans="1:31" s="3" customFormat="1" ht="216" customHeight="1">
      <c r="A2" s="862" t="s">
        <v>1</v>
      </c>
      <c r="B2" s="862"/>
      <c r="C2" s="862"/>
      <c r="D2" s="862"/>
      <c r="E2" s="862"/>
      <c r="F2" s="862"/>
      <c r="G2" s="862"/>
      <c r="H2" s="862"/>
      <c r="I2" s="862"/>
      <c r="J2" s="862"/>
      <c r="K2" s="862"/>
      <c r="L2" s="862"/>
      <c r="M2" s="862"/>
      <c r="N2" s="863" t="s">
        <v>1181</v>
      </c>
      <c r="O2" s="864"/>
      <c r="P2" s="864"/>
      <c r="Q2" s="865" t="s">
        <v>1059</v>
      </c>
      <c r="R2" s="865"/>
      <c r="S2" s="977" t="s">
        <v>170</v>
      </c>
      <c r="T2" s="978"/>
      <c r="U2" s="978"/>
      <c r="V2" s="978"/>
      <c r="W2" s="978"/>
      <c r="X2" s="979"/>
      <c r="Y2" s="47" t="s">
        <v>171</v>
      </c>
      <c r="Z2" s="869" t="s">
        <v>977</v>
      </c>
      <c r="AA2" s="870"/>
      <c r="AB2" s="870"/>
      <c r="AC2" s="871" t="s">
        <v>978</v>
      </c>
      <c r="AD2" s="871"/>
      <c r="AE2" s="871"/>
    </row>
    <row r="3" spans="1:31" s="392" customFormat="1" ht="153.6" customHeight="1">
      <c r="A3" s="221" t="s">
        <v>1153</v>
      </c>
      <c r="B3" s="220" t="s">
        <v>1154</v>
      </c>
      <c r="C3" s="221" t="s">
        <v>1155</v>
      </c>
      <c r="D3" s="221" t="s">
        <v>1156</v>
      </c>
      <c r="E3" s="221" t="s">
        <v>1157</v>
      </c>
      <c r="F3" s="221" t="s">
        <v>1158</v>
      </c>
      <c r="G3" s="221" t="s">
        <v>1159</v>
      </c>
      <c r="H3" s="221" t="s">
        <v>1160</v>
      </c>
      <c r="I3" s="221" t="s">
        <v>1161</v>
      </c>
      <c r="J3" s="221" t="s">
        <v>1162</v>
      </c>
      <c r="K3" s="221" t="s">
        <v>1163</v>
      </c>
      <c r="L3" s="222" t="s">
        <v>1164</v>
      </c>
      <c r="M3" s="221" t="s">
        <v>1165</v>
      </c>
      <c r="N3" s="304" t="s">
        <v>1166</v>
      </c>
      <c r="O3" s="423" t="s">
        <v>1167</v>
      </c>
      <c r="P3" s="423" t="s">
        <v>1168</v>
      </c>
      <c r="Q3" s="423" t="s">
        <v>1169</v>
      </c>
      <c r="R3" s="423" t="s">
        <v>1170</v>
      </c>
      <c r="S3" s="425" t="s">
        <v>1171</v>
      </c>
      <c r="T3" s="425" t="s">
        <v>1172</v>
      </c>
      <c r="U3" s="425" t="s">
        <v>1173</v>
      </c>
      <c r="V3" s="306" t="s">
        <v>1174</v>
      </c>
      <c r="W3" s="425" t="s">
        <v>1175</v>
      </c>
      <c r="X3" s="307" t="s">
        <v>116</v>
      </c>
      <c r="Y3" s="308" t="s">
        <v>1176</v>
      </c>
      <c r="Z3" s="309" t="s">
        <v>744</v>
      </c>
      <c r="AA3" s="309" t="s">
        <v>745</v>
      </c>
      <c r="AB3" s="310" t="s">
        <v>1177</v>
      </c>
      <c r="AC3" s="311" t="s">
        <v>1178</v>
      </c>
      <c r="AD3" s="311" t="s">
        <v>1179</v>
      </c>
      <c r="AE3" s="311" t="s">
        <v>1180</v>
      </c>
    </row>
    <row r="4" spans="1:31" s="416" customFormat="1" ht="49.95" customHeight="1">
      <c r="A4" s="394">
        <v>1</v>
      </c>
      <c r="B4" s="397">
        <f>'步驟1. 先填【111-1申請總表】會自動帶公式至步驟2.欄位'!G24</f>
        <v>0</v>
      </c>
      <c r="C4" s="413"/>
      <c r="D4" s="347">
        <v>1</v>
      </c>
      <c r="E4" s="347">
        <v>1</v>
      </c>
      <c r="F4" s="347">
        <v>0</v>
      </c>
      <c r="G4" s="413">
        <v>0</v>
      </c>
      <c r="H4" s="413">
        <v>0</v>
      </c>
      <c r="I4" s="347">
        <v>1</v>
      </c>
      <c r="J4" s="347">
        <f>'步驟1. 先填【111-1申請總表】會自動帶公式至步驟2.欄位'!C8</f>
        <v>0</v>
      </c>
      <c r="K4" s="347">
        <v>2</v>
      </c>
      <c r="L4" s="424"/>
      <c r="M4" s="393"/>
      <c r="N4" s="432"/>
      <c r="O4" s="432"/>
      <c r="P4" s="432"/>
      <c r="Q4" s="432"/>
      <c r="R4" s="432"/>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先填【111-1申請總表】會自動帶公式至步驟2.欄位'!$N$24="弱勢家庭子女",'步驟1. 先填【111-1申請總表】會自動帶公式至步驟2.欄位'!$N$24="弱勢家庭身障學生或身障人士子女")),U4*(G4=0)),"1","0")</f>
        <v>0</v>
      </c>
      <c r="W4" s="429" t="str">
        <f t="shared" ref="W4:W22" si="3">IF(U4*V4,"Y","N")</f>
        <v>N</v>
      </c>
      <c r="X4" s="966">
        <f>COUNTIF(U4:U22,"1")</f>
        <v>1</v>
      </c>
      <c r="Y4" s="879">
        <f>'步驟1. 先填【111-1申請總表】會自動帶公式至步驟2.欄位'!N24</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32"/>
      <c r="O5" s="432"/>
      <c r="P5" s="432"/>
      <c r="Q5" s="432"/>
      <c r="R5" s="432"/>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48"/>
      <c r="D6" s="348"/>
      <c r="E6" s="348"/>
      <c r="F6" s="348"/>
      <c r="G6" s="348">
        <v>0</v>
      </c>
      <c r="H6" s="348">
        <v>0</v>
      </c>
      <c r="I6" s="413"/>
      <c r="J6" s="348"/>
      <c r="K6" s="348"/>
      <c r="L6" s="424"/>
      <c r="M6" s="393"/>
      <c r="N6" s="432"/>
      <c r="O6" s="432"/>
      <c r="P6" s="432"/>
      <c r="Q6" s="432"/>
      <c r="R6" s="432"/>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48"/>
      <c r="D7" s="348"/>
      <c r="E7" s="348"/>
      <c r="F7" s="348"/>
      <c r="G7" s="348">
        <v>0</v>
      </c>
      <c r="H7" s="348">
        <v>0</v>
      </c>
      <c r="I7" s="413"/>
      <c r="J7" s="348"/>
      <c r="K7" s="348"/>
      <c r="L7" s="424"/>
      <c r="M7" s="393"/>
      <c r="N7" s="432"/>
      <c r="O7" s="432"/>
      <c r="P7" s="432"/>
      <c r="Q7" s="432"/>
      <c r="R7" s="432"/>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48"/>
      <c r="D8" s="348"/>
      <c r="E8" s="348"/>
      <c r="F8" s="348"/>
      <c r="G8" s="348">
        <v>0</v>
      </c>
      <c r="H8" s="348">
        <v>0</v>
      </c>
      <c r="I8" s="413"/>
      <c r="J8" s="348"/>
      <c r="K8" s="348"/>
      <c r="L8" s="424"/>
      <c r="M8" s="393"/>
      <c r="N8" s="432"/>
      <c r="O8" s="432"/>
      <c r="P8" s="432"/>
      <c r="Q8" s="432"/>
      <c r="R8" s="432"/>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48"/>
      <c r="D9" s="348"/>
      <c r="E9" s="348"/>
      <c r="F9" s="348"/>
      <c r="G9" s="348">
        <v>0</v>
      </c>
      <c r="H9" s="348">
        <v>0</v>
      </c>
      <c r="I9" s="413"/>
      <c r="J9" s="348"/>
      <c r="K9" s="348"/>
      <c r="L9" s="424"/>
      <c r="M9" s="393"/>
      <c r="N9" s="432"/>
      <c r="O9" s="432"/>
      <c r="P9" s="432"/>
      <c r="Q9" s="432"/>
      <c r="R9" s="432"/>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48"/>
      <c r="D10" s="348"/>
      <c r="E10" s="348"/>
      <c r="F10" s="348"/>
      <c r="G10" s="348">
        <v>0</v>
      </c>
      <c r="H10" s="348">
        <v>0</v>
      </c>
      <c r="I10" s="413"/>
      <c r="J10" s="348"/>
      <c r="K10" s="348"/>
      <c r="L10" s="424"/>
      <c r="M10" s="393"/>
      <c r="N10" s="432"/>
      <c r="O10" s="432"/>
      <c r="P10" s="432"/>
      <c r="Q10" s="432"/>
      <c r="R10" s="432"/>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48"/>
      <c r="D11" s="348"/>
      <c r="E11" s="348"/>
      <c r="F11" s="348"/>
      <c r="G11" s="348">
        <v>0</v>
      </c>
      <c r="H11" s="348">
        <v>0</v>
      </c>
      <c r="I11" s="413"/>
      <c r="J11" s="348"/>
      <c r="K11" s="348"/>
      <c r="L11" s="424"/>
      <c r="M11" s="393"/>
      <c r="N11" s="432"/>
      <c r="O11" s="432"/>
      <c r="P11" s="432"/>
      <c r="Q11" s="432"/>
      <c r="R11" s="432"/>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48"/>
      <c r="D12" s="348"/>
      <c r="E12" s="348"/>
      <c r="F12" s="348"/>
      <c r="G12" s="348">
        <v>0</v>
      </c>
      <c r="H12" s="348">
        <v>0</v>
      </c>
      <c r="I12" s="413"/>
      <c r="J12" s="348"/>
      <c r="K12" s="348"/>
      <c r="L12" s="424"/>
      <c r="M12" s="393"/>
      <c r="N12" s="432"/>
      <c r="O12" s="432"/>
      <c r="P12" s="432"/>
      <c r="Q12" s="432"/>
      <c r="R12" s="432"/>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48"/>
      <c r="D13" s="348"/>
      <c r="E13" s="348"/>
      <c r="F13" s="348"/>
      <c r="G13" s="348">
        <v>0</v>
      </c>
      <c r="H13" s="348">
        <v>0</v>
      </c>
      <c r="I13" s="413"/>
      <c r="J13" s="348"/>
      <c r="K13" s="348"/>
      <c r="L13" s="424"/>
      <c r="M13" s="393"/>
      <c r="N13" s="432"/>
      <c r="O13" s="432"/>
      <c r="P13" s="432"/>
      <c r="Q13" s="432"/>
      <c r="R13" s="432"/>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48"/>
      <c r="D14" s="348"/>
      <c r="E14" s="348"/>
      <c r="F14" s="348"/>
      <c r="G14" s="348">
        <v>0</v>
      </c>
      <c r="H14" s="348">
        <v>0</v>
      </c>
      <c r="I14" s="413"/>
      <c r="J14" s="348"/>
      <c r="K14" s="348"/>
      <c r="L14" s="424"/>
      <c r="M14" s="393"/>
      <c r="N14" s="432"/>
      <c r="O14" s="432"/>
      <c r="P14" s="432"/>
      <c r="Q14" s="432"/>
      <c r="R14" s="432"/>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48"/>
      <c r="D15" s="348"/>
      <c r="E15" s="348"/>
      <c r="F15" s="348"/>
      <c r="G15" s="348">
        <v>0</v>
      </c>
      <c r="H15" s="348">
        <v>0</v>
      </c>
      <c r="I15" s="413"/>
      <c r="J15" s="348"/>
      <c r="K15" s="348"/>
      <c r="L15" s="424"/>
      <c r="M15" s="393"/>
      <c r="N15" s="432"/>
      <c r="O15" s="432"/>
      <c r="P15" s="432"/>
      <c r="Q15" s="432"/>
      <c r="R15" s="432"/>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48"/>
      <c r="D16" s="348"/>
      <c r="E16" s="348"/>
      <c r="F16" s="348"/>
      <c r="G16" s="348">
        <v>0</v>
      </c>
      <c r="H16" s="348">
        <v>0</v>
      </c>
      <c r="I16" s="413"/>
      <c r="J16" s="348"/>
      <c r="K16" s="348"/>
      <c r="L16" s="424"/>
      <c r="M16" s="393"/>
      <c r="N16" s="432"/>
      <c r="O16" s="432"/>
      <c r="P16" s="432"/>
      <c r="Q16" s="432"/>
      <c r="R16" s="432"/>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48"/>
      <c r="D17" s="348"/>
      <c r="E17" s="348"/>
      <c r="F17" s="348"/>
      <c r="G17" s="348">
        <v>0</v>
      </c>
      <c r="H17" s="348">
        <v>0</v>
      </c>
      <c r="I17" s="413"/>
      <c r="J17" s="348"/>
      <c r="K17" s="348"/>
      <c r="L17" s="424"/>
      <c r="M17" s="393"/>
      <c r="N17" s="432"/>
      <c r="O17" s="432"/>
      <c r="P17" s="432"/>
      <c r="Q17" s="432"/>
      <c r="R17" s="432"/>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48"/>
      <c r="D18" s="348"/>
      <c r="E18" s="348"/>
      <c r="F18" s="348"/>
      <c r="G18" s="348">
        <v>0</v>
      </c>
      <c r="H18" s="348">
        <v>0</v>
      </c>
      <c r="I18" s="413"/>
      <c r="J18" s="348"/>
      <c r="K18" s="348"/>
      <c r="L18" s="424"/>
      <c r="M18" s="393"/>
      <c r="N18" s="432"/>
      <c r="O18" s="432"/>
      <c r="P18" s="432"/>
      <c r="Q18" s="432"/>
      <c r="R18" s="432"/>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48"/>
      <c r="D19" s="348"/>
      <c r="E19" s="348"/>
      <c r="F19" s="348"/>
      <c r="G19" s="348">
        <v>0</v>
      </c>
      <c r="H19" s="348">
        <v>0</v>
      </c>
      <c r="I19" s="413"/>
      <c r="J19" s="348"/>
      <c r="K19" s="348"/>
      <c r="L19" s="424"/>
      <c r="M19" s="393"/>
      <c r="N19" s="432"/>
      <c r="O19" s="432"/>
      <c r="P19" s="432"/>
      <c r="Q19" s="432"/>
      <c r="R19" s="432"/>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48"/>
      <c r="D20" s="348"/>
      <c r="E20" s="348"/>
      <c r="F20" s="348"/>
      <c r="G20" s="348">
        <v>0</v>
      </c>
      <c r="H20" s="348">
        <v>0</v>
      </c>
      <c r="I20" s="413"/>
      <c r="J20" s="348"/>
      <c r="K20" s="348"/>
      <c r="L20" s="424"/>
      <c r="M20" s="393"/>
      <c r="N20" s="432"/>
      <c r="O20" s="432"/>
      <c r="P20" s="432"/>
      <c r="Q20" s="432"/>
      <c r="R20" s="432"/>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48"/>
      <c r="D21" s="348"/>
      <c r="E21" s="348"/>
      <c r="F21" s="348"/>
      <c r="G21" s="348">
        <v>0</v>
      </c>
      <c r="H21" s="348">
        <v>0</v>
      </c>
      <c r="I21" s="413"/>
      <c r="J21" s="348"/>
      <c r="K21" s="348"/>
      <c r="L21" s="424"/>
      <c r="M21" s="393"/>
      <c r="N21" s="432"/>
      <c r="O21" s="432"/>
      <c r="P21" s="432"/>
      <c r="Q21" s="432"/>
      <c r="R21" s="432"/>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48"/>
      <c r="D22" s="348"/>
      <c r="E22" s="348"/>
      <c r="F22" s="348"/>
      <c r="G22" s="348">
        <v>0</v>
      </c>
      <c r="H22" s="348">
        <v>0</v>
      </c>
      <c r="I22" s="413"/>
      <c r="J22" s="348"/>
      <c r="K22" s="348"/>
      <c r="L22" s="424"/>
      <c r="M22" s="393"/>
      <c r="N22" s="432"/>
      <c r="O22" s="432"/>
      <c r="P22" s="432"/>
      <c r="Q22" s="432"/>
      <c r="R22" s="432"/>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1152</v>
      </c>
      <c r="B23" s="970"/>
      <c r="C23" s="970"/>
      <c r="D23" s="970"/>
      <c r="E23" s="970"/>
      <c r="F23" s="970"/>
      <c r="G23" s="970"/>
      <c r="H23" s="970"/>
      <c r="I23" s="970"/>
      <c r="J23" s="970"/>
      <c r="K23" s="970"/>
      <c r="L23" s="970"/>
      <c r="M23" s="971"/>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19.8">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19.8">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19.8">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19.8">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39.6">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03" priority="9" operator="containsText" text="0">
      <formula>NOT(ISERROR(SEARCH("0",S4)))</formula>
    </cfRule>
  </conditionalFormatting>
  <conditionalFormatting sqref="U4:U22">
    <cfRule type="containsText" dxfId="202" priority="8" operator="containsText" text="0">
      <formula>NOT(ISERROR(SEARCH("0",U4)))</formula>
    </cfRule>
  </conditionalFormatting>
  <conditionalFormatting sqref="V4:V22">
    <cfRule type="containsText" dxfId="201" priority="7" operator="containsText" text="1">
      <formula>NOT(ISERROR(SEARCH("1",V4)))</formula>
    </cfRule>
  </conditionalFormatting>
  <conditionalFormatting sqref="W4:W22 A23">
    <cfRule type="containsText" dxfId="200" priority="6" operator="containsText" text="Y">
      <formula>NOT(ISERROR(SEARCH("Y",A4)))</formula>
    </cfRule>
  </conditionalFormatting>
  <conditionalFormatting sqref="AC4:AE4">
    <cfRule type="cellIs" dxfId="199" priority="4" stopIfTrue="1" operator="equal">
      <formula>"身份空白"</formula>
    </cfRule>
    <cfRule type="cellIs" dxfId="19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7"/>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0.33203125" style="8" customWidth="1"/>
    <col min="3" max="3" width="12.77734375" style="7" customWidth="1"/>
    <col min="4" max="4" width="17.6640625" style="7" customWidth="1"/>
    <col min="5" max="5" width="14.77734375" style="7" customWidth="1"/>
    <col min="6" max="9" width="17.6640625" style="7" customWidth="1"/>
    <col min="10" max="10" width="33.44140625" style="9" customWidth="1"/>
    <col min="11" max="11" width="26.88671875" style="7" customWidth="1"/>
    <col min="12" max="12" width="24.77734375" style="10" customWidth="1"/>
    <col min="13" max="13" width="21.33203125" style="7" customWidth="1"/>
    <col min="14" max="16" width="29.33203125" style="11" customWidth="1"/>
    <col min="17" max="17" width="18.21875" style="11" customWidth="1"/>
    <col min="18" max="18" width="29.33203125" style="11" customWidth="1"/>
    <col min="19" max="20" width="24.6640625" style="7" customWidth="1"/>
    <col min="21" max="21" width="18.44140625" style="7" customWidth="1"/>
    <col min="22" max="22" width="26.88671875" style="7" customWidth="1"/>
    <col min="23" max="23" width="17" style="7" customWidth="1"/>
    <col min="24" max="24" width="16.6640625" style="7" customWidth="1"/>
    <col min="25" max="25" width="19" style="12" customWidth="1"/>
    <col min="26" max="31" width="26"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38.44999999999999"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先填【111-1申請總表】會自動帶公式至步驟2.欄位'!G25</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先填【111-1申請總表】會自動帶公式至步驟2.欄位'!$N$25="弱勢家庭子女",'步驟1. 先填【111-1申請總表】會自動帶公式至步驟2.欄位'!$N$25="弱勢家庭身障學生或身障人士子女")),U4*(G4=0)),"1","0")</f>
        <v>0</v>
      </c>
      <c r="W4" s="429" t="str">
        <f t="shared" ref="W4:W22" si="3">IF(U4*V4,"Y","N")</f>
        <v>N</v>
      </c>
      <c r="X4" s="966">
        <f>COUNTIF(U4:U22,"1")</f>
        <v>1</v>
      </c>
      <c r="Y4" s="879">
        <f>'步驟1. 先填【111-1申請總表】會自動帶公式至步驟2.欄位'!N25</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9" customFormat="1" ht="45" customHeight="1">
      <c r="A23" s="972" t="s">
        <v>1152</v>
      </c>
      <c r="B23" s="973"/>
      <c r="C23" s="973"/>
      <c r="D23" s="973"/>
      <c r="E23" s="973"/>
      <c r="F23" s="973"/>
      <c r="G23" s="973"/>
      <c r="H23" s="973"/>
      <c r="I23" s="973"/>
      <c r="J23" s="973"/>
      <c r="K23" s="973"/>
      <c r="L23" s="973"/>
      <c r="M23" s="974"/>
      <c r="N23" s="300">
        <f>SUM(N4:N22)</f>
        <v>0</v>
      </c>
      <c r="O23" s="300">
        <f t="shared" ref="O23:R23" si="5">SUM(O4:O22)</f>
        <v>0</v>
      </c>
      <c r="P23" s="300">
        <f t="shared" si="5"/>
        <v>0</v>
      </c>
      <c r="Q23" s="300">
        <f t="shared" si="5"/>
        <v>0</v>
      </c>
      <c r="R23" s="300">
        <f t="shared" si="5"/>
        <v>0</v>
      </c>
      <c r="S23" s="301"/>
      <c r="T23" s="301"/>
      <c r="U23" s="301"/>
      <c r="V23" s="301"/>
      <c r="W23" s="302"/>
      <c r="X23" s="303">
        <f>X4</f>
        <v>1</v>
      </c>
      <c r="Y23" s="48">
        <f>Y4</f>
        <v>0</v>
      </c>
      <c r="Z23" s="882"/>
      <c r="AA23" s="882"/>
      <c r="AB23" s="882"/>
      <c r="AC23" s="872"/>
      <c r="AD23" s="872"/>
      <c r="AE23" s="872"/>
    </row>
    <row r="25" spans="1:31" s="455" customFormat="1" ht="18.45" customHeight="1">
      <c r="A25" s="358" t="s">
        <v>597</v>
      </c>
      <c r="B25" s="453"/>
      <c r="C25" s="387"/>
      <c r="D25" s="387"/>
      <c r="E25" s="387"/>
      <c r="F25" s="387"/>
      <c r="G25" s="387"/>
      <c r="H25" s="387"/>
      <c r="I25" s="387"/>
      <c r="J25" s="408"/>
      <c r="K25" s="231" t="s">
        <v>598</v>
      </c>
      <c r="L25" s="454"/>
      <c r="M25" s="387"/>
      <c r="N25" s="359"/>
      <c r="O25" s="359"/>
      <c r="P25" s="359"/>
      <c r="Q25" s="359"/>
      <c r="R25" s="359"/>
      <c r="S25" s="387"/>
      <c r="T25" s="387"/>
      <c r="U25" s="387"/>
      <c r="V25" s="387"/>
      <c r="W25" s="387"/>
      <c r="X25" s="387"/>
      <c r="Y25" s="390"/>
      <c r="Z25" s="389"/>
      <c r="AA25" s="389"/>
      <c r="AB25" s="389"/>
      <c r="AC25" s="389"/>
      <c r="AD25" s="389"/>
      <c r="AE25" s="389"/>
    </row>
    <row r="26" spans="1:31" s="455" customFormat="1" ht="19.8">
      <c r="A26" s="223">
        <v>1</v>
      </c>
      <c r="B26" s="224" t="s">
        <v>569</v>
      </c>
      <c r="C26" s="387"/>
      <c r="D26" s="387"/>
      <c r="E26" s="387"/>
      <c r="F26" s="387"/>
      <c r="G26" s="387"/>
      <c r="H26" s="387"/>
      <c r="I26" s="387"/>
      <c r="J26" s="408"/>
      <c r="K26" s="224" t="s">
        <v>599</v>
      </c>
      <c r="L26" s="383"/>
      <c r="M26" s="387"/>
      <c r="N26" s="359"/>
      <c r="O26" s="359"/>
      <c r="P26" s="359"/>
      <c r="Q26" s="359"/>
      <c r="R26" s="359"/>
      <c r="S26" s="387"/>
      <c r="T26" s="387"/>
      <c r="U26" s="387"/>
      <c r="V26" s="387"/>
      <c r="W26" s="387"/>
      <c r="X26" s="387"/>
      <c r="Y26" s="390"/>
      <c r="Z26" s="389"/>
      <c r="AA26" s="389"/>
      <c r="AB26" s="389"/>
      <c r="AC26" s="389"/>
      <c r="AD26" s="389"/>
      <c r="AE26" s="389"/>
    </row>
    <row r="27" spans="1:31" s="455" customFormat="1" ht="19.8">
      <c r="A27" s="223">
        <v>2</v>
      </c>
      <c r="B27" s="224" t="s">
        <v>570</v>
      </c>
      <c r="C27" s="387"/>
      <c r="D27" s="387"/>
      <c r="E27" s="387"/>
      <c r="F27" s="387"/>
      <c r="G27" s="387"/>
      <c r="H27" s="387"/>
      <c r="I27" s="387"/>
      <c r="J27" s="408"/>
      <c r="K27" s="224" t="s">
        <v>601</v>
      </c>
      <c r="L27" s="454"/>
      <c r="M27" s="387"/>
      <c r="N27" s="359"/>
      <c r="O27" s="359"/>
      <c r="P27" s="359"/>
      <c r="Q27" s="359"/>
      <c r="R27" s="359"/>
      <c r="S27" s="387"/>
      <c r="T27" s="387"/>
      <c r="U27" s="387"/>
      <c r="V27" s="387"/>
      <c r="W27" s="387"/>
      <c r="X27" s="387"/>
      <c r="Y27" s="390"/>
      <c r="Z27" s="389"/>
      <c r="AA27" s="389"/>
      <c r="AB27" s="389"/>
      <c r="AC27" s="389"/>
      <c r="AD27" s="389"/>
      <c r="AE27" s="389"/>
    </row>
    <row r="28" spans="1:31" s="455" customFormat="1" ht="19.8">
      <c r="A28" s="223">
        <v>3</v>
      </c>
      <c r="B28" s="224" t="s">
        <v>571</v>
      </c>
      <c r="C28" s="387"/>
      <c r="D28" s="387"/>
      <c r="E28" s="387"/>
      <c r="F28" s="387"/>
      <c r="G28" s="387"/>
      <c r="H28" s="387"/>
      <c r="I28" s="387"/>
      <c r="J28" s="408"/>
      <c r="K28" s="224" t="s">
        <v>602</v>
      </c>
      <c r="L28" s="454"/>
      <c r="M28" s="387"/>
      <c r="N28" s="359"/>
      <c r="O28" s="359"/>
      <c r="P28" s="359"/>
      <c r="Q28" s="359"/>
      <c r="R28" s="359"/>
      <c r="S28" s="387"/>
      <c r="T28" s="387"/>
      <c r="U28" s="387"/>
      <c r="V28" s="387"/>
      <c r="W28" s="387"/>
      <c r="X28" s="387"/>
      <c r="Y28" s="390"/>
      <c r="Z28" s="389"/>
      <c r="AA28" s="389"/>
      <c r="AB28" s="389"/>
      <c r="AC28" s="389"/>
      <c r="AD28" s="389"/>
      <c r="AE28" s="389"/>
    </row>
    <row r="29" spans="1:31" s="455" customFormat="1" ht="19.8">
      <c r="A29" s="223">
        <v>4</v>
      </c>
      <c r="B29" s="224" t="s">
        <v>572</v>
      </c>
      <c r="C29" s="387"/>
      <c r="D29" s="387"/>
      <c r="E29" s="387"/>
      <c r="F29" s="387"/>
      <c r="G29" s="387"/>
      <c r="H29" s="387"/>
      <c r="I29" s="387"/>
      <c r="J29" s="408"/>
      <c r="K29" s="224" t="s">
        <v>603</v>
      </c>
      <c r="L29" s="454"/>
      <c r="M29" s="387"/>
      <c r="N29" s="359"/>
      <c r="O29" s="359"/>
      <c r="P29" s="359"/>
      <c r="Q29" s="359"/>
      <c r="R29" s="359"/>
      <c r="S29" s="387"/>
      <c r="T29" s="387"/>
      <c r="U29" s="387"/>
      <c r="V29" s="387"/>
      <c r="W29" s="387"/>
      <c r="X29" s="387"/>
      <c r="Y29" s="390"/>
      <c r="Z29" s="389"/>
      <c r="AA29" s="389"/>
      <c r="AB29" s="389"/>
      <c r="AC29" s="389"/>
      <c r="AD29" s="389"/>
      <c r="AE29" s="389"/>
    </row>
    <row r="30" spans="1:31" s="455" customFormat="1" ht="19.8">
      <c r="A30" s="223">
        <v>5</v>
      </c>
      <c r="B30" s="224" t="s">
        <v>573</v>
      </c>
      <c r="C30" s="387"/>
      <c r="D30" s="387"/>
      <c r="E30" s="387"/>
      <c r="F30" s="387"/>
      <c r="G30" s="387"/>
      <c r="H30" s="387"/>
      <c r="I30" s="387"/>
      <c r="J30" s="408"/>
      <c r="K30" s="224" t="s">
        <v>604</v>
      </c>
      <c r="L30" s="454"/>
      <c r="M30" s="387"/>
      <c r="N30" s="359"/>
      <c r="O30" s="359"/>
      <c r="P30" s="359"/>
      <c r="Q30" s="359"/>
      <c r="R30" s="359"/>
      <c r="S30" s="387"/>
      <c r="T30" s="387"/>
      <c r="U30" s="387"/>
      <c r="V30" s="387"/>
      <c r="W30" s="387"/>
      <c r="X30" s="387"/>
      <c r="Y30" s="390"/>
      <c r="Z30" s="389"/>
      <c r="AA30" s="389"/>
      <c r="AB30" s="389"/>
      <c r="AC30" s="389"/>
      <c r="AD30" s="389"/>
      <c r="AE30" s="389"/>
    </row>
    <row r="31" spans="1:31" s="455" customFormat="1" ht="19.8">
      <c r="A31" s="223">
        <v>6</v>
      </c>
      <c r="B31" s="224" t="s">
        <v>574</v>
      </c>
      <c r="C31" s="387"/>
      <c r="D31" s="387"/>
      <c r="E31" s="387"/>
      <c r="F31" s="387"/>
      <c r="G31" s="387"/>
      <c r="H31" s="387"/>
      <c r="I31" s="387"/>
      <c r="J31" s="408"/>
      <c r="K31" s="224" t="s">
        <v>605</v>
      </c>
      <c r="L31" s="454"/>
      <c r="M31" s="387"/>
      <c r="N31" s="359"/>
      <c r="O31" s="359"/>
      <c r="P31" s="359"/>
      <c r="Q31" s="359"/>
      <c r="R31" s="359"/>
      <c r="S31" s="387"/>
      <c r="T31" s="387"/>
      <c r="U31" s="387"/>
      <c r="V31" s="387"/>
      <c r="W31" s="387"/>
      <c r="X31" s="387"/>
      <c r="Y31" s="390"/>
      <c r="Z31" s="389"/>
      <c r="AA31" s="389"/>
      <c r="AB31" s="389"/>
      <c r="AC31" s="389"/>
      <c r="AD31" s="389"/>
      <c r="AE31" s="389"/>
    </row>
    <row r="32" spans="1:31" s="455" customFormat="1" ht="39.6">
      <c r="A32" s="223">
        <v>7</v>
      </c>
      <c r="B32" s="224" t="s">
        <v>575</v>
      </c>
      <c r="C32" s="387"/>
      <c r="D32" s="387"/>
      <c r="E32" s="387"/>
      <c r="F32" s="387"/>
      <c r="G32" s="387"/>
      <c r="H32" s="387"/>
      <c r="I32" s="387"/>
      <c r="J32" s="408"/>
      <c r="K32" s="224" t="s">
        <v>606</v>
      </c>
      <c r="L32" s="454"/>
      <c r="M32" s="387"/>
      <c r="N32" s="359"/>
      <c r="O32" s="359"/>
      <c r="P32" s="359"/>
      <c r="Q32" s="359"/>
      <c r="R32" s="359"/>
      <c r="S32" s="387"/>
      <c r="T32" s="387"/>
      <c r="U32" s="387"/>
      <c r="V32" s="387"/>
      <c r="W32" s="387"/>
      <c r="X32" s="387"/>
      <c r="Y32" s="390"/>
      <c r="Z32" s="389"/>
      <c r="AA32" s="389"/>
      <c r="AB32" s="389"/>
      <c r="AC32" s="389"/>
      <c r="AD32" s="389"/>
      <c r="AE32" s="389"/>
    </row>
    <row r="33" spans="1:31" s="455" customFormat="1" ht="19.8">
      <c r="A33" s="223">
        <v>8</v>
      </c>
      <c r="B33" s="224" t="s">
        <v>576</v>
      </c>
      <c r="C33" s="387"/>
      <c r="D33" s="387"/>
      <c r="E33" s="387"/>
      <c r="F33" s="387"/>
      <c r="G33" s="387"/>
      <c r="H33" s="387"/>
      <c r="I33" s="387"/>
      <c r="J33" s="408"/>
      <c r="K33" s="224" t="s">
        <v>607</v>
      </c>
      <c r="L33" s="454"/>
      <c r="M33" s="387"/>
      <c r="N33" s="359"/>
      <c r="O33" s="359"/>
      <c r="P33" s="359"/>
      <c r="Q33" s="359"/>
      <c r="R33" s="359"/>
      <c r="S33" s="387"/>
      <c r="T33" s="387"/>
      <c r="U33" s="387"/>
      <c r="V33" s="387"/>
      <c r="W33" s="387"/>
      <c r="X33" s="387"/>
      <c r="Y33" s="390"/>
      <c r="Z33" s="389"/>
      <c r="AA33" s="389"/>
      <c r="AB33" s="389"/>
      <c r="AC33" s="389"/>
      <c r="AD33" s="389"/>
      <c r="AE33" s="389"/>
    </row>
    <row r="34" spans="1:31" s="455" customFormat="1" ht="19.8">
      <c r="A34" s="223">
        <v>9</v>
      </c>
      <c r="B34" s="224" t="s">
        <v>577</v>
      </c>
      <c r="C34" s="387"/>
      <c r="D34" s="387"/>
      <c r="E34" s="387"/>
      <c r="F34" s="387"/>
      <c r="G34" s="387"/>
      <c r="H34" s="387"/>
      <c r="I34" s="387"/>
      <c r="J34" s="408"/>
      <c r="K34" s="224" t="s">
        <v>608</v>
      </c>
      <c r="L34" s="454"/>
      <c r="M34" s="387"/>
      <c r="N34" s="359"/>
      <c r="O34" s="359"/>
      <c r="P34" s="359"/>
      <c r="Q34" s="359"/>
      <c r="R34" s="359"/>
      <c r="S34" s="387"/>
      <c r="T34" s="387"/>
      <c r="U34" s="387"/>
      <c r="V34" s="387"/>
      <c r="W34" s="387"/>
      <c r="X34" s="387"/>
      <c r="Y34" s="390"/>
      <c r="Z34" s="389"/>
      <c r="AA34" s="389"/>
      <c r="AB34" s="389"/>
      <c r="AC34" s="389"/>
      <c r="AD34" s="389"/>
      <c r="AE34" s="389"/>
    </row>
    <row r="35" spans="1:31" s="455" customFormat="1" ht="19.8">
      <c r="A35" s="223">
        <v>10</v>
      </c>
      <c r="B35" s="224" t="s">
        <v>578</v>
      </c>
      <c r="C35" s="387"/>
      <c r="D35" s="387"/>
      <c r="E35" s="387"/>
      <c r="F35" s="387"/>
      <c r="G35" s="387"/>
      <c r="H35" s="387"/>
      <c r="I35" s="387"/>
      <c r="J35" s="408"/>
      <c r="K35" s="224" t="s">
        <v>609</v>
      </c>
      <c r="L35" s="454"/>
      <c r="M35" s="387"/>
      <c r="N35" s="359"/>
      <c r="O35" s="359"/>
      <c r="P35" s="359"/>
      <c r="Q35" s="359"/>
      <c r="R35" s="359"/>
      <c r="S35" s="387"/>
      <c r="T35" s="387"/>
      <c r="U35" s="387"/>
      <c r="V35" s="387"/>
      <c r="W35" s="387"/>
      <c r="X35" s="387"/>
      <c r="Y35" s="390"/>
      <c r="Z35" s="389"/>
      <c r="AA35" s="389"/>
      <c r="AB35" s="389"/>
      <c r="AC35" s="389"/>
      <c r="AD35" s="389"/>
      <c r="AE35" s="389"/>
    </row>
    <row r="36" spans="1:31" s="455" customFormat="1" ht="19.8">
      <c r="A36" s="223">
        <v>11</v>
      </c>
      <c r="B36" s="224" t="s">
        <v>579</v>
      </c>
      <c r="C36" s="387"/>
      <c r="D36" s="387"/>
      <c r="E36" s="387"/>
      <c r="F36" s="387"/>
      <c r="G36" s="387"/>
      <c r="H36" s="387"/>
      <c r="I36" s="387"/>
      <c r="J36" s="408"/>
      <c r="K36" s="224" t="s">
        <v>610</v>
      </c>
      <c r="L36" s="454"/>
      <c r="M36" s="387"/>
      <c r="N36" s="359"/>
      <c r="O36" s="359"/>
      <c r="P36" s="359"/>
      <c r="Q36" s="359"/>
      <c r="R36" s="359"/>
      <c r="S36" s="387"/>
      <c r="T36" s="387"/>
      <c r="U36" s="387"/>
      <c r="V36" s="387"/>
      <c r="W36" s="387"/>
      <c r="X36" s="387"/>
      <c r="Y36" s="390"/>
      <c r="Z36" s="389"/>
      <c r="AA36" s="389"/>
      <c r="AB36" s="389"/>
      <c r="AC36" s="389"/>
      <c r="AD36" s="389"/>
      <c r="AE36" s="389"/>
    </row>
    <row r="37" spans="1:31" s="455" customFormat="1" ht="39.6">
      <c r="A37" s="223">
        <v>12</v>
      </c>
      <c r="B37" s="224" t="s">
        <v>580</v>
      </c>
      <c r="C37" s="387"/>
      <c r="D37" s="387"/>
      <c r="E37" s="387"/>
      <c r="F37" s="387"/>
      <c r="G37" s="387"/>
      <c r="H37" s="387"/>
      <c r="I37" s="387"/>
      <c r="J37" s="408"/>
      <c r="K37" s="224" t="s">
        <v>611</v>
      </c>
      <c r="L37" s="454"/>
      <c r="M37" s="387"/>
      <c r="N37" s="359"/>
      <c r="O37" s="359"/>
      <c r="P37" s="359"/>
      <c r="Q37" s="359"/>
      <c r="R37" s="359"/>
      <c r="S37" s="387"/>
      <c r="T37" s="387"/>
      <c r="U37" s="387"/>
      <c r="V37" s="387"/>
      <c r="W37" s="387"/>
      <c r="X37" s="387"/>
      <c r="Y37" s="390"/>
      <c r="Z37" s="389"/>
      <c r="AA37" s="389"/>
      <c r="AB37" s="389"/>
      <c r="AC37" s="389"/>
      <c r="AD37" s="389"/>
      <c r="AE37" s="389"/>
    </row>
    <row r="38" spans="1:31" s="455" customFormat="1" ht="19.8">
      <c r="A38" s="223">
        <v>13</v>
      </c>
      <c r="B38" s="224" t="s">
        <v>581</v>
      </c>
      <c r="C38" s="387"/>
      <c r="D38" s="387"/>
      <c r="E38" s="387"/>
      <c r="F38" s="387"/>
      <c r="G38" s="387"/>
      <c r="H38" s="387"/>
      <c r="I38" s="387"/>
      <c r="J38" s="408"/>
      <c r="K38" s="224" t="s">
        <v>612</v>
      </c>
      <c r="L38" s="454"/>
      <c r="M38" s="387"/>
      <c r="N38" s="359"/>
      <c r="O38" s="359"/>
      <c r="P38" s="359"/>
      <c r="Q38" s="359"/>
      <c r="R38" s="359"/>
      <c r="S38" s="387"/>
      <c r="T38" s="387"/>
      <c r="U38" s="387"/>
      <c r="V38" s="387"/>
      <c r="W38" s="387"/>
      <c r="X38" s="387"/>
      <c r="Y38" s="390"/>
      <c r="Z38" s="389"/>
      <c r="AA38" s="389"/>
      <c r="AB38" s="389"/>
      <c r="AC38" s="389"/>
      <c r="AD38" s="389"/>
      <c r="AE38" s="389"/>
    </row>
    <row r="39" spans="1:31" s="455" customFormat="1" ht="19.8">
      <c r="A39" s="223">
        <v>14</v>
      </c>
      <c r="B39" s="224" t="s">
        <v>582</v>
      </c>
      <c r="C39" s="387"/>
      <c r="D39" s="387"/>
      <c r="E39" s="387"/>
      <c r="F39" s="387"/>
      <c r="G39" s="387"/>
      <c r="H39" s="387"/>
      <c r="I39" s="387"/>
      <c r="J39" s="408"/>
      <c r="K39" s="224" t="s">
        <v>613</v>
      </c>
      <c r="L39" s="454"/>
      <c r="M39" s="387"/>
      <c r="N39" s="359"/>
      <c r="O39" s="359"/>
      <c r="P39" s="359"/>
      <c r="Q39" s="359"/>
      <c r="R39" s="359"/>
      <c r="S39" s="387"/>
      <c r="T39" s="387"/>
      <c r="U39" s="387"/>
      <c r="V39" s="387"/>
      <c r="W39" s="387"/>
      <c r="X39" s="387"/>
      <c r="Y39" s="390"/>
      <c r="Z39" s="389"/>
      <c r="AA39" s="389"/>
      <c r="AB39" s="389"/>
      <c r="AC39" s="389"/>
      <c r="AD39" s="389"/>
      <c r="AE39" s="389"/>
    </row>
    <row r="40" spans="1:31" s="455" customFormat="1" ht="39.6">
      <c r="A40" s="223">
        <v>15</v>
      </c>
      <c r="B40" s="224" t="s">
        <v>583</v>
      </c>
      <c r="C40" s="387"/>
      <c r="D40" s="387"/>
      <c r="E40" s="387"/>
      <c r="F40" s="387"/>
      <c r="G40" s="387"/>
      <c r="H40" s="387"/>
      <c r="I40" s="387"/>
      <c r="J40" s="408"/>
      <c r="K40" s="224" t="s">
        <v>614</v>
      </c>
      <c r="L40" s="454"/>
      <c r="M40" s="387"/>
      <c r="N40" s="359"/>
      <c r="O40" s="359"/>
      <c r="P40" s="359"/>
      <c r="Q40" s="359"/>
      <c r="R40" s="359"/>
      <c r="S40" s="387"/>
      <c r="T40" s="387"/>
      <c r="U40" s="387"/>
      <c r="V40" s="387"/>
      <c r="W40" s="387"/>
      <c r="X40" s="387"/>
      <c r="Y40" s="390"/>
      <c r="Z40" s="389"/>
      <c r="AA40" s="389"/>
      <c r="AB40" s="389"/>
      <c r="AC40" s="389"/>
      <c r="AD40" s="389"/>
      <c r="AE40" s="389"/>
    </row>
    <row r="41" spans="1:31" s="455" customFormat="1" ht="19.8">
      <c r="A41" s="223">
        <v>16</v>
      </c>
      <c r="B41" s="224" t="s">
        <v>584</v>
      </c>
      <c r="C41" s="387"/>
      <c r="D41" s="387"/>
      <c r="E41" s="387"/>
      <c r="F41" s="387"/>
      <c r="G41" s="387"/>
      <c r="H41" s="387"/>
      <c r="I41" s="387"/>
      <c r="J41" s="408"/>
      <c r="K41" s="224" t="s">
        <v>615</v>
      </c>
      <c r="L41" s="454"/>
      <c r="M41" s="387"/>
      <c r="N41" s="359"/>
      <c r="O41" s="359"/>
      <c r="P41" s="359"/>
      <c r="Q41" s="359"/>
      <c r="R41" s="359"/>
      <c r="S41" s="387"/>
      <c r="T41" s="387"/>
      <c r="U41" s="387"/>
      <c r="V41" s="387"/>
      <c r="W41" s="387"/>
      <c r="X41" s="387"/>
      <c r="Y41" s="390"/>
      <c r="Z41" s="389"/>
      <c r="AA41" s="389"/>
      <c r="AB41" s="389"/>
      <c r="AC41" s="389"/>
      <c r="AD41" s="389"/>
      <c r="AE41" s="389"/>
    </row>
    <row r="42" spans="1:31" s="455" customFormat="1" ht="39.6">
      <c r="A42" s="223">
        <v>17</v>
      </c>
      <c r="B42" s="224" t="s">
        <v>585</v>
      </c>
      <c r="C42" s="387"/>
      <c r="D42" s="387"/>
      <c r="E42" s="387"/>
      <c r="F42" s="387"/>
      <c r="G42" s="387"/>
      <c r="H42" s="387"/>
      <c r="I42" s="387"/>
      <c r="J42" s="408"/>
      <c r="K42" s="224" t="s">
        <v>616</v>
      </c>
      <c r="L42" s="454"/>
      <c r="M42" s="387"/>
      <c r="N42" s="359"/>
      <c r="O42" s="359"/>
      <c r="P42" s="359"/>
      <c r="Q42" s="359"/>
      <c r="R42" s="359"/>
      <c r="S42" s="387"/>
      <c r="T42" s="387"/>
      <c r="U42" s="387"/>
      <c r="V42" s="387"/>
      <c r="W42" s="387"/>
      <c r="X42" s="387"/>
      <c r="Y42" s="390"/>
      <c r="Z42" s="389"/>
      <c r="AA42" s="389"/>
      <c r="AB42" s="389"/>
      <c r="AC42" s="389"/>
      <c r="AD42" s="389"/>
      <c r="AE42" s="389"/>
    </row>
    <row r="43" spans="1:31" s="455" customFormat="1" ht="19.8">
      <c r="A43" s="223">
        <v>18</v>
      </c>
      <c r="B43" s="224" t="s">
        <v>586</v>
      </c>
      <c r="C43" s="387"/>
      <c r="D43" s="387"/>
      <c r="E43" s="387"/>
      <c r="F43" s="387"/>
      <c r="G43" s="387"/>
      <c r="H43" s="387"/>
      <c r="I43" s="387"/>
      <c r="J43" s="408"/>
      <c r="K43" s="224" t="s">
        <v>617</v>
      </c>
      <c r="L43" s="454"/>
      <c r="M43" s="387"/>
      <c r="N43" s="359"/>
      <c r="O43" s="359"/>
      <c r="P43" s="359"/>
      <c r="Q43" s="359"/>
      <c r="R43" s="359"/>
      <c r="S43" s="387"/>
      <c r="T43" s="387"/>
      <c r="U43" s="387"/>
      <c r="V43" s="387"/>
      <c r="W43" s="387"/>
      <c r="X43" s="387"/>
      <c r="Y43" s="390"/>
      <c r="Z43" s="389"/>
      <c r="AA43" s="389"/>
      <c r="AB43" s="389"/>
      <c r="AC43" s="389"/>
      <c r="AD43" s="389"/>
      <c r="AE43" s="389"/>
    </row>
    <row r="44" spans="1:31" s="455" customFormat="1" ht="39.6">
      <c r="A44" s="223">
        <v>19</v>
      </c>
      <c r="B44" s="224" t="s">
        <v>587</v>
      </c>
      <c r="C44" s="387"/>
      <c r="D44" s="387"/>
      <c r="E44" s="387"/>
      <c r="F44" s="387"/>
      <c r="G44" s="387"/>
      <c r="H44" s="387"/>
      <c r="I44" s="387"/>
      <c r="J44" s="408"/>
      <c r="K44" s="224" t="s">
        <v>618</v>
      </c>
      <c r="L44" s="454"/>
      <c r="M44" s="387"/>
      <c r="N44" s="359"/>
      <c r="O44" s="359"/>
      <c r="P44" s="359"/>
      <c r="Q44" s="359"/>
      <c r="R44" s="359"/>
      <c r="S44" s="387"/>
      <c r="T44" s="387"/>
      <c r="U44" s="387"/>
      <c r="V44" s="387"/>
      <c r="W44" s="387"/>
      <c r="X44" s="387"/>
      <c r="Y44" s="390"/>
      <c r="Z44" s="389"/>
      <c r="AA44" s="389"/>
      <c r="AB44" s="389"/>
      <c r="AC44" s="389"/>
      <c r="AD44" s="389"/>
      <c r="AE44" s="389"/>
    </row>
    <row r="45" spans="1:31" s="455" customFormat="1" ht="39.6">
      <c r="A45" s="223">
        <v>20</v>
      </c>
      <c r="B45" s="224" t="s">
        <v>588</v>
      </c>
      <c r="C45" s="387"/>
      <c r="D45" s="387"/>
      <c r="E45" s="387"/>
      <c r="F45" s="387"/>
      <c r="G45" s="387"/>
      <c r="H45" s="387"/>
      <c r="I45" s="387"/>
      <c r="J45" s="408"/>
      <c r="K45" s="224" t="s">
        <v>619</v>
      </c>
      <c r="L45" s="454"/>
      <c r="M45" s="387"/>
      <c r="N45" s="359"/>
      <c r="O45" s="359"/>
      <c r="P45" s="359"/>
      <c r="Q45" s="359"/>
      <c r="R45" s="359"/>
      <c r="S45" s="387"/>
      <c r="T45" s="387"/>
      <c r="U45" s="387"/>
      <c r="V45" s="387"/>
      <c r="W45" s="387"/>
      <c r="X45" s="387"/>
      <c r="Y45" s="390"/>
      <c r="Z45" s="389"/>
      <c r="AA45" s="389"/>
      <c r="AB45" s="389"/>
      <c r="AC45" s="389"/>
      <c r="AD45" s="389"/>
      <c r="AE45" s="389"/>
    </row>
    <row r="46" spans="1:31" s="455" customFormat="1" ht="19.8">
      <c r="A46" s="223">
        <v>21</v>
      </c>
      <c r="B46" s="224" t="s">
        <v>589</v>
      </c>
      <c r="C46" s="387"/>
      <c r="D46" s="387"/>
      <c r="E46" s="387"/>
      <c r="F46" s="387"/>
      <c r="G46" s="387"/>
      <c r="H46" s="387"/>
      <c r="I46" s="387"/>
      <c r="J46" s="408"/>
      <c r="K46" s="224" t="s">
        <v>620</v>
      </c>
      <c r="L46" s="454"/>
      <c r="M46" s="387"/>
      <c r="N46" s="359"/>
      <c r="O46" s="359"/>
      <c r="P46" s="359"/>
      <c r="Q46" s="359"/>
      <c r="R46" s="359"/>
      <c r="S46" s="387"/>
      <c r="T46" s="387"/>
      <c r="U46" s="387"/>
      <c r="V46" s="387"/>
      <c r="W46" s="387"/>
      <c r="X46" s="387"/>
      <c r="Y46" s="390"/>
      <c r="Z46" s="389"/>
      <c r="AA46" s="389"/>
      <c r="AB46" s="389"/>
      <c r="AC46" s="389"/>
      <c r="AD46" s="389"/>
      <c r="AE46" s="389"/>
    </row>
    <row r="47" spans="1:31" s="455" customFormat="1" ht="19.8">
      <c r="A47" s="223">
        <v>22</v>
      </c>
      <c r="B47" s="224" t="s">
        <v>590</v>
      </c>
      <c r="C47" s="387"/>
      <c r="D47" s="387"/>
      <c r="E47" s="387"/>
      <c r="F47" s="387"/>
      <c r="G47" s="387"/>
      <c r="H47" s="387"/>
      <c r="I47" s="387"/>
      <c r="J47" s="408"/>
      <c r="K47" s="224" t="s">
        <v>621</v>
      </c>
      <c r="L47" s="454"/>
      <c r="M47" s="387"/>
      <c r="N47" s="359"/>
      <c r="O47" s="359"/>
      <c r="P47" s="359"/>
      <c r="Q47" s="359"/>
      <c r="R47" s="359"/>
      <c r="S47" s="387"/>
      <c r="T47" s="387"/>
      <c r="U47" s="387"/>
      <c r="V47" s="387"/>
      <c r="W47" s="387"/>
      <c r="X47" s="387"/>
      <c r="Y47" s="390"/>
      <c r="Z47" s="389"/>
      <c r="AA47" s="389"/>
      <c r="AB47" s="389"/>
      <c r="AC47" s="389"/>
      <c r="AD47" s="389"/>
      <c r="AE47" s="389"/>
    </row>
    <row r="48" spans="1:31" s="455" customFormat="1" ht="19.8">
      <c r="A48" s="223">
        <v>23</v>
      </c>
      <c r="B48" s="224" t="s">
        <v>591</v>
      </c>
      <c r="C48" s="387"/>
      <c r="D48" s="387"/>
      <c r="E48" s="387"/>
      <c r="F48" s="387"/>
      <c r="G48" s="387"/>
      <c r="H48" s="387"/>
      <c r="I48" s="387"/>
      <c r="J48" s="456"/>
      <c r="K48" s="355"/>
      <c r="L48" s="454"/>
      <c r="M48" s="387"/>
      <c r="N48" s="359"/>
      <c r="O48" s="359"/>
      <c r="P48" s="359"/>
      <c r="Q48" s="359"/>
      <c r="R48" s="359"/>
      <c r="S48" s="387"/>
      <c r="T48" s="387"/>
      <c r="U48" s="387"/>
      <c r="V48" s="387"/>
      <c r="W48" s="387"/>
      <c r="X48" s="387"/>
      <c r="Y48" s="390"/>
      <c r="Z48" s="389"/>
      <c r="AA48" s="389"/>
      <c r="AB48" s="389"/>
      <c r="AC48" s="389"/>
      <c r="AD48" s="389"/>
      <c r="AE48" s="389"/>
    </row>
    <row r="49" spans="1:31" s="455" customFormat="1" ht="19.8">
      <c r="A49" s="223">
        <v>24</v>
      </c>
      <c r="B49" s="224" t="s">
        <v>592</v>
      </c>
      <c r="C49" s="387"/>
      <c r="D49" s="387"/>
      <c r="E49" s="387"/>
      <c r="F49" s="387"/>
      <c r="G49" s="387"/>
      <c r="H49" s="387"/>
      <c r="I49" s="387"/>
      <c r="J49" s="408"/>
      <c r="K49" s="389"/>
      <c r="L49" s="454"/>
      <c r="M49" s="387"/>
      <c r="N49" s="359"/>
      <c r="O49" s="359"/>
      <c r="P49" s="359"/>
      <c r="Q49" s="359"/>
      <c r="R49" s="359"/>
      <c r="S49" s="387"/>
      <c r="T49" s="387"/>
      <c r="U49" s="387"/>
      <c r="V49" s="387"/>
      <c r="W49" s="387"/>
      <c r="X49" s="387"/>
      <c r="Y49" s="390"/>
      <c r="Z49" s="389"/>
      <c r="AA49" s="389"/>
      <c r="AB49" s="389"/>
      <c r="AC49" s="389"/>
      <c r="AD49" s="389"/>
      <c r="AE49" s="389"/>
    </row>
    <row r="50" spans="1:31" s="455" customFormat="1" ht="19.8">
      <c r="A50" s="223">
        <v>25</v>
      </c>
      <c r="B50" s="224" t="s">
        <v>593</v>
      </c>
      <c r="C50" s="387"/>
      <c r="D50" s="387"/>
      <c r="E50" s="387"/>
      <c r="F50" s="387"/>
      <c r="G50" s="387"/>
      <c r="H50" s="387"/>
      <c r="I50" s="387"/>
      <c r="J50" s="408"/>
      <c r="K50" s="389"/>
      <c r="L50" s="454"/>
      <c r="M50" s="387"/>
      <c r="N50" s="359"/>
      <c r="O50" s="359"/>
      <c r="P50" s="359"/>
      <c r="Q50" s="359"/>
      <c r="R50" s="359"/>
      <c r="S50" s="387"/>
      <c r="T50" s="387"/>
      <c r="U50" s="387"/>
      <c r="V50" s="387"/>
      <c r="W50" s="387"/>
      <c r="X50" s="387"/>
      <c r="Y50" s="390"/>
      <c r="Z50" s="389"/>
      <c r="AA50" s="389"/>
      <c r="AB50" s="389"/>
      <c r="AC50" s="389"/>
      <c r="AD50" s="389"/>
      <c r="AE50" s="389"/>
    </row>
    <row r="51" spans="1:31" s="455" customFormat="1" ht="19.8">
      <c r="A51" s="223">
        <v>26</v>
      </c>
      <c r="B51" s="224" t="s">
        <v>594</v>
      </c>
      <c r="C51" s="387"/>
      <c r="D51" s="387"/>
      <c r="E51" s="387"/>
      <c r="F51" s="387"/>
      <c r="G51" s="387"/>
      <c r="H51" s="387"/>
      <c r="I51" s="387"/>
      <c r="J51" s="408"/>
      <c r="K51" s="389"/>
      <c r="L51" s="454"/>
      <c r="M51" s="387"/>
      <c r="N51" s="359"/>
      <c r="O51" s="359"/>
      <c r="P51" s="359"/>
      <c r="Q51" s="359"/>
      <c r="R51" s="359"/>
      <c r="S51" s="387"/>
      <c r="T51" s="387"/>
      <c r="U51" s="387"/>
      <c r="V51" s="387"/>
      <c r="W51" s="387"/>
      <c r="X51" s="387"/>
      <c r="Y51" s="390"/>
      <c r="Z51" s="389"/>
      <c r="AA51" s="389"/>
      <c r="AB51" s="389"/>
      <c r="AC51" s="389"/>
      <c r="AD51" s="389"/>
      <c r="AE51" s="389"/>
    </row>
    <row r="52" spans="1:31" s="455" customFormat="1" ht="39.6">
      <c r="A52" s="223">
        <v>27</v>
      </c>
      <c r="B52" s="224" t="s">
        <v>595</v>
      </c>
      <c r="C52" s="387"/>
      <c r="D52" s="387"/>
      <c r="E52" s="387"/>
      <c r="F52" s="387"/>
      <c r="G52" s="387"/>
      <c r="H52" s="387"/>
      <c r="I52" s="387"/>
      <c r="J52" s="408"/>
      <c r="K52" s="389"/>
      <c r="L52" s="457"/>
      <c r="M52" s="387"/>
      <c r="N52" s="359"/>
      <c r="O52" s="359"/>
      <c r="P52" s="359"/>
      <c r="Q52" s="359"/>
      <c r="R52" s="359"/>
      <c r="S52" s="387"/>
      <c r="T52" s="387"/>
      <c r="U52" s="387"/>
      <c r="V52" s="387"/>
      <c r="W52" s="387"/>
      <c r="X52" s="387"/>
      <c r="Y52" s="390"/>
      <c r="Z52" s="389"/>
      <c r="AA52" s="389"/>
      <c r="AB52" s="389"/>
      <c r="AC52" s="389"/>
      <c r="AD52" s="389"/>
      <c r="AE52" s="389"/>
    </row>
    <row r="53" spans="1:31" s="455" customFormat="1" ht="39.6">
      <c r="A53" s="223">
        <v>28</v>
      </c>
      <c r="B53" s="224" t="s">
        <v>596</v>
      </c>
      <c r="C53" s="387"/>
      <c r="D53" s="387"/>
      <c r="E53" s="387"/>
      <c r="F53" s="387"/>
      <c r="G53" s="387"/>
      <c r="H53" s="387"/>
      <c r="I53" s="387"/>
      <c r="J53" s="408"/>
      <c r="K53" s="389"/>
      <c r="L53" s="457"/>
      <c r="M53" s="387"/>
      <c r="N53" s="359"/>
      <c r="O53" s="359"/>
      <c r="P53" s="359"/>
      <c r="Q53" s="359"/>
      <c r="R53" s="359"/>
      <c r="S53" s="387"/>
      <c r="T53" s="387"/>
      <c r="U53" s="387"/>
      <c r="V53" s="387"/>
      <c r="W53" s="387"/>
      <c r="X53" s="387"/>
      <c r="Y53" s="390"/>
      <c r="Z53" s="389"/>
      <c r="AA53" s="389"/>
      <c r="AB53" s="389"/>
      <c r="AC53" s="389"/>
      <c r="AD53" s="389"/>
      <c r="AE53" s="389"/>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97" priority="9" operator="containsText" text="0">
      <formula>NOT(ISERROR(SEARCH("0",S4)))</formula>
    </cfRule>
  </conditionalFormatting>
  <conditionalFormatting sqref="U4:U22">
    <cfRule type="containsText" dxfId="196" priority="8" operator="containsText" text="0">
      <formula>NOT(ISERROR(SEARCH("0",U4)))</formula>
    </cfRule>
  </conditionalFormatting>
  <conditionalFormatting sqref="V4:V22">
    <cfRule type="containsText" dxfId="195" priority="7" operator="containsText" text="1">
      <formula>NOT(ISERROR(SEARCH("1",V4)))</formula>
    </cfRule>
  </conditionalFormatting>
  <conditionalFormatting sqref="W4:W22 A23">
    <cfRule type="containsText" dxfId="194" priority="6" operator="containsText" text="Y">
      <formula>NOT(ISERROR(SEARCH("Y",A4)))</formula>
    </cfRule>
  </conditionalFormatting>
  <conditionalFormatting sqref="AC4:AE4">
    <cfRule type="cellIs" dxfId="193" priority="4" stopIfTrue="1" operator="equal">
      <formula>"身份空白"</formula>
    </cfRule>
    <cfRule type="cellIs" dxfId="19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9">
    <tabColor rgb="FFFFFF00"/>
  </sheetPr>
  <dimension ref="A1:GR107"/>
  <sheetViews>
    <sheetView zoomScale="70" zoomScaleNormal="70" workbookViewId="0">
      <pane xSplit="7" ySplit="7" topLeftCell="H8" activePane="bottomRight" state="frozen"/>
      <selection pane="topRight" activeCell="H1" sqref="H1"/>
      <selection pane="bottomLeft" activeCell="A8" sqref="A8"/>
      <selection pane="bottomRight" activeCell="G9" sqref="G9"/>
    </sheetView>
  </sheetViews>
  <sheetFormatPr defaultColWidth="8.109375" defaultRowHeight="30" customHeight="1"/>
  <cols>
    <col min="1" max="1" width="11.5546875" style="58" customWidth="1"/>
    <col min="2" max="3" width="8.109375" style="58"/>
    <col min="4" max="4" width="7.109375" style="163" customWidth="1"/>
    <col min="5" max="5" width="7.6640625" style="163" customWidth="1"/>
    <col min="6" max="6" width="14.109375" style="163" customWidth="1"/>
    <col min="7" max="7" width="12.21875" style="163" customWidth="1"/>
    <col min="8" max="8" width="14.44140625" style="163" customWidth="1"/>
    <col min="9" max="9" width="15.6640625" style="163" customWidth="1"/>
    <col min="10" max="10" width="14.33203125" style="163" customWidth="1"/>
    <col min="11" max="11" width="15.21875" style="163" customWidth="1"/>
    <col min="12" max="12" width="15.6640625" style="163" customWidth="1"/>
    <col min="13" max="13" width="13.6640625" style="164" customWidth="1"/>
    <col min="14" max="14" width="14" style="163" customWidth="1"/>
    <col min="15" max="15" width="23.44140625" style="163" customWidth="1"/>
    <col min="16" max="17" width="12.6640625" style="163" customWidth="1"/>
    <col min="18" max="18" width="12.6640625" style="165" customWidth="1"/>
    <col min="19" max="19" width="12.77734375" style="163" customWidth="1"/>
    <col min="20" max="20" width="16.88671875" style="163" customWidth="1"/>
    <col min="21" max="21" width="11.109375" style="166" hidden="1" customWidth="1"/>
    <col min="22" max="23" width="9.88671875" style="166" hidden="1" customWidth="1"/>
    <col min="24" max="26" width="8.88671875" style="166" hidden="1" customWidth="1"/>
    <col min="27" max="27" width="10.109375" style="166" hidden="1" customWidth="1"/>
    <col min="28" max="29" width="8.88671875" style="166" hidden="1" customWidth="1"/>
    <col min="30" max="30" width="11.6640625" style="166" hidden="1" customWidth="1"/>
    <col min="31" max="31" width="10.88671875" style="163" customWidth="1"/>
    <col min="32" max="32" width="14.109375" style="165" customWidth="1"/>
    <col min="33" max="33" width="11.21875" style="163" customWidth="1"/>
    <col min="34" max="34" width="14.6640625" style="163" customWidth="1"/>
    <col min="35" max="35" width="12.33203125" style="163" customWidth="1"/>
    <col min="36" max="36" width="11.109375" style="163" customWidth="1"/>
    <col min="37" max="37" width="23.109375" style="163" customWidth="1"/>
    <col min="38" max="38" width="17.44140625" style="163" customWidth="1"/>
    <col min="39" max="39" width="21" style="163" customWidth="1"/>
    <col min="40" max="40" width="12.44140625" style="163" customWidth="1"/>
    <col min="41" max="44" width="15.21875" style="163" customWidth="1"/>
    <col min="45" max="45" width="12.33203125" style="165" customWidth="1"/>
    <col min="46" max="47" width="10.88671875" style="165" customWidth="1"/>
    <col min="48" max="51" width="10.88671875" style="163" customWidth="1"/>
    <col min="52" max="52" width="18.6640625" style="163" customWidth="1"/>
    <col min="53" max="53" width="18.88671875" style="163" customWidth="1"/>
    <col min="54" max="54" width="18.77734375" style="163" customWidth="1"/>
    <col min="55" max="55" width="15.44140625" style="163" customWidth="1"/>
    <col min="56" max="61" width="8.6640625" style="167" customWidth="1"/>
    <col min="62" max="65" width="8.6640625" style="168" customWidth="1"/>
    <col min="66" max="66" width="12.109375" style="168" customWidth="1"/>
    <col min="67" max="69" width="10.44140625" style="167" customWidth="1"/>
    <col min="70" max="73" width="8.6640625" style="167" customWidth="1"/>
    <col min="74" max="74" width="8.6640625" style="169" customWidth="1"/>
    <col min="75" max="78" width="12.6640625" style="156" hidden="1" customWidth="1"/>
    <col min="79" max="79" width="14.33203125" style="156" hidden="1" customWidth="1"/>
    <col min="80" max="80" width="15.109375" style="156" hidden="1" customWidth="1"/>
    <col min="81" max="86" width="12.6640625" style="156" hidden="1" customWidth="1"/>
    <col min="87" max="88" width="27.109375" style="156" hidden="1" customWidth="1"/>
    <col min="89" max="90" width="13.88671875" style="156" hidden="1" customWidth="1"/>
    <col min="91" max="96" width="12.6640625" style="156" hidden="1" customWidth="1"/>
    <col min="97" max="97" width="18.109375" style="156" hidden="1" customWidth="1"/>
    <col min="98" max="114" width="15" style="156" hidden="1" customWidth="1"/>
    <col min="115" max="117" width="12.6640625" style="156" hidden="1" customWidth="1"/>
    <col min="118" max="118" width="30.88671875" style="156" hidden="1" customWidth="1"/>
    <col min="119" max="121" width="12.6640625" style="156" hidden="1" customWidth="1"/>
    <col min="122" max="122" width="22.109375" style="156" hidden="1" customWidth="1"/>
    <col min="123" max="123" width="14.6640625" style="156" hidden="1" customWidth="1"/>
    <col min="124" max="127" width="10.6640625" style="163" hidden="1" customWidth="1"/>
    <col min="128" max="128" width="14.109375" style="170" hidden="1" customWidth="1"/>
    <col min="129" max="136" width="14" style="166" hidden="1" customWidth="1"/>
    <col min="137" max="139" width="14" style="165" hidden="1" customWidth="1"/>
    <col min="140" max="146" width="10.6640625" style="165" hidden="1" customWidth="1"/>
    <col min="147" max="149" width="10.6640625" style="171" hidden="1" customWidth="1"/>
    <col min="150" max="150" width="12.6640625" style="171" hidden="1" customWidth="1"/>
    <col min="151" max="168" width="10.6640625" style="165" hidden="1" customWidth="1"/>
    <col min="169" max="171" width="8.109375" style="58" hidden="1" customWidth="1"/>
    <col min="172" max="172" width="40.77734375" style="58" customWidth="1"/>
    <col min="173" max="173" width="19.88671875" style="58" customWidth="1"/>
    <col min="174" max="174" width="22.88671875" style="58" customWidth="1"/>
    <col min="175" max="175" width="25.77734375" style="58" customWidth="1"/>
    <col min="176" max="176" width="38.88671875" style="58" customWidth="1"/>
    <col min="177" max="185" width="25.77734375" style="58" customWidth="1"/>
    <col min="186" max="187" width="23" style="58" customWidth="1"/>
    <col min="188" max="188" width="40.77734375" style="58" customWidth="1"/>
    <col min="189" max="190" width="24.77734375" style="58" customWidth="1"/>
    <col min="191" max="191" width="31.77734375" style="58" customWidth="1"/>
    <col min="192" max="192" width="21.21875" style="58" customWidth="1"/>
    <col min="193" max="193" width="24.77734375" style="58" customWidth="1"/>
    <col min="194" max="194" width="38.21875" style="58" customWidth="1"/>
    <col min="195" max="195" width="44.6640625" style="58" customWidth="1"/>
    <col min="196" max="196" width="32.109375" style="58" customWidth="1"/>
    <col min="197" max="197" width="29.33203125" style="58" customWidth="1"/>
    <col min="198" max="198" width="28.109375" style="58" customWidth="1"/>
    <col min="199" max="199" width="30.21875" style="58" customWidth="1"/>
    <col min="200" max="200" width="24.77734375" style="58" customWidth="1"/>
    <col min="201" max="16384" width="8.109375" style="17"/>
  </cols>
  <sheetData>
    <row r="1" spans="1:200" ht="54" customHeight="1">
      <c r="D1" s="537" t="s">
        <v>204</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9"/>
      <c r="AE1" s="540" t="s">
        <v>232</v>
      </c>
      <c r="AF1" s="541"/>
      <c r="AG1" s="541"/>
      <c r="AH1" s="541"/>
      <c r="AI1" s="541"/>
      <c r="AJ1" s="541"/>
      <c r="AK1" s="541"/>
      <c r="AL1" s="541"/>
      <c r="AM1" s="541"/>
      <c r="AN1" s="541"/>
      <c r="AO1" s="541"/>
      <c r="AP1" s="541"/>
      <c r="AQ1" s="541"/>
      <c r="AR1" s="541"/>
      <c r="AS1" s="541"/>
      <c r="AT1" s="541"/>
      <c r="AU1" s="541"/>
      <c r="AV1" s="541"/>
      <c r="AW1" s="541"/>
      <c r="AX1" s="541"/>
      <c r="AY1" s="541"/>
      <c r="AZ1" s="541"/>
      <c r="BA1" s="541"/>
      <c r="BB1" s="541"/>
      <c r="BC1" s="541"/>
      <c r="BD1" s="541"/>
      <c r="BE1" s="541"/>
      <c r="BF1" s="541"/>
      <c r="BG1" s="541"/>
      <c r="BH1" s="541"/>
      <c r="BI1" s="541"/>
      <c r="BJ1" s="541"/>
      <c r="BK1" s="541"/>
      <c r="BL1" s="541"/>
      <c r="BM1" s="541"/>
      <c r="BN1" s="541"/>
      <c r="BO1" s="541"/>
      <c r="BP1" s="541"/>
      <c r="BQ1" s="541"/>
      <c r="BR1" s="541"/>
      <c r="BS1" s="541"/>
      <c r="BT1" s="541"/>
      <c r="BU1" s="541"/>
      <c r="BV1" s="541"/>
      <c r="BW1" s="541"/>
      <c r="BX1" s="541"/>
      <c r="BY1" s="541"/>
      <c r="BZ1" s="541"/>
      <c r="CA1" s="541"/>
      <c r="CB1" s="541"/>
      <c r="CC1" s="541"/>
      <c r="CD1" s="541"/>
      <c r="CE1" s="541"/>
      <c r="CF1" s="541"/>
      <c r="CG1" s="541"/>
      <c r="CH1" s="541"/>
      <c r="CI1" s="541"/>
      <c r="CJ1" s="541"/>
      <c r="CK1" s="541"/>
      <c r="CL1" s="541"/>
      <c r="CM1" s="541"/>
      <c r="CN1" s="541"/>
      <c r="CO1" s="541"/>
      <c r="CP1" s="541"/>
      <c r="CQ1" s="541"/>
      <c r="CR1" s="541"/>
      <c r="CS1" s="541"/>
      <c r="CT1" s="541"/>
      <c r="CU1" s="541"/>
      <c r="CV1" s="541"/>
      <c r="CW1" s="541"/>
      <c r="CX1" s="541"/>
      <c r="CY1" s="541"/>
      <c r="CZ1" s="541"/>
      <c r="DA1" s="541"/>
      <c r="DB1" s="541"/>
      <c r="DC1" s="541"/>
      <c r="DD1" s="541"/>
      <c r="DE1" s="541"/>
      <c r="DF1" s="541"/>
      <c r="DG1" s="541"/>
      <c r="DH1" s="541"/>
      <c r="DI1" s="541"/>
      <c r="DJ1" s="541"/>
      <c r="DK1" s="541"/>
      <c r="DL1" s="541"/>
      <c r="DM1" s="541"/>
      <c r="DN1" s="541"/>
      <c r="DO1" s="541"/>
      <c r="DP1" s="541"/>
      <c r="DQ1" s="541"/>
      <c r="DR1" s="542"/>
      <c r="DS1" s="546"/>
      <c r="DT1" s="547"/>
      <c r="DU1" s="547"/>
      <c r="DV1" s="547"/>
      <c r="DW1" s="547"/>
      <c r="DX1" s="547"/>
      <c r="DY1" s="547"/>
      <c r="DZ1" s="547"/>
      <c r="EA1" s="547"/>
      <c r="EB1" s="547"/>
      <c r="EC1" s="547"/>
      <c r="ED1" s="547"/>
      <c r="EE1" s="547"/>
      <c r="EF1" s="547"/>
      <c r="EG1" s="547"/>
      <c r="EH1" s="547"/>
      <c r="EI1" s="547"/>
      <c r="EJ1" s="64"/>
      <c r="EK1" s="64"/>
      <c r="EL1" s="64"/>
      <c r="EM1" s="64"/>
      <c r="EN1" s="64"/>
      <c r="EO1" s="64"/>
      <c r="EP1" s="64"/>
      <c r="EQ1" s="65"/>
      <c r="ER1" s="65"/>
      <c r="ES1" s="65"/>
      <c r="ET1" s="65"/>
      <c r="EU1" s="64"/>
      <c r="EV1" s="66"/>
      <c r="EW1" s="66"/>
      <c r="EX1" s="66"/>
      <c r="EY1" s="66"/>
      <c r="EZ1" s="66"/>
      <c r="FA1" s="66"/>
      <c r="FB1" s="66"/>
      <c r="FC1" s="66"/>
      <c r="FD1" s="66"/>
      <c r="FE1" s="66"/>
      <c r="FF1" s="66"/>
      <c r="FG1" s="66"/>
      <c r="FH1" s="66"/>
      <c r="FI1" s="66"/>
      <c r="FJ1" s="66"/>
      <c r="FK1" s="66"/>
      <c r="FL1" s="66"/>
    </row>
    <row r="2" spans="1:200" ht="28.2" customHeight="1">
      <c r="D2" s="550" t="s">
        <v>425</v>
      </c>
      <c r="E2" s="551"/>
      <c r="F2" s="551"/>
      <c r="G2" s="551"/>
      <c r="H2" s="551"/>
      <c r="I2" s="551"/>
      <c r="J2" s="551"/>
      <c r="K2" s="551"/>
      <c r="L2" s="551"/>
      <c r="M2" s="551"/>
      <c r="N2" s="551"/>
      <c r="O2" s="551"/>
      <c r="P2" s="551"/>
      <c r="Q2" s="551"/>
      <c r="R2" s="551"/>
      <c r="S2" s="551"/>
      <c r="T2" s="551"/>
      <c r="U2" s="551"/>
      <c r="V2" s="551"/>
      <c r="W2" s="551"/>
      <c r="X2" s="551"/>
      <c r="Y2" s="551"/>
      <c r="Z2" s="551"/>
      <c r="AA2" s="551"/>
      <c r="AB2" s="551"/>
      <c r="AC2" s="551"/>
      <c r="AD2" s="552"/>
      <c r="AE2" s="543"/>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c r="DJ2" s="544"/>
      <c r="DK2" s="544"/>
      <c r="DL2" s="544"/>
      <c r="DM2" s="544"/>
      <c r="DN2" s="544"/>
      <c r="DO2" s="544"/>
      <c r="DP2" s="544"/>
      <c r="DQ2" s="544"/>
      <c r="DR2" s="545"/>
      <c r="DS2" s="548"/>
      <c r="DT2" s="549"/>
      <c r="DU2" s="549"/>
      <c r="DV2" s="549"/>
      <c r="DW2" s="549"/>
      <c r="DX2" s="549"/>
      <c r="DY2" s="549"/>
      <c r="DZ2" s="549"/>
      <c r="EA2" s="549"/>
      <c r="EB2" s="549"/>
      <c r="EC2" s="549"/>
      <c r="ED2" s="549"/>
      <c r="EE2" s="549"/>
      <c r="EF2" s="549"/>
      <c r="EG2" s="549"/>
      <c r="EH2" s="549"/>
      <c r="EI2" s="549"/>
      <c r="EJ2" s="64"/>
      <c r="EK2" s="64"/>
      <c r="EL2" s="64"/>
      <c r="EM2" s="64"/>
      <c r="EN2" s="64"/>
      <c r="EO2" s="64"/>
      <c r="EP2" s="64"/>
      <c r="EQ2" s="65"/>
      <c r="ER2" s="65"/>
      <c r="ES2" s="65"/>
      <c r="ET2" s="65"/>
      <c r="EU2" s="64"/>
      <c r="EV2" s="66"/>
      <c r="EW2" s="66"/>
      <c r="EX2" s="66"/>
      <c r="EY2" s="66"/>
      <c r="EZ2" s="66"/>
      <c r="FA2" s="66"/>
      <c r="FB2" s="66"/>
      <c r="FC2" s="66"/>
      <c r="FD2" s="66"/>
      <c r="FE2" s="66"/>
      <c r="FF2" s="66"/>
      <c r="FG2" s="66"/>
      <c r="FH2" s="66"/>
      <c r="FI2" s="66"/>
      <c r="FJ2" s="66"/>
      <c r="FK2" s="66"/>
      <c r="FL2" s="66"/>
    </row>
    <row r="3" spans="1:200" ht="28.2" customHeight="1">
      <c r="D3" s="553" t="s">
        <v>473</v>
      </c>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8"/>
      <c r="BO3" s="69"/>
      <c r="BP3" s="67"/>
      <c r="BQ3" s="67"/>
      <c r="BR3" s="67"/>
      <c r="BS3" s="67"/>
      <c r="BT3" s="67"/>
      <c r="BU3" s="67"/>
      <c r="BV3" s="68"/>
      <c r="BW3" s="198"/>
      <c r="BX3" s="199"/>
      <c r="BY3" s="199"/>
      <c r="BZ3" s="199"/>
      <c r="CA3" s="199"/>
      <c r="CB3" s="199"/>
      <c r="CC3" s="199"/>
      <c r="CD3" s="199"/>
      <c r="CE3" s="199"/>
      <c r="CF3" s="199"/>
      <c r="CG3" s="199"/>
      <c r="CH3" s="199"/>
      <c r="CI3" s="199"/>
      <c r="CJ3" s="199"/>
      <c r="CK3" s="199"/>
      <c r="CL3" s="20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67"/>
      <c r="DQ3" s="67"/>
      <c r="DR3" s="68"/>
      <c r="DS3" s="196"/>
      <c r="DT3" s="197"/>
      <c r="DU3" s="197"/>
      <c r="DV3" s="197"/>
      <c r="DW3" s="197"/>
      <c r="DX3" s="197"/>
      <c r="DY3" s="197"/>
      <c r="DZ3" s="197"/>
      <c r="EA3" s="197"/>
      <c r="EB3" s="197"/>
      <c r="EC3" s="197"/>
      <c r="ED3" s="197"/>
      <c r="EE3" s="197"/>
      <c r="EF3" s="197"/>
      <c r="EG3" s="197"/>
      <c r="EH3" s="197"/>
      <c r="EI3" s="197"/>
      <c r="EJ3" s="64"/>
      <c r="EK3" s="64"/>
      <c r="EL3" s="64"/>
      <c r="EM3" s="64"/>
      <c r="EN3" s="64"/>
      <c r="EO3" s="64"/>
      <c r="EP3" s="64"/>
      <c r="EQ3" s="65"/>
      <c r="ER3" s="65"/>
      <c r="ES3" s="65"/>
      <c r="ET3" s="65"/>
      <c r="EU3" s="64"/>
      <c r="EV3" s="66"/>
      <c r="EW3" s="66"/>
      <c r="EX3" s="66"/>
      <c r="EY3" s="66"/>
      <c r="EZ3" s="66"/>
      <c r="FA3" s="66"/>
      <c r="FB3" s="66"/>
      <c r="FC3" s="66"/>
      <c r="FD3" s="66"/>
      <c r="FE3" s="66"/>
      <c r="FF3" s="66"/>
      <c r="FG3" s="66"/>
      <c r="FH3" s="66"/>
      <c r="FI3" s="66"/>
      <c r="FJ3" s="66"/>
      <c r="FK3" s="66"/>
      <c r="FL3" s="66"/>
      <c r="GF3" s="59" t="s">
        <v>222</v>
      </c>
      <c r="GJ3" s="59" t="s">
        <v>223</v>
      </c>
      <c r="GN3" s="59" t="s">
        <v>224</v>
      </c>
    </row>
    <row r="4" spans="1:200" s="18" customFormat="1" ht="50.4" customHeight="1">
      <c r="A4" s="60"/>
      <c r="B4" s="60"/>
      <c r="C4" s="60"/>
      <c r="D4" s="554" t="s">
        <v>233</v>
      </c>
      <c r="E4" s="554"/>
      <c r="F4" s="554"/>
      <c r="G4" s="554"/>
      <c r="H4" s="554"/>
      <c r="I4" s="554"/>
      <c r="J4" s="554"/>
      <c r="K4" s="554"/>
      <c r="L4" s="554"/>
      <c r="M4" s="554"/>
      <c r="N4" s="554"/>
      <c r="O4" s="554"/>
      <c r="P4" s="554"/>
      <c r="Q4" s="554"/>
      <c r="R4" s="554"/>
      <c r="S4" s="554"/>
      <c r="T4" s="554"/>
      <c r="U4" s="555" t="s">
        <v>234</v>
      </c>
      <c r="V4" s="556"/>
      <c r="W4" s="556"/>
      <c r="X4" s="556"/>
      <c r="Y4" s="556"/>
      <c r="Z4" s="556"/>
      <c r="AA4" s="556"/>
      <c r="AB4" s="556"/>
      <c r="AC4" s="556"/>
      <c r="AD4" s="556"/>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2"/>
      <c r="BO4" s="557" t="s">
        <v>235</v>
      </c>
      <c r="BP4" s="558"/>
      <c r="BQ4" s="558"/>
      <c r="BR4" s="558"/>
      <c r="BS4" s="558"/>
      <c r="BT4" s="558"/>
      <c r="BU4" s="558"/>
      <c r="BV4" s="559"/>
      <c r="BW4" s="560" t="s">
        <v>236</v>
      </c>
      <c r="BX4" s="561"/>
      <c r="BY4" s="561"/>
      <c r="BZ4" s="561"/>
      <c r="CA4" s="561"/>
      <c r="CB4" s="561"/>
      <c r="CC4" s="561"/>
      <c r="CD4" s="561"/>
      <c r="CE4" s="561"/>
      <c r="CF4" s="561"/>
      <c r="CG4" s="561"/>
      <c r="CH4" s="561"/>
      <c r="CI4" s="561"/>
      <c r="CJ4" s="561"/>
      <c r="CK4" s="561"/>
      <c r="CL4" s="562"/>
      <c r="CM4" s="566" t="s">
        <v>237</v>
      </c>
      <c r="CN4" s="566"/>
      <c r="CO4" s="566"/>
      <c r="CP4" s="566"/>
      <c r="CQ4" s="566"/>
      <c r="CR4" s="566"/>
      <c r="CS4" s="566"/>
      <c r="CT4" s="566"/>
      <c r="CU4" s="566"/>
      <c r="CV4" s="566"/>
      <c r="CW4" s="566"/>
      <c r="CX4" s="566"/>
      <c r="CY4" s="566"/>
      <c r="CZ4" s="566"/>
      <c r="DA4" s="566"/>
      <c r="DB4" s="566"/>
      <c r="DC4" s="566"/>
      <c r="DD4" s="566"/>
      <c r="DE4" s="566"/>
      <c r="DF4" s="566"/>
      <c r="DG4" s="566"/>
      <c r="DH4" s="566"/>
      <c r="DI4" s="566"/>
      <c r="DJ4" s="566"/>
      <c r="DK4" s="566"/>
      <c r="DL4" s="566"/>
      <c r="DM4" s="566"/>
      <c r="DN4" s="566"/>
      <c r="DO4" s="73"/>
      <c r="DP4" s="567" t="s">
        <v>491</v>
      </c>
      <c r="DQ4" s="567"/>
      <c r="DR4" s="568"/>
      <c r="DS4" s="569" t="s">
        <v>238</v>
      </c>
      <c r="DT4" s="570"/>
      <c r="DU4" s="570"/>
      <c r="DV4" s="570"/>
      <c r="DW4" s="571"/>
      <c r="DX4" s="572" t="s">
        <v>239</v>
      </c>
      <c r="DY4" s="573"/>
      <c r="DZ4" s="573"/>
      <c r="EA4" s="573"/>
      <c r="EB4" s="573"/>
      <c r="EC4" s="573"/>
      <c r="ED4" s="573"/>
      <c r="EE4" s="573"/>
      <c r="EF4" s="573"/>
      <c r="EG4" s="573"/>
      <c r="EH4" s="573"/>
      <c r="EI4" s="574"/>
      <c r="EJ4" s="201"/>
      <c r="EK4" s="201"/>
      <c r="EL4" s="201"/>
      <c r="EM4" s="201"/>
      <c r="EN4" s="201"/>
      <c r="EO4" s="201"/>
      <c r="EP4" s="201"/>
      <c r="EQ4" s="74"/>
      <c r="ER4" s="74"/>
      <c r="ES4" s="74"/>
      <c r="ET4" s="74"/>
      <c r="EU4" s="626"/>
      <c r="EV4" s="627" t="s">
        <v>240</v>
      </c>
      <c r="EW4" s="628"/>
      <c r="EX4" s="628"/>
      <c r="EY4" s="628"/>
      <c r="EZ4" s="628"/>
      <c r="FA4" s="628"/>
      <c r="FB4" s="628"/>
      <c r="FC4" s="628"/>
      <c r="FD4" s="628"/>
      <c r="FE4" s="628"/>
      <c r="FF4" s="628"/>
      <c r="FG4" s="628"/>
      <c r="FH4" s="628"/>
      <c r="FI4" s="628"/>
      <c r="FJ4" s="628"/>
      <c r="FK4" s="628"/>
      <c r="FL4" s="628"/>
      <c r="FM4" s="75"/>
      <c r="FN4" s="76"/>
      <c r="FO4" s="76"/>
      <c r="FP4" s="632" t="s">
        <v>459</v>
      </c>
      <c r="FQ4" s="633"/>
      <c r="FR4" s="633"/>
      <c r="FS4" s="633"/>
      <c r="FT4" s="633"/>
      <c r="FU4" s="633"/>
      <c r="FV4" s="633"/>
      <c r="FW4" s="633"/>
      <c r="FX4" s="633"/>
      <c r="FY4" s="633"/>
      <c r="FZ4" s="633"/>
      <c r="GA4" s="633"/>
      <c r="GB4" s="633"/>
      <c r="GC4" s="634"/>
      <c r="GD4" s="60"/>
      <c r="GE4" s="60"/>
      <c r="GF4" s="59" t="s">
        <v>225</v>
      </c>
      <c r="GG4" s="60"/>
      <c r="GH4" s="60"/>
      <c r="GI4" s="60"/>
      <c r="GJ4" s="59" t="s">
        <v>226</v>
      </c>
      <c r="GK4" s="60"/>
      <c r="GL4" s="60"/>
      <c r="GM4" s="60"/>
      <c r="GN4" s="59" t="s">
        <v>227</v>
      </c>
      <c r="GO4" s="60"/>
      <c r="GP4" s="60"/>
      <c r="GQ4" s="60"/>
      <c r="GR4" s="60"/>
    </row>
    <row r="5" spans="1:200" s="19" customFormat="1" ht="79.2" customHeight="1">
      <c r="A5" s="603" t="s">
        <v>241</v>
      </c>
      <c r="B5" s="604" t="s">
        <v>242</v>
      </c>
      <c r="C5" s="603" t="s">
        <v>243</v>
      </c>
      <c r="D5" s="605" t="s">
        <v>244</v>
      </c>
      <c r="E5" s="606" t="s">
        <v>245</v>
      </c>
      <c r="F5" s="606" t="s">
        <v>479</v>
      </c>
      <c r="G5" s="606" t="s">
        <v>426</v>
      </c>
      <c r="H5" s="606" t="s">
        <v>480</v>
      </c>
      <c r="I5" s="606" t="s">
        <v>481</v>
      </c>
      <c r="J5" s="606" t="s">
        <v>482</v>
      </c>
      <c r="K5" s="606" t="s">
        <v>427</v>
      </c>
      <c r="L5" s="606" t="s">
        <v>428</v>
      </c>
      <c r="M5" s="607" t="s">
        <v>429</v>
      </c>
      <c r="N5" s="606" t="s">
        <v>430</v>
      </c>
      <c r="O5" s="606" t="s">
        <v>431</v>
      </c>
      <c r="P5" s="606" t="s">
        <v>432</v>
      </c>
      <c r="Q5" s="606"/>
      <c r="R5" s="606"/>
      <c r="S5" s="606"/>
      <c r="T5" s="606"/>
      <c r="U5" s="608" t="s">
        <v>246</v>
      </c>
      <c r="V5" s="609"/>
      <c r="W5" s="609"/>
      <c r="X5" s="609"/>
      <c r="Y5" s="609"/>
      <c r="Z5" s="609"/>
      <c r="AA5" s="609"/>
      <c r="AB5" s="609"/>
      <c r="AC5" s="609"/>
      <c r="AD5" s="610"/>
      <c r="AE5" s="606" t="s">
        <v>247</v>
      </c>
      <c r="AF5" s="606"/>
      <c r="AG5" s="576" t="s">
        <v>248</v>
      </c>
      <c r="AH5" s="576" t="s">
        <v>249</v>
      </c>
      <c r="AI5" s="576" t="s">
        <v>250</v>
      </c>
      <c r="AJ5" s="576" t="s">
        <v>251</v>
      </c>
      <c r="AK5" s="576" t="s">
        <v>433</v>
      </c>
      <c r="AL5" s="575" t="s">
        <v>434</v>
      </c>
      <c r="AM5" s="593" t="s">
        <v>435</v>
      </c>
      <c r="AN5" s="596" t="s">
        <v>436</v>
      </c>
      <c r="AO5" s="575" t="s">
        <v>252</v>
      </c>
      <c r="AP5" s="575" t="s">
        <v>253</v>
      </c>
      <c r="AQ5" s="575" t="s">
        <v>254</v>
      </c>
      <c r="AR5" s="576" t="s">
        <v>255</v>
      </c>
      <c r="AS5" s="587" t="s">
        <v>437</v>
      </c>
      <c r="AT5" s="588"/>
      <c r="AU5" s="588"/>
      <c r="AV5" s="588"/>
      <c r="AW5" s="588"/>
      <c r="AX5" s="588"/>
      <c r="AY5" s="589"/>
      <c r="AZ5" s="590" t="s">
        <v>438</v>
      </c>
      <c r="BA5" s="590" t="s">
        <v>439</v>
      </c>
      <c r="BB5" s="590" t="s">
        <v>440</v>
      </c>
      <c r="BC5" s="590" t="s">
        <v>441</v>
      </c>
      <c r="BD5" s="586" t="s">
        <v>483</v>
      </c>
      <c r="BE5" s="586"/>
      <c r="BF5" s="586"/>
      <c r="BG5" s="586"/>
      <c r="BH5" s="586"/>
      <c r="BI5" s="586"/>
      <c r="BJ5" s="583" t="s">
        <v>484</v>
      </c>
      <c r="BK5" s="584"/>
      <c r="BL5" s="584"/>
      <c r="BM5" s="584"/>
      <c r="BN5" s="585"/>
      <c r="BO5" s="586" t="s">
        <v>485</v>
      </c>
      <c r="BP5" s="586"/>
      <c r="BQ5" s="586"/>
      <c r="BR5" s="586"/>
      <c r="BS5" s="586" t="s">
        <v>486</v>
      </c>
      <c r="BT5" s="586"/>
      <c r="BU5" s="586"/>
      <c r="BV5" s="586"/>
      <c r="BW5" s="563"/>
      <c r="BX5" s="564"/>
      <c r="BY5" s="564"/>
      <c r="BZ5" s="564"/>
      <c r="CA5" s="564"/>
      <c r="CB5" s="564"/>
      <c r="CC5" s="564"/>
      <c r="CD5" s="564"/>
      <c r="CE5" s="564"/>
      <c r="CF5" s="564"/>
      <c r="CG5" s="564"/>
      <c r="CH5" s="564"/>
      <c r="CI5" s="564"/>
      <c r="CJ5" s="564"/>
      <c r="CK5" s="564"/>
      <c r="CL5" s="565"/>
      <c r="CM5" s="667" t="s">
        <v>256</v>
      </c>
      <c r="CN5" s="668"/>
      <c r="CO5" s="668"/>
      <c r="CP5" s="669"/>
      <c r="CQ5" s="670" t="s">
        <v>257</v>
      </c>
      <c r="CR5" s="671"/>
      <c r="CS5" s="77" t="s">
        <v>258</v>
      </c>
      <c r="CT5" s="614" t="s">
        <v>259</v>
      </c>
      <c r="CU5" s="664" t="s">
        <v>260</v>
      </c>
      <c r="CV5" s="664"/>
      <c r="CW5" s="664"/>
      <c r="CX5" s="665" t="s">
        <v>261</v>
      </c>
      <c r="CY5" s="666"/>
      <c r="CZ5" s="666"/>
      <c r="DA5" s="666"/>
      <c r="DB5" s="666"/>
      <c r="DC5" s="577" t="s">
        <v>262</v>
      </c>
      <c r="DD5" s="578"/>
      <c r="DE5" s="578"/>
      <c r="DF5" s="578"/>
      <c r="DG5" s="578"/>
      <c r="DH5" s="579"/>
      <c r="DI5" s="577" t="s">
        <v>263</v>
      </c>
      <c r="DJ5" s="579"/>
      <c r="DK5" s="580" t="s">
        <v>264</v>
      </c>
      <c r="DL5" s="581"/>
      <c r="DM5" s="582" t="s">
        <v>265</v>
      </c>
      <c r="DN5" s="582" t="s">
        <v>266</v>
      </c>
      <c r="DO5" s="617" t="s">
        <v>267</v>
      </c>
      <c r="DP5" s="620" t="s">
        <v>268</v>
      </c>
      <c r="DQ5" s="623" t="s">
        <v>269</v>
      </c>
      <c r="DR5" s="623" t="s">
        <v>270</v>
      </c>
      <c r="DS5" s="661" t="s">
        <v>271</v>
      </c>
      <c r="DT5" s="635" t="s">
        <v>272</v>
      </c>
      <c r="DU5" s="635" t="s">
        <v>273</v>
      </c>
      <c r="DV5" s="635" t="s">
        <v>274</v>
      </c>
      <c r="DW5" s="636" t="s">
        <v>275</v>
      </c>
      <c r="DX5" s="644" t="s">
        <v>276</v>
      </c>
      <c r="DY5" s="645" t="s">
        <v>277</v>
      </c>
      <c r="DZ5" s="645"/>
      <c r="EA5" s="645"/>
      <c r="EB5" s="645" t="s">
        <v>278</v>
      </c>
      <c r="EC5" s="645"/>
      <c r="ED5" s="646" t="s">
        <v>279</v>
      </c>
      <c r="EE5" s="646"/>
      <c r="EF5" s="646"/>
      <c r="EG5" s="599" t="s">
        <v>280</v>
      </c>
      <c r="EH5" s="599"/>
      <c r="EI5" s="599"/>
      <c r="EJ5" s="600" t="s">
        <v>281</v>
      </c>
      <c r="EK5" s="601"/>
      <c r="EL5" s="601"/>
      <c r="EM5" s="601"/>
      <c r="EN5" s="601"/>
      <c r="EO5" s="601"/>
      <c r="EP5" s="601"/>
      <c r="EQ5" s="601"/>
      <c r="ER5" s="601"/>
      <c r="ES5" s="601"/>
      <c r="ET5" s="602"/>
      <c r="EU5" s="626"/>
      <c r="EV5" s="629"/>
      <c r="EW5" s="630"/>
      <c r="EX5" s="630"/>
      <c r="EY5" s="630"/>
      <c r="EZ5" s="630"/>
      <c r="FA5" s="630"/>
      <c r="FB5" s="630"/>
      <c r="FC5" s="630"/>
      <c r="FD5" s="630"/>
      <c r="FE5" s="630"/>
      <c r="FF5" s="630"/>
      <c r="FG5" s="630"/>
      <c r="FH5" s="630"/>
      <c r="FI5" s="630"/>
      <c r="FJ5" s="630"/>
      <c r="FK5" s="630"/>
      <c r="FL5" s="631"/>
      <c r="FM5" s="78"/>
      <c r="FN5" s="79"/>
      <c r="FO5" s="80"/>
      <c r="FP5" s="615" t="s">
        <v>465</v>
      </c>
      <c r="FQ5" s="615"/>
      <c r="FR5" s="615"/>
      <c r="FS5" s="615"/>
      <c r="FT5" s="615"/>
      <c r="FU5" s="616" t="s">
        <v>466</v>
      </c>
      <c r="FV5" s="616"/>
      <c r="FW5" s="616"/>
      <c r="FX5" s="616"/>
      <c r="FY5" s="616"/>
      <c r="FZ5" s="615" t="s">
        <v>467</v>
      </c>
      <c r="GA5" s="615"/>
      <c r="GB5" s="615"/>
      <c r="GC5" s="615"/>
      <c r="GD5" s="672" t="s">
        <v>493</v>
      </c>
      <c r="GE5" s="672"/>
      <c r="GF5" s="672"/>
      <c r="GG5" s="672"/>
      <c r="GH5" s="672"/>
      <c r="GI5" s="672"/>
      <c r="GJ5" s="672"/>
      <c r="GK5" s="672"/>
      <c r="GL5" s="672"/>
      <c r="GM5" s="672"/>
      <c r="GN5" s="672"/>
      <c r="GO5" s="672"/>
      <c r="GP5" s="672"/>
      <c r="GQ5" s="672"/>
      <c r="GR5" s="672"/>
    </row>
    <row r="6" spans="1:200" s="19" customFormat="1" ht="60.6" customHeight="1">
      <c r="A6" s="603"/>
      <c r="B6" s="604"/>
      <c r="C6" s="603"/>
      <c r="D6" s="605"/>
      <c r="E6" s="606"/>
      <c r="F6" s="606"/>
      <c r="G6" s="606"/>
      <c r="H6" s="606"/>
      <c r="I6" s="606"/>
      <c r="J6" s="606"/>
      <c r="K6" s="606"/>
      <c r="L6" s="606"/>
      <c r="M6" s="607"/>
      <c r="N6" s="606"/>
      <c r="O6" s="606"/>
      <c r="P6" s="611" t="s">
        <v>282</v>
      </c>
      <c r="Q6" s="612"/>
      <c r="R6" s="612"/>
      <c r="S6" s="612"/>
      <c r="T6" s="613"/>
      <c r="U6" s="178"/>
      <c r="V6" s="178"/>
      <c r="W6" s="178"/>
      <c r="X6" s="178"/>
      <c r="Y6" s="178"/>
      <c r="Z6" s="178"/>
      <c r="AA6" s="178"/>
      <c r="AB6" s="178"/>
      <c r="AC6" s="178"/>
      <c r="AD6" s="178"/>
      <c r="AE6" s="205"/>
      <c r="AF6" s="205"/>
      <c r="AG6" s="576"/>
      <c r="AH6" s="576"/>
      <c r="AI6" s="576"/>
      <c r="AJ6" s="576"/>
      <c r="AK6" s="576"/>
      <c r="AL6" s="575"/>
      <c r="AM6" s="594"/>
      <c r="AN6" s="597"/>
      <c r="AO6" s="575"/>
      <c r="AP6" s="575"/>
      <c r="AQ6" s="575"/>
      <c r="AR6" s="576"/>
      <c r="AS6" s="206"/>
      <c r="AT6" s="207"/>
      <c r="AU6" s="207"/>
      <c r="AV6" s="207"/>
      <c r="AW6" s="207"/>
      <c r="AX6" s="207"/>
      <c r="AY6" s="208"/>
      <c r="AZ6" s="591"/>
      <c r="BA6" s="591"/>
      <c r="BB6" s="591"/>
      <c r="BC6" s="591"/>
      <c r="BD6" s="195"/>
      <c r="BE6" s="195"/>
      <c r="BF6" s="195"/>
      <c r="BG6" s="195"/>
      <c r="BH6" s="195"/>
      <c r="BI6" s="195"/>
      <c r="BJ6" s="209"/>
      <c r="BK6" s="210"/>
      <c r="BL6" s="210"/>
      <c r="BM6" s="210"/>
      <c r="BN6" s="211"/>
      <c r="BO6" s="179"/>
      <c r="BP6" s="180"/>
      <c r="BQ6" s="181"/>
      <c r="BR6" s="195"/>
      <c r="BS6" s="195"/>
      <c r="BT6" s="195"/>
      <c r="BU6" s="195"/>
      <c r="BV6" s="195"/>
      <c r="BW6" s="81"/>
      <c r="BX6" s="81"/>
      <c r="BY6" s="81"/>
      <c r="BZ6" s="82"/>
      <c r="CA6" s="82"/>
      <c r="CB6" s="82"/>
      <c r="CC6" s="82"/>
      <c r="CD6" s="82"/>
      <c r="CE6" s="82"/>
      <c r="CF6" s="82"/>
      <c r="CG6" s="82"/>
      <c r="CH6" s="81"/>
      <c r="CI6" s="81"/>
      <c r="CJ6" s="81"/>
      <c r="CK6" s="81"/>
      <c r="CL6" s="81"/>
      <c r="CM6" s="83"/>
      <c r="CN6" s="83"/>
      <c r="CO6" s="83"/>
      <c r="CP6" s="84"/>
      <c r="CQ6" s="85"/>
      <c r="CR6" s="86"/>
      <c r="CS6" s="87"/>
      <c r="CT6" s="614"/>
      <c r="CU6" s="88"/>
      <c r="CV6" s="88"/>
      <c r="CW6" s="88"/>
      <c r="CX6" s="89"/>
      <c r="CY6" s="90"/>
      <c r="CZ6" s="90"/>
      <c r="DA6" s="90"/>
      <c r="DB6" s="91"/>
      <c r="DC6" s="92"/>
      <c r="DD6" s="93"/>
      <c r="DE6" s="93"/>
      <c r="DF6" s="93"/>
      <c r="DG6" s="93"/>
      <c r="DH6" s="94"/>
      <c r="DI6" s="95"/>
      <c r="DJ6" s="77"/>
      <c r="DK6" s="77"/>
      <c r="DL6" s="96"/>
      <c r="DM6" s="582"/>
      <c r="DN6" s="582"/>
      <c r="DO6" s="618"/>
      <c r="DP6" s="621"/>
      <c r="DQ6" s="624"/>
      <c r="DR6" s="624"/>
      <c r="DS6" s="662"/>
      <c r="DT6" s="635"/>
      <c r="DU6" s="635"/>
      <c r="DV6" s="635"/>
      <c r="DW6" s="637"/>
      <c r="DX6" s="644"/>
      <c r="DY6" s="204"/>
      <c r="DZ6" s="204"/>
      <c r="EA6" s="204"/>
      <c r="EB6" s="204"/>
      <c r="EC6" s="204"/>
      <c r="ED6" s="203"/>
      <c r="EE6" s="203"/>
      <c r="EF6" s="203"/>
      <c r="EG6" s="202"/>
      <c r="EH6" s="202"/>
      <c r="EI6" s="202"/>
      <c r="EJ6" s="202" t="s">
        <v>194</v>
      </c>
      <c r="EK6" s="202"/>
      <c r="EL6" s="202"/>
      <c r="EM6" s="202"/>
      <c r="EN6" s="202"/>
      <c r="EO6" s="202"/>
      <c r="EP6" s="202"/>
      <c r="EQ6" s="97"/>
      <c r="ER6" s="97"/>
      <c r="ES6" s="97"/>
      <c r="ET6" s="97"/>
      <c r="EU6" s="202"/>
      <c r="EV6" s="98"/>
      <c r="EW6" s="98"/>
      <c r="EX6" s="98"/>
      <c r="EY6" s="98"/>
      <c r="EZ6" s="98"/>
      <c r="FA6" s="98"/>
      <c r="FB6" s="98"/>
      <c r="FC6" s="98"/>
      <c r="FD6" s="98"/>
      <c r="FE6" s="98"/>
      <c r="FF6" s="98"/>
      <c r="FG6" s="98"/>
      <c r="FH6" s="98"/>
      <c r="FI6" s="98"/>
      <c r="FJ6" s="98"/>
      <c r="FK6" s="98"/>
      <c r="FL6" s="98"/>
      <c r="FM6" s="639" t="s">
        <v>492</v>
      </c>
      <c r="FN6" s="640" t="s">
        <v>195</v>
      </c>
      <c r="FO6" s="640" t="s">
        <v>196</v>
      </c>
      <c r="FP6" s="641" t="s">
        <v>470</v>
      </c>
      <c r="FQ6" s="643" t="s">
        <v>197</v>
      </c>
      <c r="FR6" s="643" t="s">
        <v>198</v>
      </c>
      <c r="FS6" s="643" t="s">
        <v>199</v>
      </c>
      <c r="FT6" s="641" t="s">
        <v>464</v>
      </c>
      <c r="FU6" s="650" t="s">
        <v>200</v>
      </c>
      <c r="FV6" s="651" t="s">
        <v>201</v>
      </c>
      <c r="FW6" s="651" t="s">
        <v>219</v>
      </c>
      <c r="FX6" s="649" t="s">
        <v>202</v>
      </c>
      <c r="FY6" s="650" t="s">
        <v>205</v>
      </c>
      <c r="FZ6" s="643" t="s">
        <v>220</v>
      </c>
      <c r="GA6" s="643" t="s">
        <v>206</v>
      </c>
      <c r="GB6" s="643" t="s">
        <v>203</v>
      </c>
      <c r="GC6" s="643" t="s">
        <v>221</v>
      </c>
      <c r="GD6" s="673" t="s">
        <v>283</v>
      </c>
      <c r="GE6" s="674"/>
      <c r="GF6" s="647" t="s">
        <v>284</v>
      </c>
      <c r="GG6" s="657" t="s">
        <v>463</v>
      </c>
      <c r="GH6" s="658"/>
      <c r="GI6" s="655" t="s">
        <v>228</v>
      </c>
      <c r="GJ6" s="673" t="s">
        <v>462</v>
      </c>
      <c r="GK6" s="674"/>
      <c r="GL6" s="647" t="s">
        <v>461</v>
      </c>
      <c r="GM6" s="655" t="s">
        <v>460</v>
      </c>
      <c r="GN6" s="655" t="s">
        <v>229</v>
      </c>
      <c r="GO6" s="657" t="s">
        <v>230</v>
      </c>
      <c r="GP6" s="658"/>
      <c r="GQ6" s="673" t="s">
        <v>231</v>
      </c>
      <c r="GR6" s="674"/>
    </row>
    <row r="7" spans="1:200" s="19" customFormat="1" ht="141.6" customHeight="1">
      <c r="A7" s="603"/>
      <c r="B7" s="604"/>
      <c r="C7" s="603"/>
      <c r="D7" s="605"/>
      <c r="E7" s="606"/>
      <c r="F7" s="606"/>
      <c r="G7" s="606"/>
      <c r="H7" s="606"/>
      <c r="I7" s="606"/>
      <c r="J7" s="606"/>
      <c r="K7" s="606"/>
      <c r="L7" s="606"/>
      <c r="M7" s="607"/>
      <c r="N7" s="606"/>
      <c r="O7" s="606"/>
      <c r="P7" s="205" t="s">
        <v>442</v>
      </c>
      <c r="Q7" s="205" t="s">
        <v>443</v>
      </c>
      <c r="R7" s="182" t="s">
        <v>285</v>
      </c>
      <c r="S7" s="205" t="s">
        <v>444</v>
      </c>
      <c r="T7" s="205" t="s">
        <v>445</v>
      </c>
      <c r="U7" s="183" t="s">
        <v>286</v>
      </c>
      <c r="V7" s="183" t="s">
        <v>287</v>
      </c>
      <c r="W7" s="182" t="s">
        <v>288</v>
      </c>
      <c r="X7" s="182" t="s">
        <v>289</v>
      </c>
      <c r="Y7" s="182" t="s">
        <v>290</v>
      </c>
      <c r="Z7" s="182" t="s">
        <v>291</v>
      </c>
      <c r="AA7" s="184" t="s">
        <v>292</v>
      </c>
      <c r="AB7" s="185" t="s">
        <v>293</v>
      </c>
      <c r="AC7" s="186" t="s">
        <v>294</v>
      </c>
      <c r="AD7" s="187" t="s">
        <v>295</v>
      </c>
      <c r="AE7" s="188" t="s">
        <v>446</v>
      </c>
      <c r="AF7" s="189" t="s">
        <v>447</v>
      </c>
      <c r="AG7" s="576"/>
      <c r="AH7" s="576"/>
      <c r="AI7" s="576"/>
      <c r="AJ7" s="576"/>
      <c r="AK7" s="576"/>
      <c r="AL7" s="575"/>
      <c r="AM7" s="595"/>
      <c r="AN7" s="598"/>
      <c r="AO7" s="575"/>
      <c r="AP7" s="575"/>
      <c r="AQ7" s="575"/>
      <c r="AR7" s="576"/>
      <c r="AS7" s="189" t="s">
        <v>296</v>
      </c>
      <c r="AT7" s="189" t="s">
        <v>297</v>
      </c>
      <c r="AU7" s="189" t="s">
        <v>298</v>
      </c>
      <c r="AV7" s="205" t="s">
        <v>299</v>
      </c>
      <c r="AW7" s="205" t="s">
        <v>300</v>
      </c>
      <c r="AX7" s="205" t="s">
        <v>301</v>
      </c>
      <c r="AY7" s="205" t="s">
        <v>302</v>
      </c>
      <c r="AZ7" s="592"/>
      <c r="BA7" s="592"/>
      <c r="BB7" s="592"/>
      <c r="BC7" s="592"/>
      <c r="BD7" s="190" t="s">
        <v>303</v>
      </c>
      <c r="BE7" s="190" t="s">
        <v>304</v>
      </c>
      <c r="BF7" s="190" t="s">
        <v>305</v>
      </c>
      <c r="BG7" s="190" t="s">
        <v>306</v>
      </c>
      <c r="BH7" s="190" t="s">
        <v>307</v>
      </c>
      <c r="BI7" s="195" t="s">
        <v>308</v>
      </c>
      <c r="BJ7" s="191" t="s">
        <v>448</v>
      </c>
      <c r="BK7" s="191" t="s">
        <v>449</v>
      </c>
      <c r="BL7" s="192" t="s">
        <v>450</v>
      </c>
      <c r="BM7" s="191" t="s">
        <v>451</v>
      </c>
      <c r="BN7" s="191" t="s">
        <v>452</v>
      </c>
      <c r="BO7" s="677" t="s">
        <v>453</v>
      </c>
      <c r="BP7" s="678"/>
      <c r="BQ7" s="679"/>
      <c r="BR7" s="190" t="s">
        <v>454</v>
      </c>
      <c r="BS7" s="190" t="s">
        <v>455</v>
      </c>
      <c r="BT7" s="190" t="s">
        <v>456</v>
      </c>
      <c r="BU7" s="190" t="s">
        <v>457</v>
      </c>
      <c r="BV7" s="193" t="s">
        <v>458</v>
      </c>
      <c r="BW7" s="99" t="s">
        <v>309</v>
      </c>
      <c r="BX7" s="100" t="s">
        <v>310</v>
      </c>
      <c r="BY7" s="99" t="s">
        <v>311</v>
      </c>
      <c r="BZ7" s="101" t="s">
        <v>312</v>
      </c>
      <c r="CA7" s="101" t="s">
        <v>313</v>
      </c>
      <c r="CB7" s="101" t="s">
        <v>314</v>
      </c>
      <c r="CC7" s="101" t="s">
        <v>315</v>
      </c>
      <c r="CD7" s="101" t="s">
        <v>316</v>
      </c>
      <c r="CE7" s="101" t="s">
        <v>317</v>
      </c>
      <c r="CF7" s="101" t="s">
        <v>318</v>
      </c>
      <c r="CG7" s="101" t="s">
        <v>319</v>
      </c>
      <c r="CH7" s="102" t="s">
        <v>487</v>
      </c>
      <c r="CI7" s="103" t="s">
        <v>320</v>
      </c>
      <c r="CJ7" s="103" t="s">
        <v>321</v>
      </c>
      <c r="CK7" s="104" t="s">
        <v>488</v>
      </c>
      <c r="CL7" s="104" t="s">
        <v>489</v>
      </c>
      <c r="CM7" s="105" t="s">
        <v>322</v>
      </c>
      <c r="CN7" s="106" t="s">
        <v>323</v>
      </c>
      <c r="CO7" s="106" t="s">
        <v>324</v>
      </c>
      <c r="CP7" s="106" t="s">
        <v>325</v>
      </c>
      <c r="CQ7" s="107" t="s">
        <v>326</v>
      </c>
      <c r="CR7" s="107" t="s">
        <v>327</v>
      </c>
      <c r="CS7" s="87" t="s">
        <v>490</v>
      </c>
      <c r="CT7" s="614"/>
      <c r="CU7" s="100" t="s">
        <v>328</v>
      </c>
      <c r="CV7" s="100" t="s">
        <v>329</v>
      </c>
      <c r="CW7" s="100" t="s">
        <v>330</v>
      </c>
      <c r="CX7" s="108" t="s">
        <v>331</v>
      </c>
      <c r="CY7" s="109" t="s">
        <v>332</v>
      </c>
      <c r="CZ7" s="108" t="s">
        <v>333</v>
      </c>
      <c r="DA7" s="109" t="s">
        <v>334</v>
      </c>
      <c r="DB7" s="109" t="s">
        <v>335</v>
      </c>
      <c r="DC7" s="109" t="s">
        <v>336</v>
      </c>
      <c r="DD7" s="109" t="s">
        <v>337</v>
      </c>
      <c r="DE7" s="109" t="s">
        <v>338</v>
      </c>
      <c r="DF7" s="87" t="s">
        <v>339</v>
      </c>
      <c r="DG7" s="110" t="s">
        <v>340</v>
      </c>
      <c r="DH7" s="87" t="s">
        <v>341</v>
      </c>
      <c r="DI7" s="111" t="s">
        <v>342</v>
      </c>
      <c r="DJ7" s="111" t="s">
        <v>343</v>
      </c>
      <c r="DK7" s="112" t="s">
        <v>344</v>
      </c>
      <c r="DL7" s="112" t="s">
        <v>345</v>
      </c>
      <c r="DM7" s="582"/>
      <c r="DN7" s="582"/>
      <c r="DO7" s="619"/>
      <c r="DP7" s="622"/>
      <c r="DQ7" s="625"/>
      <c r="DR7" s="625"/>
      <c r="DS7" s="663"/>
      <c r="DT7" s="635"/>
      <c r="DU7" s="635"/>
      <c r="DV7" s="635"/>
      <c r="DW7" s="638"/>
      <c r="DX7" s="644"/>
      <c r="DY7" s="204" t="s">
        <v>346</v>
      </c>
      <c r="DZ7" s="204" t="s">
        <v>347</v>
      </c>
      <c r="EA7" s="204" t="s">
        <v>348</v>
      </c>
      <c r="EB7" s="204" t="s">
        <v>349</v>
      </c>
      <c r="EC7" s="204" t="s">
        <v>350</v>
      </c>
      <c r="ED7" s="113" t="s">
        <v>351</v>
      </c>
      <c r="EE7" s="113" t="s">
        <v>352</v>
      </c>
      <c r="EF7" s="202" t="s">
        <v>353</v>
      </c>
      <c r="EG7" s="202" t="s">
        <v>354</v>
      </c>
      <c r="EH7" s="202" t="s">
        <v>355</v>
      </c>
      <c r="EI7" s="202" t="s">
        <v>356</v>
      </c>
      <c r="EJ7" s="98" t="s">
        <v>468</v>
      </c>
      <c r="EK7" s="98" t="s">
        <v>357</v>
      </c>
      <c r="EL7" s="98" t="s">
        <v>358</v>
      </c>
      <c r="EM7" s="213" t="s">
        <v>469</v>
      </c>
      <c r="EN7" s="98" t="s">
        <v>359</v>
      </c>
      <c r="EO7" s="98" t="s">
        <v>360</v>
      </c>
      <c r="EP7" s="98" t="s">
        <v>361</v>
      </c>
      <c r="EQ7" s="114" t="s">
        <v>362</v>
      </c>
      <c r="ER7" s="114" t="s">
        <v>363</v>
      </c>
      <c r="ES7" s="114" t="s">
        <v>364</v>
      </c>
      <c r="ET7" s="114" t="s">
        <v>365</v>
      </c>
      <c r="EU7" s="202" t="s">
        <v>366</v>
      </c>
      <c r="EV7" s="115" t="s">
        <v>367</v>
      </c>
      <c r="EW7" s="115" t="s">
        <v>368</v>
      </c>
      <c r="EX7" s="115" t="s">
        <v>369</v>
      </c>
      <c r="EY7" s="115" t="s">
        <v>370</v>
      </c>
      <c r="EZ7" s="115" t="s">
        <v>371</v>
      </c>
      <c r="FA7" s="115" t="s">
        <v>372</v>
      </c>
      <c r="FB7" s="115" t="s">
        <v>373</v>
      </c>
      <c r="FC7" s="115" t="s">
        <v>374</v>
      </c>
      <c r="FD7" s="115" t="s">
        <v>375</v>
      </c>
      <c r="FE7" s="115" t="s">
        <v>376</v>
      </c>
      <c r="FF7" s="115" t="s">
        <v>377</v>
      </c>
      <c r="FG7" s="115" t="s">
        <v>378</v>
      </c>
      <c r="FH7" s="115" t="s">
        <v>379</v>
      </c>
      <c r="FI7" s="115" t="s">
        <v>380</v>
      </c>
      <c r="FJ7" s="115" t="s">
        <v>381</v>
      </c>
      <c r="FK7" s="115" t="s">
        <v>382</v>
      </c>
      <c r="FL7" s="115" t="s">
        <v>383</v>
      </c>
      <c r="FM7" s="639"/>
      <c r="FN7" s="640"/>
      <c r="FO7" s="640"/>
      <c r="FP7" s="642"/>
      <c r="FQ7" s="643"/>
      <c r="FR7" s="643"/>
      <c r="FS7" s="643"/>
      <c r="FT7" s="642"/>
      <c r="FU7" s="650"/>
      <c r="FV7" s="651"/>
      <c r="FW7" s="651"/>
      <c r="FX7" s="649"/>
      <c r="FY7" s="650"/>
      <c r="FZ7" s="643"/>
      <c r="GA7" s="643"/>
      <c r="GB7" s="643"/>
      <c r="GC7" s="643"/>
      <c r="GD7" s="675"/>
      <c r="GE7" s="676"/>
      <c r="GF7" s="648"/>
      <c r="GG7" s="659"/>
      <c r="GH7" s="660"/>
      <c r="GI7" s="656"/>
      <c r="GJ7" s="675"/>
      <c r="GK7" s="676"/>
      <c r="GL7" s="648"/>
      <c r="GM7" s="656"/>
      <c r="GN7" s="656"/>
      <c r="GO7" s="659"/>
      <c r="GP7" s="660"/>
      <c r="GQ7" s="675"/>
      <c r="GR7" s="676"/>
    </row>
    <row r="8" spans="1:200" s="21" customFormat="1" ht="101.4" customHeight="1">
      <c r="A8" s="61" t="s">
        <v>474</v>
      </c>
      <c r="B8" s="61"/>
      <c r="C8" s="61"/>
      <c r="D8" s="116" t="s">
        <v>54</v>
      </c>
      <c r="E8" s="116"/>
      <c r="F8" s="116" t="s">
        <v>476</v>
      </c>
      <c r="G8" s="117"/>
      <c r="H8" s="116"/>
      <c r="I8" s="116"/>
      <c r="J8" s="116"/>
      <c r="K8" s="116"/>
      <c r="L8" s="116"/>
      <c r="M8" s="118"/>
      <c r="N8" s="119"/>
      <c r="O8" s="116"/>
      <c r="P8" s="116" t="s">
        <v>209</v>
      </c>
      <c r="Q8" s="116"/>
      <c r="R8" s="120">
        <f>G8</f>
        <v>0</v>
      </c>
      <c r="S8" s="116" t="s">
        <v>208</v>
      </c>
      <c r="T8" s="116"/>
      <c r="U8" s="121" t="str">
        <f>IF(E8="","",IF(OR(E8="國小部",E8="國中部"),0,IF(OR(E8="高中部",E8="高職部",E8="專一至專三"),12000,IF(OR(E8="專四至專五",E8="大學部[二專]",E8="大學部"),25000,0))))</f>
        <v/>
      </c>
      <c r="V8" s="121" t="str">
        <f t="shared" ref="V8:V57" si="0">IF(E8="","",0)</f>
        <v/>
      </c>
      <c r="W8" s="121" t="str">
        <f>IF(E8="","",IF(#REF!=FALSE,0,IF(E8="國小部",0,IF(AND(E8="國中部",BN8&gt;=86,BM8&gt;=60),2500,IF(AND(OR(E8="高中部",E8="高職部",E8="專一至專三"),BN8&gt;=86,BM8&gt;=60),3500,IF(AND(OR(E8="專四至專五",E8="大學部[二專]",E8="大學部"),BN8&gt;=86,BM8&gt;=60),4500,0))))))</f>
        <v/>
      </c>
      <c r="X8" s="121" t="str">
        <f>IF(E8="","",IF(#REF!=FALSE,0,IFERROR(VLOOKUP(BO8,#REF!,2,FALSE),0)))</f>
        <v/>
      </c>
      <c r="Y8" s="121" t="str">
        <f>IF(E8="","",IF(#REF!=FALSE,0,IF(OR(E8="國小部",E8="國中部"),0,IF(BU8="甲級",18000,IF(BU8="乙級",9000,IF(BU8="丙級",4000,0))))))</f>
        <v/>
      </c>
      <c r="Z8" s="121" t="str">
        <f t="shared" ref="Z8:Z57" si="1">IF(E8="","",IF(E8="國小部",2000,IF(E8="國中部",4000,0)))</f>
        <v/>
      </c>
      <c r="AA8" s="121" t="str">
        <f t="shared" ref="AA8:AA57" si="2">IF(E8="","",0)</f>
        <v/>
      </c>
      <c r="AB8" s="121" t="str">
        <f>IF(E8="","",IF(OR(DI8="已提交",DI8="已補件",DJ8="已提交",DJ8="已補件"),5000,0))</f>
        <v/>
      </c>
      <c r="AC8" s="121" t="str">
        <f t="shared" ref="AC8:AC57" si="3">IF(E8="","",0)</f>
        <v/>
      </c>
      <c r="AD8" s="121" t="str">
        <f t="shared" ref="AD8:AD57" si="4">IF(E8="","",SUM(U8:AC8))</f>
        <v/>
      </c>
      <c r="AE8" s="122"/>
      <c r="AF8" s="123"/>
      <c r="AG8" s="124"/>
      <c r="AH8" s="125"/>
      <c r="AI8" s="125"/>
      <c r="AJ8" s="125"/>
      <c r="AK8" s="126"/>
      <c r="AL8" s="127"/>
      <c r="AM8" s="127" t="s">
        <v>384</v>
      </c>
      <c r="AN8" s="117"/>
      <c r="AO8" s="127"/>
      <c r="AP8" s="127"/>
      <c r="AQ8" s="127"/>
      <c r="AR8" s="61"/>
      <c r="AS8" s="128"/>
      <c r="AT8" s="128"/>
      <c r="AU8" s="128"/>
      <c r="AV8" s="116"/>
      <c r="AW8" s="116"/>
      <c r="AX8" s="116"/>
      <c r="AY8" s="116"/>
      <c r="AZ8" s="129"/>
      <c r="BA8" s="129"/>
      <c r="BB8" s="130"/>
      <c r="BC8" s="130"/>
      <c r="BD8" s="61"/>
      <c r="BE8" s="61"/>
      <c r="BF8" s="61"/>
      <c r="BG8" s="61"/>
      <c r="BH8" s="61"/>
      <c r="BI8" s="61"/>
      <c r="BJ8" s="131"/>
      <c r="BK8" s="131"/>
      <c r="BL8" s="131"/>
      <c r="BM8" s="131"/>
      <c r="BN8" s="131"/>
      <c r="BO8" s="652"/>
      <c r="BP8" s="653"/>
      <c r="BQ8" s="654"/>
      <c r="BR8" s="132"/>
      <c r="BS8" s="132"/>
      <c r="BT8" s="133"/>
      <c r="BU8" s="132"/>
      <c r="BV8" s="132"/>
      <c r="BW8" s="132" t="str">
        <f>IF(E8="","","已提交")</f>
        <v/>
      </c>
      <c r="BX8" s="132" t="str">
        <f>IF(E8="","","已提交")</f>
        <v/>
      </c>
      <c r="BY8" s="132" t="str">
        <f>IF(E8="","","已提交")</f>
        <v/>
      </c>
      <c r="BZ8" s="61" t="str">
        <f t="shared" ref="BZ8:BZ57" si="5">IF(N8="","",IF(OR(N8="特殊境遇家庭之子女",N8="中低收入身障學生或身障人士子女",N8="中低收入戶子女",N8="弱勢家庭兒少",N8="弱勢家庭身障學生或身障人士子女",N8="弱勢家庭子女",),"無須提交","已提交"))</f>
        <v/>
      </c>
      <c r="CA8" s="61" t="str">
        <f t="shared" ref="CA8:CA57" si="6">IF(N8="","",IF(OR(N8="低收入戶子女",N8="中低收入身障學生或身障人士子女",N8="中低收入戶子女",N8="弱勢家庭兒少",N8="弱勢家庭身障學生或身障人士子女",N8= "弱勢家庭子女"), "無須提交", "已提交"))</f>
        <v/>
      </c>
      <c r="CB8" s="61" t="str">
        <f t="shared" ref="CB8:CB57" si="7">IF(N8="","",IF(OR(N8="低收入戶子女",N8="特殊境遇家庭之子女",N8="弱勢家庭兒少",N8="弱勢家庭身障學生或身障人士子女",N8= "弱勢家庭子女"), "無須提交", "已提交"))</f>
        <v/>
      </c>
      <c r="CC8" s="61" t="str">
        <f t="shared" ref="CC8:CC57" si="8">IF(N8="","",IF(OR(N8="低收入戶子女",N8="特殊境遇家庭之子女",N8="中低收入戶子女",N8="弱勢家庭兒少",N8="弱勢家庭身障學生或身障人士子女",N8="弱勢家庭子女"), "無須提交", "已提交"))</f>
        <v/>
      </c>
      <c r="CD8" s="61" t="str">
        <f t="shared" ref="CD8:CD57" si="9">IF(N8="","",IF(OR(N8="低收入戶子女",N8="特殊境遇家庭之子女",N8="中低收入戶子女",N8="弱勢家庭兒少",N8= "弱勢家庭子女"), "無須提交", "已提交"))</f>
        <v/>
      </c>
      <c r="CE8" s="61" t="str">
        <f t="shared" ref="CE8:CE57" si="10">IF(N8="","",IF(OR(N8="低收入戶子女",N8="特殊境遇家庭之子女",N8="中低收入身障學生或身障人士子女",N8="中低收入戶子女",N8="弱勢家庭身障學生或身障人士子女",N8= "弱勢家庭子女"), "無須提交", "已提交"))</f>
        <v/>
      </c>
      <c r="CF8" s="61" t="str">
        <f t="shared" ref="CF8:CF57" si="11">IF(N8="","",IF(OR(N8="低收入戶子女",N8="特殊境遇家庭之子女",N8="中低收入身障學生或身障人士子女",N8="中低收入戶子女",N8="弱勢家庭兒少"), "無須提交", "已提交"))</f>
        <v/>
      </c>
      <c r="CG8" s="61" t="str">
        <f t="shared" ref="CG8:CG57" si="12">IF(N8="","",IF(OR(N8="低收入戶子女",N8="特殊境遇家庭之子女",N8="中低收入身障學生或身障人士子女",N8="中低收入戶子女",N8="弱勢家庭兒少"), "無須提交", "已提交"))</f>
        <v/>
      </c>
      <c r="CH8" s="132" t="str">
        <f>IF(E8="","",IF(OR(E8="國小部",E8="國中部"),"無須提交","已提交"))</f>
        <v/>
      </c>
      <c r="CI8" s="134" t="str">
        <f>IF(E8="","",IF(OR(E8="國小部",E8="國中部"),"無須提交","已提交"))</f>
        <v/>
      </c>
      <c r="CJ8" s="61" t="str">
        <f>IF(E8="","",IF(OR(E8="國小部",E8="國中部"),"無須提交","已提交"))</f>
        <v/>
      </c>
      <c r="CK8" s="61" t="str">
        <f>IF(E8="","",IF(E8="國小部","無須提交","已提交"))</f>
        <v/>
      </c>
      <c r="CL8" s="61" t="str">
        <f>IF(E8="","","已提交")</f>
        <v/>
      </c>
      <c r="CM8" s="61"/>
      <c r="CN8" s="61"/>
      <c r="CO8" s="61"/>
      <c r="CP8" s="61"/>
      <c r="CQ8" s="61"/>
      <c r="CR8" s="61"/>
      <c r="CS8" s="61"/>
      <c r="CT8" s="61"/>
      <c r="CU8" s="61" t="str">
        <f>IF(OR(E8="國小部",E8="國中部",), "已提交", "")</f>
        <v/>
      </c>
      <c r="CV8" s="61" t="str">
        <f t="shared" ref="CV8:CV57" si="13">IF(OR(E8="國小部",E8="國中部",), "已提交", "")</f>
        <v/>
      </c>
      <c r="CW8" s="61" t="str">
        <f>IF(OR(E8="國小部",E8="國中部",), "已提交", "")</f>
        <v/>
      </c>
      <c r="CX8" s="61"/>
      <c r="CY8" s="61"/>
      <c r="CZ8" s="61"/>
      <c r="DA8" s="61"/>
      <c r="DB8" s="61"/>
      <c r="DC8" s="61"/>
      <c r="DD8" s="61"/>
      <c r="DE8" s="61"/>
      <c r="DF8" s="61"/>
      <c r="DG8" s="61"/>
      <c r="DH8" s="61"/>
      <c r="DI8" s="61"/>
      <c r="DJ8" s="61"/>
      <c r="DK8" s="61"/>
      <c r="DL8" s="61"/>
      <c r="DM8" s="61"/>
      <c r="DN8" s="61" t="s">
        <v>385</v>
      </c>
      <c r="DO8" s="61"/>
      <c r="DP8" s="61"/>
      <c r="DQ8" s="61"/>
      <c r="DR8" s="61"/>
      <c r="DS8" s="135"/>
      <c r="DT8" s="135"/>
      <c r="DU8" s="136"/>
      <c r="DV8" s="136"/>
      <c r="DW8" s="137"/>
      <c r="DX8" s="138">
        <f>'步驟2. 填列A至M欄【編號 No1.家庭成員】'!X$4</f>
        <v>1</v>
      </c>
      <c r="DY8" s="139">
        <f>'步驟2. 填列A至M欄【編號 No1.家庭成員】'!N$23</f>
        <v>0</v>
      </c>
      <c r="DZ8" s="139">
        <f>'步驟2. 填列A至M欄【編號 No1.家庭成員】'!O$23</f>
        <v>0</v>
      </c>
      <c r="EA8" s="139">
        <f>'步驟2. 填列A至M欄【編號 No1.家庭成員】'!P$23</f>
        <v>0</v>
      </c>
      <c r="EB8" s="139">
        <f>'步驟2. 填列A至M欄【編號 No1.家庭成員】'!Q$23</f>
        <v>0</v>
      </c>
      <c r="EC8" s="139">
        <f>'步驟2. 填列A至M欄【編號 No1.家庭成員】'!R$23</f>
        <v>0</v>
      </c>
      <c r="ED8" s="140">
        <f t="shared" ref="ED8:ED57" si="14">SUM(DY8:EA8)</f>
        <v>0</v>
      </c>
      <c r="EE8" s="140">
        <f t="shared" ref="EE8:EE57" si="15">SUM(DZ8+EF8+EB8)</f>
        <v>0</v>
      </c>
      <c r="EF8" s="140">
        <f t="shared" ref="EF8:EF57" si="16">DZ8/0.02095</f>
        <v>0</v>
      </c>
      <c r="EG8" s="141" t="str">
        <f t="shared" ref="EG8:EG57" si="17">CHOOSE(IF(N8="",1,IF(OR(N8="低收入戶子女", N8="特殊境遇家庭之子女", N8="中低收入身障學生或身障人士子女", N8="弱勢家庭兒少", N8="中低收入戶子女"),2,IF(OR(N8="弱勢家庭身障學生或身障人士子女", N8="弱勢家庭子女"),3,4))),"身份空白","符合標準",IF(DX8="","全家總人口數未輸入",IF(DY8="","薪資所得未輸入",IF(EA8="","其他所得未輸入",IF(ED8/12/DX8&gt;15366, "平均每人每月所得超過標準值"&amp; INT(ED8/12/DX8)-15366&amp; "元","符合標準")))),"身份別輸入錯誤")</f>
        <v>身份空白</v>
      </c>
      <c r="EH8" s="141" t="str">
        <f t="shared" ref="EH8:EH57" si="18">CHOOSE(IF(N8="",1,IF(OR(N8="低收入戶子女",N8="特殊境遇家庭之子女",N8="中低收入身障學生或身障人士子女",N8="弱勢家庭兒少",N8="中低收入戶子女"),2,IF(OR(N8="弱勢家庭身障學生或身障人士子女", N8="弱勢家庭子女"),3,4))),"身份空白","符合標準",IF(DX8="","全家總人口數未輸入",IF(DZ8="","利息所得未輸入",IF(EB8="","投資未輸入",IF(EE8/DX8&gt;112500, "平均每人動產標準金額超過標準值"&amp; INT(EE8/DX8)-112500&amp; "元","符合標準")))),"身份別輸入錯誤")</f>
        <v>身份空白</v>
      </c>
      <c r="EI8" s="141" t="str">
        <f t="shared" ref="EI8:EI57" si="19">CHOOSE(IF(N8="",1,IF(OR(N8="低收入戶子女",N8="特殊境遇家庭之子女",N8="中低收入身障學生或身障人士子女",N8="弱勢家庭兒少",N8="中低收入戶子女"),2,IF(OR(N8="弱勢家庭身障學生或身障人士子女", N8="弱勢家庭子女"),3,4))),"身份空白","符合標準",IF(EC8="","不動產未輸入",IF(EC8&gt;6500000, "全家人口不動產總值超過標準值"&amp;EC8-6500000&amp; "元","符合標準")),"身份別輸入錯誤")</f>
        <v>身份空白</v>
      </c>
      <c r="EJ8" s="141">
        <v>1</v>
      </c>
      <c r="EK8" s="141"/>
      <c r="EL8" s="141"/>
      <c r="EM8" s="141"/>
      <c r="EN8" s="141"/>
      <c r="EO8" s="141"/>
      <c r="EP8" s="141"/>
      <c r="EQ8" s="141"/>
      <c r="ER8" s="141"/>
      <c r="ES8" s="141"/>
      <c r="ET8" s="141">
        <f>SUM(EJ8:ES8)</f>
        <v>1</v>
      </c>
      <c r="EU8" s="202"/>
      <c r="EV8" s="202"/>
      <c r="EW8" s="202"/>
      <c r="EX8" s="202"/>
      <c r="EY8" s="202"/>
      <c r="EZ8" s="202"/>
      <c r="FA8" s="202"/>
      <c r="FB8" s="202"/>
      <c r="FC8" s="202"/>
      <c r="FD8" s="202"/>
      <c r="FE8" s="202"/>
      <c r="FF8" s="202"/>
      <c r="FG8" s="202"/>
      <c r="FH8" s="202"/>
      <c r="FI8" s="202"/>
      <c r="FJ8" s="202"/>
      <c r="FK8" s="202"/>
      <c r="FL8" s="202"/>
      <c r="FM8" s="142"/>
      <c r="FN8" s="142"/>
      <c r="FO8" s="142"/>
      <c r="FP8" s="61"/>
      <c r="FQ8" s="61"/>
      <c r="FR8" s="61"/>
      <c r="FS8" s="61"/>
      <c r="FT8" s="61"/>
      <c r="FU8" s="61"/>
      <c r="FV8" s="61"/>
      <c r="FW8" s="61"/>
      <c r="FX8" s="61"/>
      <c r="FY8" s="61"/>
      <c r="FZ8" s="61"/>
      <c r="GA8" s="61"/>
      <c r="GB8" s="61"/>
      <c r="GC8" s="61"/>
      <c r="GD8" s="56" t="s">
        <v>210</v>
      </c>
      <c r="GE8" s="56" t="s">
        <v>211</v>
      </c>
      <c r="GF8" s="57"/>
      <c r="GG8" s="56" t="s">
        <v>210</v>
      </c>
      <c r="GH8" s="56" t="s">
        <v>211</v>
      </c>
      <c r="GI8" s="56"/>
      <c r="GJ8" s="57" t="s">
        <v>212</v>
      </c>
      <c r="GK8" s="56" t="s">
        <v>218</v>
      </c>
      <c r="GL8" s="56"/>
      <c r="GM8" s="56"/>
      <c r="GN8" s="57"/>
      <c r="GO8" s="56" t="s">
        <v>214</v>
      </c>
      <c r="GP8" s="56" t="s">
        <v>215</v>
      </c>
      <c r="GQ8" s="56" t="s">
        <v>216</v>
      </c>
      <c r="GR8" s="56" t="s">
        <v>217</v>
      </c>
    </row>
    <row r="9" spans="1:200" s="21" customFormat="1" ht="79.5" customHeight="1">
      <c r="A9" s="61" t="str">
        <f>A8</f>
        <v>112學年度第一學期</v>
      </c>
      <c r="B9" s="61"/>
      <c r="C9" s="61"/>
      <c r="D9" s="116" t="s">
        <v>55</v>
      </c>
      <c r="E9" s="116"/>
      <c r="F9" s="116" t="s">
        <v>476</v>
      </c>
      <c r="G9" s="117"/>
      <c r="H9" s="116"/>
      <c r="I9" s="116"/>
      <c r="J9" s="116"/>
      <c r="K9" s="116"/>
      <c r="L9" s="116"/>
      <c r="M9" s="118"/>
      <c r="N9" s="119"/>
      <c r="O9" s="116"/>
      <c r="P9" s="116" t="s">
        <v>209</v>
      </c>
      <c r="Q9" s="116"/>
      <c r="R9" s="120">
        <f t="shared" ref="R9:R57" si="20">G9</f>
        <v>0</v>
      </c>
      <c r="S9" s="116" t="s">
        <v>208</v>
      </c>
      <c r="T9" s="116"/>
      <c r="U9" s="121" t="str">
        <f t="shared" ref="U9:U57" si="21">IF(E9="","",IF(OR(E9="國小部",E9="國中部"),0,IF(OR(E9="高中部",E9="高職部",E9="專一至專三"),12000,IF(OR(E9="專四至專五",E9="大學部[二專]",E9="大學部"),25000,0))))</f>
        <v/>
      </c>
      <c r="V9" s="121" t="str">
        <f t="shared" si="0"/>
        <v/>
      </c>
      <c r="W9" s="121" t="str">
        <f>IF(E9="","",IF(#REF!=FALSE,0,IF(E9="國小部",0,IF(AND(E9="國中部",BN9&gt;=86,BM9&gt;=60),2500,IF(AND(OR(E9="高中部",E9="高職部",E9="專一至專三"),BN9&gt;=86,BM9&gt;=60),3500,IF(AND(OR(E9="專四至專五",E9="大學部[二專]",E9="大學部"),BN9&gt;=86,BM9&gt;=60),4500,0))))))</f>
        <v/>
      </c>
      <c r="X9" s="121" t="str">
        <f>IF(E9="","",IF(#REF!=FALSE,0,IFERROR(VLOOKUP(BO9,#REF!,2,FALSE),0)))</f>
        <v/>
      </c>
      <c r="Y9" s="121" t="str">
        <f>IF(E9="","",IF(#REF!=FALSE,0,IF(OR(E9="國小部",E9="國中部"),0,IF(BU9="甲級",18000,IF(BU9="乙級",9000,IF(BU9="丙級",4000,0))))))</f>
        <v/>
      </c>
      <c r="Z9" s="121" t="str">
        <f t="shared" si="1"/>
        <v/>
      </c>
      <c r="AA9" s="121" t="str">
        <f t="shared" si="2"/>
        <v/>
      </c>
      <c r="AB9" s="121" t="str">
        <f t="shared" ref="AB9:AB57" si="22">IF(E9="","",IF(OR(DI9="已提交",DI9="已補件",DJ9="已提交",DJ9="已補件"),5000,0))</f>
        <v/>
      </c>
      <c r="AC9" s="121" t="str">
        <f t="shared" si="3"/>
        <v/>
      </c>
      <c r="AD9" s="121" t="str">
        <f t="shared" si="4"/>
        <v/>
      </c>
      <c r="AE9" s="122"/>
      <c r="AF9" s="123"/>
      <c r="AG9" s="124"/>
      <c r="AH9" s="125"/>
      <c r="AI9" s="125"/>
      <c r="AJ9" s="125"/>
      <c r="AK9" s="125"/>
      <c r="AL9" s="127"/>
      <c r="AM9" s="127" t="s">
        <v>384</v>
      </c>
      <c r="AN9" s="127"/>
      <c r="AO9" s="127"/>
      <c r="AP9" s="127"/>
      <c r="AQ9" s="127"/>
      <c r="AR9" s="61"/>
      <c r="AS9" s="128"/>
      <c r="AT9" s="128"/>
      <c r="AU9" s="128"/>
      <c r="AV9" s="116"/>
      <c r="AW9" s="116"/>
      <c r="AX9" s="116"/>
      <c r="AY9" s="116"/>
      <c r="AZ9" s="129"/>
      <c r="BA9" s="129"/>
      <c r="BB9" s="143"/>
      <c r="BC9" s="143"/>
      <c r="BD9" s="61"/>
      <c r="BE9" s="61"/>
      <c r="BF9" s="61"/>
      <c r="BG9" s="61"/>
      <c r="BH9" s="61"/>
      <c r="BI9" s="61"/>
      <c r="BJ9" s="131"/>
      <c r="BK9" s="131"/>
      <c r="BL9" s="131"/>
      <c r="BM9" s="131"/>
      <c r="BN9" s="131"/>
      <c r="BO9" s="652"/>
      <c r="BP9" s="653"/>
      <c r="BQ9" s="654"/>
      <c r="BR9" s="132"/>
      <c r="BS9" s="132"/>
      <c r="BT9" s="132"/>
      <c r="BU9" s="132"/>
      <c r="BV9" s="132"/>
      <c r="BW9" s="132" t="str">
        <f t="shared" ref="BW9:BW57" si="23">IF(E9="","","已提交")</f>
        <v/>
      </c>
      <c r="BX9" s="132" t="str">
        <f t="shared" ref="BX9:BX57" si="24">IF(E9="","","已提交")</f>
        <v/>
      </c>
      <c r="BY9" s="132" t="str">
        <f t="shared" ref="BY9:BY57" si="25">IF(E9="","","已提交")</f>
        <v/>
      </c>
      <c r="BZ9" s="61" t="str">
        <f t="shared" si="5"/>
        <v/>
      </c>
      <c r="CA9" s="61" t="str">
        <f t="shared" si="6"/>
        <v/>
      </c>
      <c r="CB9" s="61" t="str">
        <f t="shared" si="7"/>
        <v/>
      </c>
      <c r="CC9" s="61" t="str">
        <f t="shared" si="8"/>
        <v/>
      </c>
      <c r="CD9" s="61" t="str">
        <f t="shared" si="9"/>
        <v/>
      </c>
      <c r="CE9" s="61" t="str">
        <f t="shared" si="10"/>
        <v/>
      </c>
      <c r="CF9" s="61" t="str">
        <f t="shared" si="11"/>
        <v/>
      </c>
      <c r="CG9" s="61" t="str">
        <f t="shared" si="12"/>
        <v/>
      </c>
      <c r="CH9" s="132" t="str">
        <f t="shared" ref="CH9:CH57" si="26">IF(E9="","",IF(OR(E9="國小部",E9="國中部"),"無須提交","已提交"))</f>
        <v/>
      </c>
      <c r="CI9" s="134" t="str">
        <f t="shared" ref="CI9:CI57" si="27">IF(E9="","",IF(OR(E9="國小部",E9="國中部"),"無須提交","已提交"))</f>
        <v/>
      </c>
      <c r="CJ9" s="61" t="str">
        <f t="shared" ref="CJ9:CJ57" si="28">IF(E9="","",IF(OR(E9="國小部",E9="國中部"),"無須提交","已提交"))</f>
        <v/>
      </c>
      <c r="CK9" s="61" t="str">
        <f t="shared" ref="CK9:CK57" si="29">IF(E9="","",IF(E9="國小部","無須提交","已提交"))</f>
        <v/>
      </c>
      <c r="CL9" s="61" t="str">
        <f t="shared" ref="CL9:CL59" si="30">IF(E9="","","已提交")</f>
        <v/>
      </c>
      <c r="CM9" s="61"/>
      <c r="CN9" s="61"/>
      <c r="CO9" s="61"/>
      <c r="CP9" s="61"/>
      <c r="CQ9" s="61"/>
      <c r="CR9" s="61"/>
      <c r="CS9" s="61"/>
      <c r="CT9" s="61"/>
      <c r="CU9" s="61" t="str">
        <f t="shared" ref="CU9:CU57" si="31">IF(OR(E9="國小部",E9="國中部",), "已提交", "")</f>
        <v/>
      </c>
      <c r="CV9" s="61" t="str">
        <f t="shared" si="13"/>
        <v/>
      </c>
      <c r="CW9" s="61" t="str">
        <f t="shared" ref="CW9:CW57" si="32">IF(OR(E9="國小部",E9="國中部",), "已提交", "")</f>
        <v/>
      </c>
      <c r="CX9" s="61"/>
      <c r="CY9" s="61"/>
      <c r="CZ9" s="61"/>
      <c r="DA9" s="61"/>
      <c r="DB9" s="61"/>
      <c r="DC9" s="61"/>
      <c r="DD9" s="61"/>
      <c r="DE9" s="61"/>
      <c r="DF9" s="61"/>
      <c r="DG9" s="61"/>
      <c r="DH9" s="61"/>
      <c r="DI9" s="61"/>
      <c r="DJ9" s="61"/>
      <c r="DK9" s="61"/>
      <c r="DL9" s="61"/>
      <c r="DM9" s="61"/>
      <c r="DN9" s="61" t="s">
        <v>385</v>
      </c>
      <c r="DO9" s="61"/>
      <c r="DP9" s="61"/>
      <c r="DQ9" s="61"/>
      <c r="DR9" s="61"/>
      <c r="DS9" s="135"/>
      <c r="DT9" s="135"/>
      <c r="DU9" s="136"/>
      <c r="DV9" s="136"/>
      <c r="DW9" s="137"/>
      <c r="DX9" s="138">
        <f>'編號 No2.家庭成員(對照申請總表編號2學生)'!X$4</f>
        <v>1</v>
      </c>
      <c r="DY9" s="139">
        <f>'編號 No2.家庭成員(對照申請總表編號2學生)'!N$23</f>
        <v>0</v>
      </c>
      <c r="DZ9" s="139">
        <f>'編號 No2.家庭成員(對照申請總表編號2學生)'!O$23</f>
        <v>0</v>
      </c>
      <c r="EA9" s="139">
        <f>'編號 No2.家庭成員(對照申請總表編號2學生)'!P$23</f>
        <v>0</v>
      </c>
      <c r="EB9" s="139">
        <f>'編號 No2.家庭成員(對照申請總表編號2學生)'!Q$23</f>
        <v>0</v>
      </c>
      <c r="EC9" s="139">
        <f>'編號 No2.家庭成員(對照申請總表編號2學生)'!R$23</f>
        <v>0</v>
      </c>
      <c r="ED9" s="140">
        <f t="shared" si="14"/>
        <v>0</v>
      </c>
      <c r="EE9" s="140">
        <f t="shared" si="15"/>
        <v>0</v>
      </c>
      <c r="EF9" s="140">
        <f t="shared" si="16"/>
        <v>0</v>
      </c>
      <c r="EG9" s="141" t="str">
        <f t="shared" si="17"/>
        <v>身份空白</v>
      </c>
      <c r="EH9" s="141" t="str">
        <f t="shared" si="18"/>
        <v>身份空白</v>
      </c>
      <c r="EI9" s="141" t="str">
        <f t="shared" si="19"/>
        <v>身份空白</v>
      </c>
      <c r="EJ9" s="141">
        <v>1</v>
      </c>
      <c r="EK9" s="141"/>
      <c r="EL9" s="141"/>
      <c r="EM9" s="141"/>
      <c r="EN9" s="141"/>
      <c r="EO9" s="141"/>
      <c r="EP9" s="141"/>
      <c r="EQ9" s="141"/>
      <c r="ER9" s="141"/>
      <c r="ES9" s="141"/>
      <c r="ET9" s="141">
        <f t="shared" ref="ET9:ET57" si="33">SUM(EJ9:ES9)</f>
        <v>1</v>
      </c>
      <c r="EU9" s="202"/>
      <c r="EV9" s="202"/>
      <c r="EW9" s="202"/>
      <c r="EX9" s="202"/>
      <c r="EY9" s="202"/>
      <c r="EZ9" s="202"/>
      <c r="FA9" s="202"/>
      <c r="FB9" s="202"/>
      <c r="FC9" s="202"/>
      <c r="FD9" s="202"/>
      <c r="FE9" s="202"/>
      <c r="FF9" s="202"/>
      <c r="FG9" s="202"/>
      <c r="FH9" s="202"/>
      <c r="FI9" s="202"/>
      <c r="FJ9" s="202"/>
      <c r="FK9" s="202"/>
      <c r="FL9" s="202"/>
      <c r="FM9" s="142"/>
      <c r="FN9" s="142"/>
      <c r="FO9" s="142"/>
      <c r="FP9" s="61"/>
      <c r="FQ9" s="61"/>
      <c r="FR9" s="61"/>
      <c r="FS9" s="61"/>
      <c r="FT9" s="61"/>
      <c r="FU9" s="61"/>
      <c r="FV9" s="61"/>
      <c r="FW9" s="61"/>
      <c r="FX9" s="61"/>
      <c r="FY9" s="61"/>
      <c r="FZ9" s="61"/>
      <c r="GA9" s="61"/>
      <c r="GB9" s="61"/>
      <c r="GC9" s="61"/>
      <c r="GD9" s="56" t="s">
        <v>210</v>
      </c>
      <c r="GE9" s="56" t="s">
        <v>211</v>
      </c>
      <c r="GF9" s="57"/>
      <c r="GG9" s="56" t="s">
        <v>210</v>
      </c>
      <c r="GH9" s="56" t="s">
        <v>211</v>
      </c>
      <c r="GI9" s="56"/>
      <c r="GJ9" s="57" t="s">
        <v>212</v>
      </c>
      <c r="GK9" s="56" t="s">
        <v>213</v>
      </c>
      <c r="GL9" s="56"/>
      <c r="GM9" s="56"/>
      <c r="GN9" s="57"/>
      <c r="GO9" s="56" t="s">
        <v>214</v>
      </c>
      <c r="GP9" s="56" t="s">
        <v>215</v>
      </c>
      <c r="GQ9" s="56" t="s">
        <v>216</v>
      </c>
      <c r="GR9" s="56" t="s">
        <v>217</v>
      </c>
    </row>
    <row r="10" spans="1:200" s="21" customFormat="1" ht="79.5" customHeight="1">
      <c r="A10" s="61" t="str">
        <f t="shared" ref="A10:A57" si="34">A9</f>
        <v>112學年度第一學期</v>
      </c>
      <c r="B10" s="61"/>
      <c r="C10" s="61"/>
      <c r="D10" s="116" t="s">
        <v>56</v>
      </c>
      <c r="E10" s="116"/>
      <c r="F10" s="116" t="s">
        <v>476</v>
      </c>
      <c r="G10" s="117"/>
      <c r="H10" s="116"/>
      <c r="I10" s="116"/>
      <c r="J10" s="116"/>
      <c r="K10" s="116"/>
      <c r="L10" s="116"/>
      <c r="M10" s="118"/>
      <c r="N10" s="119"/>
      <c r="O10" s="116"/>
      <c r="P10" s="116" t="s">
        <v>209</v>
      </c>
      <c r="Q10" s="116"/>
      <c r="R10" s="120">
        <f t="shared" si="20"/>
        <v>0</v>
      </c>
      <c r="S10" s="116" t="s">
        <v>208</v>
      </c>
      <c r="T10" s="116"/>
      <c r="U10" s="121" t="str">
        <f t="shared" si="21"/>
        <v/>
      </c>
      <c r="V10" s="121" t="str">
        <f t="shared" si="0"/>
        <v/>
      </c>
      <c r="W10" s="121" t="str">
        <f>IF(E10="","",IF(#REF!=FALSE,0,IF(E10="國小部",0,IF(AND(E10="國中部",BN10&gt;=86,BM10&gt;=60),2500,IF(AND(OR(E10="高中部",E10="高職部",E10="專一至專三"),BN10&gt;=86,BM10&gt;=60),3500,IF(AND(OR(E10="專四至專五",E10="大學部[二專]",E10="大學部"),BN10&gt;=86,BM10&gt;=60),4500,0))))))</f>
        <v/>
      </c>
      <c r="X10" s="121" t="str">
        <f>IF(E10="","",IF(#REF!=FALSE,0,IFERROR(VLOOKUP(BO10,#REF!,2,FALSE),0)))</f>
        <v/>
      </c>
      <c r="Y10" s="121" t="str">
        <f>IF(E10="","",IF(#REF!=FALSE,0,IF(OR(E10="國小部",E10="國中部"),0,IF(BU10="甲級",18000,IF(BU10="乙級",9000,IF(BU10="丙級",4000,0))))))</f>
        <v/>
      </c>
      <c r="Z10" s="121" t="str">
        <f t="shared" si="1"/>
        <v/>
      </c>
      <c r="AA10" s="121" t="str">
        <f t="shared" si="2"/>
        <v/>
      </c>
      <c r="AB10" s="121" t="str">
        <f t="shared" si="22"/>
        <v/>
      </c>
      <c r="AC10" s="121" t="str">
        <f t="shared" si="3"/>
        <v/>
      </c>
      <c r="AD10" s="121" t="str">
        <f t="shared" si="4"/>
        <v/>
      </c>
      <c r="AE10" s="122"/>
      <c r="AF10" s="123"/>
      <c r="AG10" s="124"/>
      <c r="AH10" s="125"/>
      <c r="AI10" s="125"/>
      <c r="AJ10" s="125"/>
      <c r="AK10" s="125"/>
      <c r="AL10" s="127"/>
      <c r="AM10" s="127" t="s">
        <v>384</v>
      </c>
      <c r="AN10" s="127"/>
      <c r="AO10" s="127"/>
      <c r="AP10" s="127"/>
      <c r="AQ10" s="127"/>
      <c r="AR10" s="61"/>
      <c r="AS10" s="128"/>
      <c r="AT10" s="128"/>
      <c r="AU10" s="128"/>
      <c r="AV10" s="116"/>
      <c r="AW10" s="116"/>
      <c r="AX10" s="116"/>
      <c r="AY10" s="116"/>
      <c r="AZ10" s="129"/>
      <c r="BA10" s="129"/>
      <c r="BB10" s="143"/>
      <c r="BC10" s="143"/>
      <c r="BD10" s="61"/>
      <c r="BE10" s="61"/>
      <c r="BF10" s="61"/>
      <c r="BG10" s="61"/>
      <c r="BH10" s="61"/>
      <c r="BI10" s="61"/>
      <c r="BJ10" s="131"/>
      <c r="BK10" s="131"/>
      <c r="BL10" s="131"/>
      <c r="BM10" s="131"/>
      <c r="BN10" s="131"/>
      <c r="BO10" s="652"/>
      <c r="BP10" s="653"/>
      <c r="BQ10" s="654"/>
      <c r="BR10" s="132"/>
      <c r="BS10" s="132"/>
      <c r="BT10" s="132"/>
      <c r="BU10" s="132"/>
      <c r="BV10" s="132"/>
      <c r="BW10" s="132" t="str">
        <f t="shared" si="23"/>
        <v/>
      </c>
      <c r="BX10" s="132" t="str">
        <f t="shared" si="24"/>
        <v/>
      </c>
      <c r="BY10" s="132" t="str">
        <f t="shared" si="25"/>
        <v/>
      </c>
      <c r="BZ10" s="61" t="str">
        <f t="shared" si="5"/>
        <v/>
      </c>
      <c r="CA10" s="61" t="str">
        <f t="shared" si="6"/>
        <v/>
      </c>
      <c r="CB10" s="61" t="str">
        <f t="shared" si="7"/>
        <v/>
      </c>
      <c r="CC10" s="61" t="str">
        <f t="shared" si="8"/>
        <v/>
      </c>
      <c r="CD10" s="61" t="str">
        <f t="shared" si="9"/>
        <v/>
      </c>
      <c r="CE10" s="61" t="str">
        <f t="shared" si="10"/>
        <v/>
      </c>
      <c r="CF10" s="61" t="str">
        <f t="shared" si="11"/>
        <v/>
      </c>
      <c r="CG10" s="61" t="str">
        <f t="shared" si="12"/>
        <v/>
      </c>
      <c r="CH10" s="132" t="str">
        <f t="shared" si="26"/>
        <v/>
      </c>
      <c r="CI10" s="134" t="str">
        <f t="shared" si="27"/>
        <v/>
      </c>
      <c r="CJ10" s="61" t="str">
        <f t="shared" si="28"/>
        <v/>
      </c>
      <c r="CK10" s="61" t="str">
        <f t="shared" si="29"/>
        <v/>
      </c>
      <c r="CL10" s="61" t="str">
        <f t="shared" si="30"/>
        <v/>
      </c>
      <c r="CM10" s="61"/>
      <c r="CN10" s="61"/>
      <c r="CO10" s="61"/>
      <c r="CP10" s="61"/>
      <c r="CQ10" s="61"/>
      <c r="CR10" s="61"/>
      <c r="CS10" s="61"/>
      <c r="CT10" s="61"/>
      <c r="CU10" s="61" t="str">
        <f t="shared" si="31"/>
        <v/>
      </c>
      <c r="CV10" s="61" t="str">
        <f t="shared" si="13"/>
        <v/>
      </c>
      <c r="CW10" s="61" t="str">
        <f t="shared" si="32"/>
        <v/>
      </c>
      <c r="CX10" s="61"/>
      <c r="CY10" s="61"/>
      <c r="CZ10" s="61"/>
      <c r="DA10" s="61"/>
      <c r="DB10" s="61"/>
      <c r="DC10" s="61"/>
      <c r="DD10" s="61"/>
      <c r="DE10" s="61"/>
      <c r="DF10" s="61"/>
      <c r="DG10" s="61"/>
      <c r="DH10" s="61"/>
      <c r="DI10" s="61"/>
      <c r="DJ10" s="61"/>
      <c r="DK10" s="61"/>
      <c r="DL10" s="61"/>
      <c r="DM10" s="61"/>
      <c r="DN10" s="61" t="s">
        <v>385</v>
      </c>
      <c r="DO10" s="61"/>
      <c r="DP10" s="61"/>
      <c r="DQ10" s="61"/>
      <c r="DR10" s="61"/>
      <c r="DS10" s="135"/>
      <c r="DT10" s="135"/>
      <c r="DU10" s="136"/>
      <c r="DV10" s="136"/>
      <c r="DW10" s="137"/>
      <c r="DX10" s="138">
        <f>'編號 No3.家庭成員(對照申請總表編號3學生)往後依此類推'!X$4</f>
        <v>1</v>
      </c>
      <c r="DY10" s="139">
        <f>'編號 No3.家庭成員(對照申請總表編號3學生)往後依此類推'!N$23</f>
        <v>0</v>
      </c>
      <c r="DZ10" s="139">
        <f>'編號 No3.家庭成員(對照申請總表編號3學生)往後依此類推'!O$23</f>
        <v>0</v>
      </c>
      <c r="EA10" s="139">
        <f>'編號 No3.家庭成員(對照申請總表編號3學生)往後依此類推'!P$23</f>
        <v>0</v>
      </c>
      <c r="EB10" s="139">
        <f>'編號 No3.家庭成員(對照申請總表編號3學生)往後依此類推'!Q$23</f>
        <v>0</v>
      </c>
      <c r="EC10" s="139">
        <f>'編號 No3.家庭成員(對照申請總表編號3學生)往後依此類推'!R$23</f>
        <v>0</v>
      </c>
      <c r="ED10" s="140">
        <f t="shared" si="14"/>
        <v>0</v>
      </c>
      <c r="EE10" s="140">
        <f t="shared" si="15"/>
        <v>0</v>
      </c>
      <c r="EF10" s="140">
        <f t="shared" si="16"/>
        <v>0</v>
      </c>
      <c r="EG10" s="141" t="str">
        <f t="shared" si="17"/>
        <v>身份空白</v>
      </c>
      <c r="EH10" s="141" t="str">
        <f t="shared" si="18"/>
        <v>身份空白</v>
      </c>
      <c r="EI10" s="141" t="str">
        <f t="shared" si="19"/>
        <v>身份空白</v>
      </c>
      <c r="EJ10" s="141">
        <v>1</v>
      </c>
      <c r="EK10" s="141"/>
      <c r="EL10" s="141"/>
      <c r="EM10" s="141"/>
      <c r="EN10" s="141"/>
      <c r="EO10" s="141"/>
      <c r="EP10" s="141"/>
      <c r="EQ10" s="141"/>
      <c r="ER10" s="141"/>
      <c r="ES10" s="141"/>
      <c r="ET10" s="141">
        <f t="shared" si="33"/>
        <v>1</v>
      </c>
      <c r="EU10" s="202"/>
      <c r="EV10" s="202"/>
      <c r="EW10" s="202"/>
      <c r="EX10" s="202"/>
      <c r="EY10" s="202"/>
      <c r="EZ10" s="202"/>
      <c r="FA10" s="202"/>
      <c r="FB10" s="202"/>
      <c r="FC10" s="202"/>
      <c r="FD10" s="202"/>
      <c r="FE10" s="202"/>
      <c r="FF10" s="202"/>
      <c r="FG10" s="202"/>
      <c r="FH10" s="202"/>
      <c r="FI10" s="202"/>
      <c r="FJ10" s="202"/>
      <c r="FK10" s="202"/>
      <c r="FL10" s="202"/>
      <c r="FM10" s="142"/>
      <c r="FN10" s="142"/>
      <c r="FO10" s="142"/>
      <c r="FP10" s="61"/>
      <c r="FQ10" s="61"/>
      <c r="FR10" s="61"/>
      <c r="FS10" s="61"/>
      <c r="FT10" s="61"/>
      <c r="FU10" s="61"/>
      <c r="FV10" s="61"/>
      <c r="FW10" s="61"/>
      <c r="FX10" s="61"/>
      <c r="FY10" s="61"/>
      <c r="FZ10" s="61"/>
      <c r="GA10" s="61"/>
      <c r="GB10" s="61"/>
      <c r="GC10" s="61"/>
      <c r="GD10" s="56" t="s">
        <v>210</v>
      </c>
      <c r="GE10" s="56" t="s">
        <v>211</v>
      </c>
      <c r="GF10" s="57"/>
      <c r="GG10" s="56" t="s">
        <v>210</v>
      </c>
      <c r="GH10" s="56" t="s">
        <v>211</v>
      </c>
      <c r="GI10" s="56"/>
      <c r="GJ10" s="57" t="s">
        <v>212</v>
      </c>
      <c r="GK10" s="56" t="s">
        <v>213</v>
      </c>
      <c r="GL10" s="56"/>
      <c r="GM10" s="56"/>
      <c r="GN10" s="57"/>
      <c r="GO10" s="56" t="s">
        <v>214</v>
      </c>
      <c r="GP10" s="56" t="s">
        <v>215</v>
      </c>
      <c r="GQ10" s="56" t="s">
        <v>216</v>
      </c>
      <c r="GR10" s="56" t="s">
        <v>217</v>
      </c>
    </row>
    <row r="11" spans="1:200" s="21" customFormat="1" ht="79.5" customHeight="1">
      <c r="A11" s="61" t="str">
        <f t="shared" si="34"/>
        <v>112學年度第一學期</v>
      </c>
      <c r="B11" s="61"/>
      <c r="C11" s="61"/>
      <c r="D11" s="116" t="s">
        <v>57</v>
      </c>
      <c r="E11" s="116"/>
      <c r="F11" s="116" t="s">
        <v>476</v>
      </c>
      <c r="G11" s="117"/>
      <c r="H11" s="116"/>
      <c r="I11" s="116"/>
      <c r="J11" s="116"/>
      <c r="K11" s="116"/>
      <c r="L11" s="116"/>
      <c r="M11" s="118"/>
      <c r="N11" s="119"/>
      <c r="O11" s="116"/>
      <c r="P11" s="116" t="s">
        <v>209</v>
      </c>
      <c r="Q11" s="116"/>
      <c r="R11" s="120">
        <f t="shared" si="20"/>
        <v>0</v>
      </c>
      <c r="S11" s="116" t="s">
        <v>208</v>
      </c>
      <c r="T11" s="116"/>
      <c r="U11" s="121" t="str">
        <f t="shared" si="21"/>
        <v/>
      </c>
      <c r="V11" s="121" t="str">
        <f t="shared" si="0"/>
        <v/>
      </c>
      <c r="W11" s="121" t="str">
        <f>IF(E11="","",IF(#REF!=FALSE,0,IF(E11="國小部",0,IF(AND(E11="國中部",BN11&gt;=86,BM11&gt;=60),2500,IF(AND(OR(E11="高中部",E11="高職部",E11="專一至專三"),BN11&gt;=86,BM11&gt;=60),3500,IF(AND(OR(E11="專四至專五",E11="大學部[二專]",E11="大學部"),BN11&gt;=86,BM11&gt;=60),4500,0))))))</f>
        <v/>
      </c>
      <c r="X11" s="121" t="str">
        <f>IF(E11="","",IF(#REF!=FALSE,0,IFERROR(VLOOKUP(BO11,#REF!,2,FALSE),0)))</f>
        <v/>
      </c>
      <c r="Y11" s="121" t="str">
        <f>IF(E11="","",IF(#REF!=FALSE,0,IF(OR(E11="國小部",E11="國中部"),0,IF(BU11="甲級",18000,IF(BU11="乙級",9000,IF(BU11="丙級",4000,0))))))</f>
        <v/>
      </c>
      <c r="Z11" s="121" t="str">
        <f t="shared" si="1"/>
        <v/>
      </c>
      <c r="AA11" s="121" t="str">
        <f t="shared" si="2"/>
        <v/>
      </c>
      <c r="AB11" s="121" t="str">
        <f t="shared" si="22"/>
        <v/>
      </c>
      <c r="AC11" s="121" t="str">
        <f t="shared" si="3"/>
        <v/>
      </c>
      <c r="AD11" s="121" t="str">
        <f t="shared" si="4"/>
        <v/>
      </c>
      <c r="AE11" s="122"/>
      <c r="AF11" s="123"/>
      <c r="AG11" s="124"/>
      <c r="AH11" s="125"/>
      <c r="AI11" s="125"/>
      <c r="AJ11" s="125"/>
      <c r="AK11" s="125"/>
      <c r="AL11" s="127"/>
      <c r="AM11" s="127" t="s">
        <v>384</v>
      </c>
      <c r="AN11" s="127"/>
      <c r="AO11" s="127"/>
      <c r="AP11" s="127"/>
      <c r="AQ11" s="127"/>
      <c r="AR11" s="61"/>
      <c r="AS11" s="128"/>
      <c r="AT11" s="128"/>
      <c r="AU11" s="128"/>
      <c r="AV11" s="116"/>
      <c r="AW11" s="116"/>
      <c r="AX11" s="116"/>
      <c r="AY11" s="116"/>
      <c r="AZ11" s="129"/>
      <c r="BA11" s="129"/>
      <c r="BB11" s="143"/>
      <c r="BC11" s="143"/>
      <c r="BD11" s="61"/>
      <c r="BE11" s="61"/>
      <c r="BF11" s="61"/>
      <c r="BG11" s="61"/>
      <c r="BH11" s="61"/>
      <c r="BI11" s="61"/>
      <c r="BJ11" s="131"/>
      <c r="BK11" s="131"/>
      <c r="BL11" s="131"/>
      <c r="BM11" s="131"/>
      <c r="BN11" s="131"/>
      <c r="BO11" s="652"/>
      <c r="BP11" s="653"/>
      <c r="BQ11" s="654"/>
      <c r="BR11" s="132"/>
      <c r="BS11" s="132"/>
      <c r="BT11" s="132"/>
      <c r="BU11" s="132"/>
      <c r="BV11" s="132"/>
      <c r="BW11" s="132" t="str">
        <f t="shared" si="23"/>
        <v/>
      </c>
      <c r="BX11" s="132" t="str">
        <f t="shared" si="24"/>
        <v/>
      </c>
      <c r="BY11" s="132" t="str">
        <f t="shared" si="25"/>
        <v/>
      </c>
      <c r="BZ11" s="61" t="str">
        <f t="shared" si="5"/>
        <v/>
      </c>
      <c r="CA11" s="61" t="str">
        <f t="shared" si="6"/>
        <v/>
      </c>
      <c r="CB11" s="61" t="str">
        <f t="shared" si="7"/>
        <v/>
      </c>
      <c r="CC11" s="61" t="str">
        <f t="shared" si="8"/>
        <v/>
      </c>
      <c r="CD11" s="61" t="str">
        <f t="shared" si="9"/>
        <v/>
      </c>
      <c r="CE11" s="61" t="str">
        <f t="shared" si="10"/>
        <v/>
      </c>
      <c r="CF11" s="61" t="str">
        <f t="shared" si="11"/>
        <v/>
      </c>
      <c r="CG11" s="61" t="str">
        <f t="shared" si="12"/>
        <v/>
      </c>
      <c r="CH11" s="132" t="str">
        <f t="shared" si="26"/>
        <v/>
      </c>
      <c r="CI11" s="134" t="str">
        <f t="shared" si="27"/>
        <v/>
      </c>
      <c r="CJ11" s="61" t="str">
        <f t="shared" si="28"/>
        <v/>
      </c>
      <c r="CK11" s="61" t="str">
        <f t="shared" si="29"/>
        <v/>
      </c>
      <c r="CL11" s="61" t="str">
        <f t="shared" si="30"/>
        <v/>
      </c>
      <c r="CM11" s="61"/>
      <c r="CN11" s="61"/>
      <c r="CO11" s="61"/>
      <c r="CP11" s="61"/>
      <c r="CQ11" s="61"/>
      <c r="CR11" s="61"/>
      <c r="CS11" s="61"/>
      <c r="CT11" s="61"/>
      <c r="CU11" s="61" t="str">
        <f t="shared" si="31"/>
        <v/>
      </c>
      <c r="CV11" s="61" t="str">
        <f t="shared" si="13"/>
        <v/>
      </c>
      <c r="CW11" s="61" t="str">
        <f t="shared" si="32"/>
        <v/>
      </c>
      <c r="CX11" s="61"/>
      <c r="CY11" s="61"/>
      <c r="CZ11" s="61"/>
      <c r="DA11" s="61"/>
      <c r="DB11" s="61"/>
      <c r="DC11" s="61"/>
      <c r="DD11" s="61"/>
      <c r="DE11" s="61"/>
      <c r="DF11" s="61"/>
      <c r="DG11" s="61"/>
      <c r="DH11" s="61"/>
      <c r="DI11" s="61"/>
      <c r="DJ11" s="61"/>
      <c r="DK11" s="61"/>
      <c r="DL11" s="61"/>
      <c r="DM11" s="61"/>
      <c r="DN11" s="61" t="s">
        <v>385</v>
      </c>
      <c r="DO11" s="61"/>
      <c r="DP11" s="61"/>
      <c r="DQ11" s="61"/>
      <c r="DR11" s="61"/>
      <c r="DS11" s="135"/>
      <c r="DT11" s="135"/>
      <c r="DU11" s="136"/>
      <c r="DV11" s="136"/>
      <c r="DW11" s="136"/>
      <c r="DX11" s="144">
        <f>'編號 No4.家庭成員'!X$4</f>
        <v>1</v>
      </c>
      <c r="DY11" s="139">
        <f>'編號 No4.家庭成員'!N$23</f>
        <v>0</v>
      </c>
      <c r="DZ11" s="139">
        <f>'編號 No4.家庭成員'!O$23</f>
        <v>0</v>
      </c>
      <c r="EA11" s="139">
        <f>'編號 No4.家庭成員'!P$23</f>
        <v>0</v>
      </c>
      <c r="EB11" s="139">
        <f>'編號 No4.家庭成員'!Q$23</f>
        <v>0</v>
      </c>
      <c r="EC11" s="139">
        <f>'編號 No4.家庭成員'!R$23</f>
        <v>0</v>
      </c>
      <c r="ED11" s="140">
        <f t="shared" si="14"/>
        <v>0</v>
      </c>
      <c r="EE11" s="140">
        <f t="shared" si="15"/>
        <v>0</v>
      </c>
      <c r="EF11" s="140">
        <f t="shared" si="16"/>
        <v>0</v>
      </c>
      <c r="EG11" s="141" t="str">
        <f t="shared" si="17"/>
        <v>身份空白</v>
      </c>
      <c r="EH11" s="141" t="str">
        <f t="shared" si="18"/>
        <v>身份空白</v>
      </c>
      <c r="EI11" s="141" t="str">
        <f t="shared" si="19"/>
        <v>身份空白</v>
      </c>
      <c r="EJ11" s="141">
        <v>1</v>
      </c>
      <c r="EK11" s="141"/>
      <c r="EL11" s="141"/>
      <c r="EM11" s="141"/>
      <c r="EN11" s="141"/>
      <c r="EO11" s="141"/>
      <c r="EP11" s="141"/>
      <c r="EQ11" s="141"/>
      <c r="ER11" s="141"/>
      <c r="ES11" s="141"/>
      <c r="ET11" s="141">
        <f t="shared" si="33"/>
        <v>1</v>
      </c>
      <c r="EU11" s="202"/>
      <c r="EV11" s="202"/>
      <c r="EW11" s="202"/>
      <c r="EX11" s="202"/>
      <c r="EY11" s="202"/>
      <c r="EZ11" s="202"/>
      <c r="FA11" s="202"/>
      <c r="FB11" s="202"/>
      <c r="FC11" s="202"/>
      <c r="FD11" s="202"/>
      <c r="FE11" s="202"/>
      <c r="FF11" s="202"/>
      <c r="FG11" s="202"/>
      <c r="FH11" s="202"/>
      <c r="FI11" s="202"/>
      <c r="FJ11" s="202"/>
      <c r="FK11" s="202"/>
      <c r="FL11" s="202"/>
      <c r="FM11" s="142"/>
      <c r="FN11" s="142"/>
      <c r="FO11" s="142"/>
      <c r="FP11" s="61"/>
      <c r="FQ11" s="61"/>
      <c r="FR11" s="61"/>
      <c r="FS11" s="61"/>
      <c r="FT11" s="61"/>
      <c r="FU11" s="61"/>
      <c r="FV11" s="61"/>
      <c r="FW11" s="61"/>
      <c r="FX11" s="61"/>
      <c r="FY11" s="61"/>
      <c r="FZ11" s="61"/>
      <c r="GA11" s="61"/>
      <c r="GB11" s="61"/>
      <c r="GC11" s="61"/>
      <c r="GD11" s="56" t="s">
        <v>210</v>
      </c>
      <c r="GE11" s="56" t="s">
        <v>211</v>
      </c>
      <c r="GF11" s="57"/>
      <c r="GG11" s="56" t="s">
        <v>210</v>
      </c>
      <c r="GH11" s="56" t="s">
        <v>211</v>
      </c>
      <c r="GI11" s="56"/>
      <c r="GJ11" s="57" t="s">
        <v>212</v>
      </c>
      <c r="GK11" s="56" t="s">
        <v>213</v>
      </c>
      <c r="GL11" s="56"/>
      <c r="GM11" s="56"/>
      <c r="GN11" s="57"/>
      <c r="GO11" s="56" t="s">
        <v>214</v>
      </c>
      <c r="GP11" s="56" t="s">
        <v>215</v>
      </c>
      <c r="GQ11" s="56" t="s">
        <v>216</v>
      </c>
      <c r="GR11" s="56" t="s">
        <v>217</v>
      </c>
    </row>
    <row r="12" spans="1:200" s="21" customFormat="1" ht="79.5" customHeight="1">
      <c r="A12" s="61" t="str">
        <f t="shared" si="34"/>
        <v>112學年度第一學期</v>
      </c>
      <c r="B12" s="61"/>
      <c r="C12" s="61"/>
      <c r="D12" s="116" t="s">
        <v>58</v>
      </c>
      <c r="E12" s="116"/>
      <c r="F12" s="116" t="s">
        <v>476</v>
      </c>
      <c r="G12" s="117"/>
      <c r="H12" s="116"/>
      <c r="I12" s="116"/>
      <c r="J12" s="116"/>
      <c r="K12" s="116"/>
      <c r="L12" s="116"/>
      <c r="M12" s="118"/>
      <c r="N12" s="119"/>
      <c r="O12" s="116"/>
      <c r="P12" s="116" t="s">
        <v>209</v>
      </c>
      <c r="Q12" s="116"/>
      <c r="R12" s="120">
        <f t="shared" si="20"/>
        <v>0</v>
      </c>
      <c r="S12" s="116" t="s">
        <v>208</v>
      </c>
      <c r="T12" s="116"/>
      <c r="U12" s="121" t="str">
        <f t="shared" si="21"/>
        <v/>
      </c>
      <c r="V12" s="121" t="str">
        <f t="shared" si="0"/>
        <v/>
      </c>
      <c r="W12" s="121" t="str">
        <f>IF(E12="","",IF(#REF!=FALSE,0,IF(E12="國小部",0,IF(AND(E12="國中部",BN12&gt;=86,BM12&gt;=60),2500,IF(AND(OR(E12="高中部",E12="高職部",E12="專一至專三"),BN12&gt;=86,BM12&gt;=60),3500,IF(AND(OR(E12="專四至專五",E12="大學部[二專]",E12="大學部"),BN12&gt;=86,BM12&gt;=60),4500,0))))))</f>
        <v/>
      </c>
      <c r="X12" s="121" t="str">
        <f>IF(E12="","",IF(#REF!=FALSE,0,IFERROR(VLOOKUP(BO12,#REF!,2,FALSE),0)))</f>
        <v/>
      </c>
      <c r="Y12" s="121" t="str">
        <f>IF(E12="","",IF(#REF!=FALSE,0,IF(OR(E12="國小部",E12="國中部"),0,IF(BU12="甲級",18000,IF(BU12="乙級",9000,IF(BU12="丙級",4000,0))))))</f>
        <v/>
      </c>
      <c r="Z12" s="121" t="str">
        <f t="shared" si="1"/>
        <v/>
      </c>
      <c r="AA12" s="121" t="str">
        <f t="shared" si="2"/>
        <v/>
      </c>
      <c r="AB12" s="121" t="str">
        <f t="shared" si="22"/>
        <v/>
      </c>
      <c r="AC12" s="121" t="str">
        <f t="shared" si="3"/>
        <v/>
      </c>
      <c r="AD12" s="121" t="str">
        <f t="shared" si="4"/>
        <v/>
      </c>
      <c r="AE12" s="122"/>
      <c r="AF12" s="123"/>
      <c r="AG12" s="124"/>
      <c r="AH12" s="125"/>
      <c r="AI12" s="125"/>
      <c r="AJ12" s="125"/>
      <c r="AK12" s="125"/>
      <c r="AL12" s="127"/>
      <c r="AM12" s="127" t="s">
        <v>384</v>
      </c>
      <c r="AN12" s="127"/>
      <c r="AO12" s="127"/>
      <c r="AP12" s="127"/>
      <c r="AQ12" s="127"/>
      <c r="AR12" s="61"/>
      <c r="AS12" s="128"/>
      <c r="AT12" s="128"/>
      <c r="AU12" s="128"/>
      <c r="AV12" s="116"/>
      <c r="AW12" s="116"/>
      <c r="AX12" s="116"/>
      <c r="AY12" s="116"/>
      <c r="AZ12" s="129"/>
      <c r="BA12" s="129"/>
      <c r="BB12" s="143"/>
      <c r="BC12" s="143"/>
      <c r="BD12" s="61"/>
      <c r="BE12" s="61"/>
      <c r="BF12" s="61"/>
      <c r="BG12" s="61"/>
      <c r="BH12" s="61"/>
      <c r="BI12" s="61"/>
      <c r="BJ12" s="131"/>
      <c r="BK12" s="131"/>
      <c r="BL12" s="131"/>
      <c r="BM12" s="131"/>
      <c r="BN12" s="131"/>
      <c r="BO12" s="652"/>
      <c r="BP12" s="653"/>
      <c r="BQ12" s="654"/>
      <c r="BR12" s="132"/>
      <c r="BS12" s="132"/>
      <c r="BT12" s="132"/>
      <c r="BU12" s="132"/>
      <c r="BV12" s="132"/>
      <c r="BW12" s="132" t="str">
        <f t="shared" si="23"/>
        <v/>
      </c>
      <c r="BX12" s="132" t="str">
        <f t="shared" si="24"/>
        <v/>
      </c>
      <c r="BY12" s="132" t="str">
        <f t="shared" si="25"/>
        <v/>
      </c>
      <c r="BZ12" s="61" t="str">
        <f t="shared" si="5"/>
        <v/>
      </c>
      <c r="CA12" s="61" t="str">
        <f t="shared" si="6"/>
        <v/>
      </c>
      <c r="CB12" s="61" t="str">
        <f t="shared" si="7"/>
        <v/>
      </c>
      <c r="CC12" s="61" t="str">
        <f t="shared" si="8"/>
        <v/>
      </c>
      <c r="CD12" s="61" t="str">
        <f t="shared" si="9"/>
        <v/>
      </c>
      <c r="CE12" s="61" t="str">
        <f t="shared" si="10"/>
        <v/>
      </c>
      <c r="CF12" s="61" t="str">
        <f t="shared" si="11"/>
        <v/>
      </c>
      <c r="CG12" s="61" t="str">
        <f t="shared" si="12"/>
        <v/>
      </c>
      <c r="CH12" s="132" t="str">
        <f t="shared" si="26"/>
        <v/>
      </c>
      <c r="CI12" s="134" t="str">
        <f t="shared" si="27"/>
        <v/>
      </c>
      <c r="CJ12" s="61" t="str">
        <f t="shared" si="28"/>
        <v/>
      </c>
      <c r="CK12" s="61" t="str">
        <f t="shared" si="29"/>
        <v/>
      </c>
      <c r="CL12" s="61" t="str">
        <f t="shared" si="30"/>
        <v/>
      </c>
      <c r="CM12" s="61"/>
      <c r="CN12" s="61"/>
      <c r="CO12" s="61"/>
      <c r="CP12" s="61"/>
      <c r="CQ12" s="61"/>
      <c r="CR12" s="61"/>
      <c r="CS12" s="61"/>
      <c r="CT12" s="61"/>
      <c r="CU12" s="61" t="str">
        <f t="shared" si="31"/>
        <v/>
      </c>
      <c r="CV12" s="61" t="str">
        <f t="shared" si="13"/>
        <v/>
      </c>
      <c r="CW12" s="61" t="str">
        <f t="shared" si="32"/>
        <v/>
      </c>
      <c r="CX12" s="61"/>
      <c r="CY12" s="61"/>
      <c r="CZ12" s="61"/>
      <c r="DA12" s="61"/>
      <c r="DB12" s="61"/>
      <c r="DC12" s="61"/>
      <c r="DD12" s="61"/>
      <c r="DE12" s="61"/>
      <c r="DF12" s="61"/>
      <c r="DG12" s="61"/>
      <c r="DH12" s="61"/>
      <c r="DI12" s="61"/>
      <c r="DJ12" s="61"/>
      <c r="DK12" s="61"/>
      <c r="DL12" s="61"/>
      <c r="DM12" s="61"/>
      <c r="DN12" s="61" t="s">
        <v>385</v>
      </c>
      <c r="DO12" s="61"/>
      <c r="DP12" s="61"/>
      <c r="DQ12" s="61"/>
      <c r="DR12" s="61"/>
      <c r="DS12" s="135"/>
      <c r="DT12" s="135"/>
      <c r="DU12" s="136"/>
      <c r="DV12" s="136"/>
      <c r="DW12" s="137"/>
      <c r="DX12" s="138">
        <f>'編號 No5.家庭成員'!X$4</f>
        <v>1</v>
      </c>
      <c r="DY12" s="139">
        <f>'編號 No5.家庭成員'!N$23</f>
        <v>0</v>
      </c>
      <c r="DZ12" s="139">
        <f>'編號 No5.家庭成員'!O$23</f>
        <v>0</v>
      </c>
      <c r="EA12" s="139">
        <f>'編號 No5.家庭成員'!P$23</f>
        <v>0</v>
      </c>
      <c r="EB12" s="139">
        <f>'編號 No5.家庭成員'!Q$23</f>
        <v>0</v>
      </c>
      <c r="EC12" s="139">
        <f>'編號 No5.家庭成員'!R$23</f>
        <v>0</v>
      </c>
      <c r="ED12" s="140">
        <f t="shared" si="14"/>
        <v>0</v>
      </c>
      <c r="EE12" s="140">
        <f t="shared" si="15"/>
        <v>0</v>
      </c>
      <c r="EF12" s="140">
        <f t="shared" si="16"/>
        <v>0</v>
      </c>
      <c r="EG12" s="141" t="str">
        <f t="shared" si="17"/>
        <v>身份空白</v>
      </c>
      <c r="EH12" s="141" t="str">
        <f t="shared" si="18"/>
        <v>身份空白</v>
      </c>
      <c r="EI12" s="141" t="str">
        <f t="shared" si="19"/>
        <v>身份空白</v>
      </c>
      <c r="EJ12" s="141">
        <v>1</v>
      </c>
      <c r="EK12" s="141"/>
      <c r="EL12" s="141"/>
      <c r="EM12" s="141"/>
      <c r="EN12" s="141"/>
      <c r="EO12" s="141"/>
      <c r="EP12" s="141"/>
      <c r="EQ12" s="141"/>
      <c r="ER12" s="141"/>
      <c r="ES12" s="141"/>
      <c r="ET12" s="141">
        <f t="shared" si="33"/>
        <v>1</v>
      </c>
      <c r="EU12" s="202"/>
      <c r="EV12" s="202"/>
      <c r="EW12" s="202"/>
      <c r="EX12" s="202"/>
      <c r="EY12" s="202"/>
      <c r="EZ12" s="202"/>
      <c r="FA12" s="202"/>
      <c r="FB12" s="202"/>
      <c r="FC12" s="202"/>
      <c r="FD12" s="202"/>
      <c r="FE12" s="202"/>
      <c r="FF12" s="202"/>
      <c r="FG12" s="202"/>
      <c r="FH12" s="202"/>
      <c r="FI12" s="202"/>
      <c r="FJ12" s="202"/>
      <c r="FK12" s="202"/>
      <c r="FL12" s="202"/>
      <c r="FM12" s="142"/>
      <c r="FN12" s="142"/>
      <c r="FO12" s="142"/>
      <c r="FP12" s="61"/>
      <c r="FQ12" s="61"/>
      <c r="FR12" s="61"/>
      <c r="FS12" s="61"/>
      <c r="FT12" s="61"/>
      <c r="FU12" s="61"/>
      <c r="FV12" s="61"/>
      <c r="FW12" s="61"/>
      <c r="FX12" s="61"/>
      <c r="FY12" s="61"/>
      <c r="FZ12" s="61"/>
      <c r="GA12" s="61"/>
      <c r="GB12" s="61"/>
      <c r="GC12" s="61"/>
      <c r="GD12" s="56" t="s">
        <v>210</v>
      </c>
      <c r="GE12" s="56" t="s">
        <v>211</v>
      </c>
      <c r="GF12" s="57"/>
      <c r="GG12" s="56" t="s">
        <v>210</v>
      </c>
      <c r="GH12" s="56" t="s">
        <v>211</v>
      </c>
      <c r="GI12" s="56"/>
      <c r="GJ12" s="57" t="s">
        <v>212</v>
      </c>
      <c r="GK12" s="56" t="s">
        <v>213</v>
      </c>
      <c r="GL12" s="56"/>
      <c r="GM12" s="56"/>
      <c r="GN12" s="57"/>
      <c r="GO12" s="56" t="s">
        <v>214</v>
      </c>
      <c r="GP12" s="56" t="s">
        <v>215</v>
      </c>
      <c r="GQ12" s="56" t="s">
        <v>216</v>
      </c>
      <c r="GR12" s="56" t="s">
        <v>217</v>
      </c>
    </row>
    <row r="13" spans="1:200" s="21" customFormat="1" ht="79.5" customHeight="1">
      <c r="A13" s="61" t="str">
        <f t="shared" si="34"/>
        <v>112學年度第一學期</v>
      </c>
      <c r="B13" s="61"/>
      <c r="C13" s="61"/>
      <c r="D13" s="116" t="s">
        <v>59</v>
      </c>
      <c r="E13" s="116"/>
      <c r="F13" s="116" t="s">
        <v>476</v>
      </c>
      <c r="G13" s="117"/>
      <c r="H13" s="116"/>
      <c r="I13" s="116"/>
      <c r="J13" s="116"/>
      <c r="K13" s="116"/>
      <c r="L13" s="116"/>
      <c r="M13" s="118"/>
      <c r="N13" s="119"/>
      <c r="O13" s="116"/>
      <c r="P13" s="116" t="s">
        <v>209</v>
      </c>
      <c r="Q13" s="116"/>
      <c r="R13" s="120">
        <f t="shared" si="20"/>
        <v>0</v>
      </c>
      <c r="S13" s="116" t="s">
        <v>208</v>
      </c>
      <c r="T13" s="116"/>
      <c r="U13" s="121" t="str">
        <f t="shared" si="21"/>
        <v/>
      </c>
      <c r="V13" s="121" t="str">
        <f t="shared" si="0"/>
        <v/>
      </c>
      <c r="W13" s="121" t="str">
        <f>IF(E13="","",IF(#REF!=FALSE,0,IF(E13="國小部",0,IF(AND(E13="國中部",BN13&gt;=86,BM13&gt;=60),2500,IF(AND(OR(E13="高中部",E13="高職部",E13="專一至專三"),BN13&gt;=86,BM13&gt;=60),3500,IF(AND(OR(E13="專四至專五",E13="大學部[二專]",E13="大學部"),BN13&gt;=86,BM13&gt;=60),4500,0))))))</f>
        <v/>
      </c>
      <c r="X13" s="121" t="str">
        <f>IF(E13="","",IF(#REF!=FALSE,0,IFERROR(VLOOKUP(BO13,#REF!,2,FALSE),0)))</f>
        <v/>
      </c>
      <c r="Y13" s="121" t="str">
        <f>IF(E13="","",IF(#REF!=FALSE,0,IF(OR(E13="國小部",E13="國中部"),0,IF(BU13="甲級",18000,IF(BU13="乙級",9000,IF(BU13="丙級",4000,0))))))</f>
        <v/>
      </c>
      <c r="Z13" s="121" t="str">
        <f t="shared" si="1"/>
        <v/>
      </c>
      <c r="AA13" s="121" t="str">
        <f t="shared" si="2"/>
        <v/>
      </c>
      <c r="AB13" s="121" t="str">
        <f t="shared" si="22"/>
        <v/>
      </c>
      <c r="AC13" s="121" t="str">
        <f t="shared" si="3"/>
        <v/>
      </c>
      <c r="AD13" s="121" t="str">
        <f t="shared" si="4"/>
        <v/>
      </c>
      <c r="AE13" s="122"/>
      <c r="AF13" s="123"/>
      <c r="AG13" s="124"/>
      <c r="AH13" s="125"/>
      <c r="AI13" s="125"/>
      <c r="AJ13" s="125"/>
      <c r="AK13" s="125"/>
      <c r="AL13" s="127"/>
      <c r="AM13" s="127" t="s">
        <v>384</v>
      </c>
      <c r="AN13" s="127"/>
      <c r="AO13" s="127"/>
      <c r="AP13" s="127"/>
      <c r="AQ13" s="127"/>
      <c r="AR13" s="61"/>
      <c r="AS13" s="128"/>
      <c r="AT13" s="128"/>
      <c r="AU13" s="128"/>
      <c r="AV13" s="116"/>
      <c r="AW13" s="116"/>
      <c r="AX13" s="116"/>
      <c r="AY13" s="116"/>
      <c r="AZ13" s="129"/>
      <c r="BA13" s="129"/>
      <c r="BB13" s="143"/>
      <c r="BC13" s="143"/>
      <c r="BD13" s="61"/>
      <c r="BE13" s="61"/>
      <c r="BF13" s="61"/>
      <c r="BG13" s="61"/>
      <c r="BH13" s="61"/>
      <c r="BI13" s="61"/>
      <c r="BJ13" s="131"/>
      <c r="BK13" s="131"/>
      <c r="BL13" s="131"/>
      <c r="BM13" s="131"/>
      <c r="BN13" s="131"/>
      <c r="BO13" s="652"/>
      <c r="BP13" s="653"/>
      <c r="BQ13" s="654"/>
      <c r="BR13" s="132"/>
      <c r="BS13" s="132"/>
      <c r="BT13" s="132"/>
      <c r="BU13" s="132"/>
      <c r="BV13" s="132"/>
      <c r="BW13" s="132" t="str">
        <f t="shared" si="23"/>
        <v/>
      </c>
      <c r="BX13" s="132" t="str">
        <f t="shared" si="24"/>
        <v/>
      </c>
      <c r="BY13" s="132" t="str">
        <f t="shared" si="25"/>
        <v/>
      </c>
      <c r="BZ13" s="61" t="str">
        <f t="shared" si="5"/>
        <v/>
      </c>
      <c r="CA13" s="61" t="str">
        <f t="shared" si="6"/>
        <v/>
      </c>
      <c r="CB13" s="61" t="str">
        <f t="shared" si="7"/>
        <v/>
      </c>
      <c r="CC13" s="61" t="str">
        <f t="shared" si="8"/>
        <v/>
      </c>
      <c r="CD13" s="61" t="str">
        <f t="shared" si="9"/>
        <v/>
      </c>
      <c r="CE13" s="61" t="str">
        <f t="shared" si="10"/>
        <v/>
      </c>
      <c r="CF13" s="61" t="str">
        <f t="shared" si="11"/>
        <v/>
      </c>
      <c r="CG13" s="61" t="str">
        <f t="shared" si="12"/>
        <v/>
      </c>
      <c r="CH13" s="132" t="str">
        <f t="shared" si="26"/>
        <v/>
      </c>
      <c r="CI13" s="134" t="str">
        <f t="shared" si="27"/>
        <v/>
      </c>
      <c r="CJ13" s="61" t="str">
        <f t="shared" si="28"/>
        <v/>
      </c>
      <c r="CK13" s="61" t="str">
        <f t="shared" si="29"/>
        <v/>
      </c>
      <c r="CL13" s="61" t="str">
        <f t="shared" si="30"/>
        <v/>
      </c>
      <c r="CM13" s="61"/>
      <c r="CN13" s="61"/>
      <c r="CO13" s="61"/>
      <c r="CP13" s="61"/>
      <c r="CQ13" s="61"/>
      <c r="CR13" s="61"/>
      <c r="CS13" s="61"/>
      <c r="CT13" s="61"/>
      <c r="CU13" s="61" t="str">
        <f t="shared" si="31"/>
        <v/>
      </c>
      <c r="CV13" s="61" t="str">
        <f t="shared" si="13"/>
        <v/>
      </c>
      <c r="CW13" s="61" t="str">
        <f t="shared" si="32"/>
        <v/>
      </c>
      <c r="CX13" s="61"/>
      <c r="CY13" s="61"/>
      <c r="CZ13" s="61"/>
      <c r="DA13" s="61"/>
      <c r="DB13" s="61"/>
      <c r="DC13" s="61"/>
      <c r="DD13" s="61"/>
      <c r="DE13" s="61"/>
      <c r="DF13" s="61"/>
      <c r="DG13" s="61"/>
      <c r="DH13" s="61"/>
      <c r="DI13" s="61"/>
      <c r="DJ13" s="61"/>
      <c r="DK13" s="61"/>
      <c r="DL13" s="61"/>
      <c r="DM13" s="61"/>
      <c r="DN13" s="61" t="s">
        <v>385</v>
      </c>
      <c r="DO13" s="61"/>
      <c r="DP13" s="61"/>
      <c r="DQ13" s="61"/>
      <c r="DR13" s="61"/>
      <c r="DS13" s="135"/>
      <c r="DT13" s="135"/>
      <c r="DU13" s="136"/>
      <c r="DV13" s="136"/>
      <c r="DW13" s="137"/>
      <c r="DX13" s="138">
        <f>'編號 No6.家庭成員'!X$4</f>
        <v>1</v>
      </c>
      <c r="DY13" s="139">
        <f>'編號 No6.家庭成員'!N$23</f>
        <v>0</v>
      </c>
      <c r="DZ13" s="139">
        <f>'編號 No6.家庭成員'!O$23</f>
        <v>0</v>
      </c>
      <c r="EA13" s="139">
        <f>'編號 No6.家庭成員'!P$23</f>
        <v>0</v>
      </c>
      <c r="EB13" s="139">
        <f>'編號 No6.家庭成員'!Q$23</f>
        <v>0</v>
      </c>
      <c r="EC13" s="139">
        <f>'編號 No6.家庭成員'!R$23</f>
        <v>0</v>
      </c>
      <c r="ED13" s="140">
        <f t="shared" si="14"/>
        <v>0</v>
      </c>
      <c r="EE13" s="140">
        <f t="shared" si="15"/>
        <v>0</v>
      </c>
      <c r="EF13" s="140">
        <f t="shared" si="16"/>
        <v>0</v>
      </c>
      <c r="EG13" s="141" t="str">
        <f t="shared" si="17"/>
        <v>身份空白</v>
      </c>
      <c r="EH13" s="141" t="str">
        <f t="shared" si="18"/>
        <v>身份空白</v>
      </c>
      <c r="EI13" s="141" t="str">
        <f t="shared" si="19"/>
        <v>身份空白</v>
      </c>
      <c r="EJ13" s="141">
        <v>1</v>
      </c>
      <c r="EK13" s="141"/>
      <c r="EL13" s="141"/>
      <c r="EM13" s="141"/>
      <c r="EN13" s="141"/>
      <c r="EO13" s="141"/>
      <c r="EP13" s="141"/>
      <c r="EQ13" s="141"/>
      <c r="ER13" s="141"/>
      <c r="ES13" s="141"/>
      <c r="ET13" s="141">
        <f t="shared" si="33"/>
        <v>1</v>
      </c>
      <c r="EU13" s="202"/>
      <c r="EV13" s="202"/>
      <c r="EW13" s="202"/>
      <c r="EX13" s="202"/>
      <c r="EY13" s="202"/>
      <c r="EZ13" s="202"/>
      <c r="FA13" s="202"/>
      <c r="FB13" s="202"/>
      <c r="FC13" s="202"/>
      <c r="FD13" s="202"/>
      <c r="FE13" s="202"/>
      <c r="FF13" s="202"/>
      <c r="FG13" s="202"/>
      <c r="FH13" s="202"/>
      <c r="FI13" s="202"/>
      <c r="FJ13" s="202"/>
      <c r="FK13" s="202"/>
      <c r="FL13" s="202"/>
      <c r="FM13" s="142"/>
      <c r="FN13" s="142"/>
      <c r="FO13" s="142"/>
      <c r="FP13" s="61"/>
      <c r="FQ13" s="61"/>
      <c r="FR13" s="61"/>
      <c r="FS13" s="61"/>
      <c r="FT13" s="61"/>
      <c r="FU13" s="61"/>
      <c r="FV13" s="61"/>
      <c r="FW13" s="61"/>
      <c r="FX13" s="61"/>
      <c r="FY13" s="61"/>
      <c r="FZ13" s="61"/>
      <c r="GA13" s="61"/>
      <c r="GB13" s="61"/>
      <c r="GC13" s="61"/>
      <c r="GD13" s="56" t="s">
        <v>210</v>
      </c>
      <c r="GE13" s="56" t="s">
        <v>211</v>
      </c>
      <c r="GF13" s="57"/>
      <c r="GG13" s="56" t="s">
        <v>210</v>
      </c>
      <c r="GH13" s="56" t="s">
        <v>211</v>
      </c>
      <c r="GI13" s="56"/>
      <c r="GJ13" s="57" t="s">
        <v>212</v>
      </c>
      <c r="GK13" s="56" t="s">
        <v>213</v>
      </c>
      <c r="GL13" s="56"/>
      <c r="GM13" s="56"/>
      <c r="GN13" s="57"/>
      <c r="GO13" s="56" t="s">
        <v>214</v>
      </c>
      <c r="GP13" s="56" t="s">
        <v>215</v>
      </c>
      <c r="GQ13" s="56" t="s">
        <v>216</v>
      </c>
      <c r="GR13" s="56" t="s">
        <v>217</v>
      </c>
    </row>
    <row r="14" spans="1:200" s="21" customFormat="1" ht="79.5" customHeight="1">
      <c r="A14" s="61" t="str">
        <f t="shared" si="34"/>
        <v>112學年度第一學期</v>
      </c>
      <c r="B14" s="61"/>
      <c r="C14" s="61"/>
      <c r="D14" s="116" t="s">
        <v>60</v>
      </c>
      <c r="E14" s="116"/>
      <c r="F14" s="116" t="s">
        <v>476</v>
      </c>
      <c r="G14" s="117"/>
      <c r="H14" s="116"/>
      <c r="I14" s="116"/>
      <c r="J14" s="116"/>
      <c r="K14" s="116"/>
      <c r="L14" s="116"/>
      <c r="M14" s="118"/>
      <c r="N14" s="119"/>
      <c r="O14" s="116"/>
      <c r="P14" s="116" t="s">
        <v>209</v>
      </c>
      <c r="Q14" s="116"/>
      <c r="R14" s="120">
        <f t="shared" si="20"/>
        <v>0</v>
      </c>
      <c r="S14" s="116" t="s">
        <v>208</v>
      </c>
      <c r="T14" s="116"/>
      <c r="U14" s="121" t="str">
        <f t="shared" si="21"/>
        <v/>
      </c>
      <c r="V14" s="121" t="str">
        <f t="shared" si="0"/>
        <v/>
      </c>
      <c r="W14" s="121" t="str">
        <f>IF(E14="","",IF(#REF!=FALSE,0,IF(E14="國小部",0,IF(AND(E14="國中部",BN14&gt;=86,BM14&gt;=60),2500,IF(AND(OR(E14="高中部",E14="高職部",E14="專一至專三"),BN14&gt;=86,BM14&gt;=60),3500,IF(AND(OR(E14="專四至專五",E14="大學部[二專]",E14="大學部"),BN14&gt;=86,BM14&gt;=60),4500,0))))))</f>
        <v/>
      </c>
      <c r="X14" s="121" t="str">
        <f>IF(E14="","",IF(#REF!=FALSE,0,IFERROR(VLOOKUP(BO14,#REF!,2,FALSE),0)))</f>
        <v/>
      </c>
      <c r="Y14" s="121" t="str">
        <f>IF(E14="","",IF(#REF!=FALSE,0,IF(OR(E14="國小部",E14="國中部"),0,IF(BU14="甲級",18000,IF(BU14="乙級",9000,IF(BU14="丙級",4000,0))))))</f>
        <v/>
      </c>
      <c r="Z14" s="121" t="str">
        <f t="shared" si="1"/>
        <v/>
      </c>
      <c r="AA14" s="121" t="str">
        <f t="shared" si="2"/>
        <v/>
      </c>
      <c r="AB14" s="121" t="str">
        <f t="shared" si="22"/>
        <v/>
      </c>
      <c r="AC14" s="121" t="str">
        <f t="shared" si="3"/>
        <v/>
      </c>
      <c r="AD14" s="121" t="str">
        <f t="shared" si="4"/>
        <v/>
      </c>
      <c r="AE14" s="122"/>
      <c r="AF14" s="123"/>
      <c r="AG14" s="124"/>
      <c r="AH14" s="116"/>
      <c r="AI14" s="116"/>
      <c r="AJ14" s="116"/>
      <c r="AK14" s="116"/>
      <c r="AL14" s="116"/>
      <c r="AM14" s="127" t="s">
        <v>384</v>
      </c>
      <c r="AN14" s="116"/>
      <c r="AO14" s="116"/>
      <c r="AP14" s="116"/>
      <c r="AQ14" s="116"/>
      <c r="AR14" s="61"/>
      <c r="AS14" s="128"/>
      <c r="AT14" s="128"/>
      <c r="AU14" s="128"/>
      <c r="AV14" s="116"/>
      <c r="AW14" s="145"/>
      <c r="AX14" s="145"/>
      <c r="AY14" s="145"/>
      <c r="AZ14" s="129"/>
      <c r="BA14" s="129"/>
      <c r="BB14" s="146"/>
      <c r="BC14" s="146"/>
      <c r="BD14" s="61"/>
      <c r="BE14" s="61"/>
      <c r="BF14" s="61"/>
      <c r="BG14" s="61"/>
      <c r="BH14" s="61"/>
      <c r="BI14" s="61"/>
      <c r="BJ14" s="131"/>
      <c r="BK14" s="131"/>
      <c r="BL14" s="131"/>
      <c r="BM14" s="131"/>
      <c r="BN14" s="131"/>
      <c r="BO14" s="652"/>
      <c r="BP14" s="653"/>
      <c r="BQ14" s="654"/>
      <c r="BR14" s="132"/>
      <c r="BS14" s="132"/>
      <c r="BT14" s="132"/>
      <c r="BU14" s="132"/>
      <c r="BV14" s="132"/>
      <c r="BW14" s="132" t="str">
        <f t="shared" si="23"/>
        <v/>
      </c>
      <c r="BX14" s="132" t="str">
        <f t="shared" si="24"/>
        <v/>
      </c>
      <c r="BY14" s="132" t="str">
        <f t="shared" si="25"/>
        <v/>
      </c>
      <c r="BZ14" s="61" t="str">
        <f t="shared" si="5"/>
        <v/>
      </c>
      <c r="CA14" s="61" t="str">
        <f t="shared" si="6"/>
        <v/>
      </c>
      <c r="CB14" s="61" t="str">
        <f t="shared" si="7"/>
        <v/>
      </c>
      <c r="CC14" s="61" t="str">
        <f t="shared" si="8"/>
        <v/>
      </c>
      <c r="CD14" s="61" t="str">
        <f t="shared" si="9"/>
        <v/>
      </c>
      <c r="CE14" s="61" t="str">
        <f t="shared" si="10"/>
        <v/>
      </c>
      <c r="CF14" s="61" t="str">
        <f t="shared" si="11"/>
        <v/>
      </c>
      <c r="CG14" s="61" t="str">
        <f t="shared" si="12"/>
        <v/>
      </c>
      <c r="CH14" s="132" t="str">
        <f t="shared" si="26"/>
        <v/>
      </c>
      <c r="CI14" s="134" t="str">
        <f t="shared" si="27"/>
        <v/>
      </c>
      <c r="CJ14" s="61" t="str">
        <f t="shared" si="28"/>
        <v/>
      </c>
      <c r="CK14" s="61" t="str">
        <f t="shared" si="29"/>
        <v/>
      </c>
      <c r="CL14" s="61" t="str">
        <f t="shared" si="30"/>
        <v/>
      </c>
      <c r="CM14" s="61"/>
      <c r="CN14" s="61"/>
      <c r="CO14" s="61"/>
      <c r="CP14" s="61"/>
      <c r="CQ14" s="61"/>
      <c r="CR14" s="61"/>
      <c r="CS14" s="61"/>
      <c r="CT14" s="61"/>
      <c r="CU14" s="61" t="str">
        <f t="shared" si="31"/>
        <v/>
      </c>
      <c r="CV14" s="61" t="str">
        <f t="shared" si="13"/>
        <v/>
      </c>
      <c r="CW14" s="61" t="str">
        <f t="shared" si="32"/>
        <v/>
      </c>
      <c r="CX14" s="61"/>
      <c r="CY14" s="61"/>
      <c r="CZ14" s="61"/>
      <c r="DA14" s="61"/>
      <c r="DB14" s="61"/>
      <c r="DC14" s="61"/>
      <c r="DD14" s="61"/>
      <c r="DE14" s="61"/>
      <c r="DF14" s="61"/>
      <c r="DG14" s="61"/>
      <c r="DH14" s="61"/>
      <c r="DI14" s="61"/>
      <c r="DJ14" s="61"/>
      <c r="DK14" s="61"/>
      <c r="DL14" s="61"/>
      <c r="DM14" s="61"/>
      <c r="DN14" s="61" t="s">
        <v>385</v>
      </c>
      <c r="DO14" s="61"/>
      <c r="DP14" s="61"/>
      <c r="DQ14" s="61"/>
      <c r="DR14" s="61"/>
      <c r="DS14" s="135"/>
      <c r="DT14" s="135"/>
      <c r="DU14" s="136"/>
      <c r="DV14" s="136"/>
      <c r="DW14" s="137"/>
      <c r="DX14" s="147">
        <f>'編號 No7.家庭成員'!X$4</f>
        <v>1</v>
      </c>
      <c r="DY14" s="139">
        <f>'編號 No7.家庭成員'!N$23</f>
        <v>0</v>
      </c>
      <c r="DZ14" s="139">
        <f>'編號 No7.家庭成員'!O$23</f>
        <v>0</v>
      </c>
      <c r="EA14" s="139">
        <f>'編號 No7.家庭成員'!P$23</f>
        <v>0</v>
      </c>
      <c r="EB14" s="139">
        <f>'編號 No7.家庭成員'!Q$23</f>
        <v>0</v>
      </c>
      <c r="EC14" s="139">
        <f>'編號 No7.家庭成員'!R$23</f>
        <v>0</v>
      </c>
      <c r="ED14" s="140">
        <f t="shared" si="14"/>
        <v>0</v>
      </c>
      <c r="EE14" s="140">
        <f t="shared" si="15"/>
        <v>0</v>
      </c>
      <c r="EF14" s="140">
        <f t="shared" si="16"/>
        <v>0</v>
      </c>
      <c r="EG14" s="141" t="str">
        <f t="shared" si="17"/>
        <v>身份空白</v>
      </c>
      <c r="EH14" s="141" t="str">
        <f t="shared" si="18"/>
        <v>身份空白</v>
      </c>
      <c r="EI14" s="141" t="str">
        <f t="shared" si="19"/>
        <v>身份空白</v>
      </c>
      <c r="EJ14" s="141">
        <v>1</v>
      </c>
      <c r="EK14" s="141"/>
      <c r="EL14" s="141"/>
      <c r="EM14" s="141"/>
      <c r="EN14" s="141"/>
      <c r="EO14" s="141"/>
      <c r="EP14" s="141"/>
      <c r="EQ14" s="141"/>
      <c r="ER14" s="141"/>
      <c r="ES14" s="141"/>
      <c r="ET14" s="141">
        <f t="shared" si="33"/>
        <v>1</v>
      </c>
      <c r="EU14" s="202"/>
      <c r="EV14" s="202"/>
      <c r="EW14" s="202"/>
      <c r="EX14" s="202"/>
      <c r="EY14" s="202"/>
      <c r="EZ14" s="202"/>
      <c r="FA14" s="202"/>
      <c r="FB14" s="202"/>
      <c r="FC14" s="202"/>
      <c r="FD14" s="202"/>
      <c r="FE14" s="202"/>
      <c r="FF14" s="202"/>
      <c r="FG14" s="202"/>
      <c r="FH14" s="202"/>
      <c r="FI14" s="202"/>
      <c r="FJ14" s="202"/>
      <c r="FK14" s="202"/>
      <c r="FL14" s="202"/>
      <c r="FM14" s="142"/>
      <c r="FN14" s="142"/>
      <c r="FO14" s="142"/>
      <c r="FP14" s="61"/>
      <c r="FQ14" s="61"/>
      <c r="FR14" s="61"/>
      <c r="FS14" s="61"/>
      <c r="FT14" s="61"/>
      <c r="FU14" s="61"/>
      <c r="FV14" s="61"/>
      <c r="FW14" s="61"/>
      <c r="FX14" s="61"/>
      <c r="FY14" s="61"/>
      <c r="FZ14" s="61"/>
      <c r="GA14" s="61"/>
      <c r="GB14" s="61"/>
      <c r="GC14" s="61"/>
      <c r="GD14" s="56" t="s">
        <v>210</v>
      </c>
      <c r="GE14" s="56" t="s">
        <v>211</v>
      </c>
      <c r="GF14" s="57"/>
      <c r="GG14" s="56" t="s">
        <v>210</v>
      </c>
      <c r="GH14" s="56" t="s">
        <v>211</v>
      </c>
      <c r="GI14" s="56"/>
      <c r="GJ14" s="57" t="s">
        <v>212</v>
      </c>
      <c r="GK14" s="56" t="s">
        <v>213</v>
      </c>
      <c r="GL14" s="56"/>
      <c r="GM14" s="56"/>
      <c r="GN14" s="57"/>
      <c r="GO14" s="56" t="s">
        <v>214</v>
      </c>
      <c r="GP14" s="56" t="s">
        <v>215</v>
      </c>
      <c r="GQ14" s="56" t="s">
        <v>216</v>
      </c>
      <c r="GR14" s="56" t="s">
        <v>217</v>
      </c>
    </row>
    <row r="15" spans="1:200" s="21" customFormat="1" ht="79.5" customHeight="1">
      <c r="A15" s="61" t="str">
        <f t="shared" si="34"/>
        <v>112學年度第一學期</v>
      </c>
      <c r="B15" s="61"/>
      <c r="C15" s="61"/>
      <c r="D15" s="116" t="s">
        <v>61</v>
      </c>
      <c r="E15" s="116"/>
      <c r="F15" s="116" t="s">
        <v>476</v>
      </c>
      <c r="G15" s="117"/>
      <c r="H15" s="116"/>
      <c r="I15" s="116"/>
      <c r="J15" s="116"/>
      <c r="K15" s="116"/>
      <c r="L15" s="116"/>
      <c r="M15" s="118"/>
      <c r="N15" s="119"/>
      <c r="O15" s="116"/>
      <c r="P15" s="116" t="s">
        <v>209</v>
      </c>
      <c r="Q15" s="116"/>
      <c r="R15" s="120">
        <f t="shared" si="20"/>
        <v>0</v>
      </c>
      <c r="S15" s="116" t="s">
        <v>208</v>
      </c>
      <c r="T15" s="116"/>
      <c r="U15" s="121" t="str">
        <f t="shared" si="21"/>
        <v/>
      </c>
      <c r="V15" s="121" t="str">
        <f t="shared" si="0"/>
        <v/>
      </c>
      <c r="W15" s="121" t="str">
        <f>IF(E15="","",IF(#REF!=FALSE,0,IF(E15="國小部",0,IF(AND(E15="國中部",BN15&gt;=86,BM15&gt;=60),2500,IF(AND(OR(E15="高中部",E15="高職部",E15="專一至專三"),BN15&gt;=86,BM15&gt;=60),3500,IF(AND(OR(E15="專四至專五",E15="大學部[二專]",E15="大學部"),BN15&gt;=86,BM15&gt;=60),4500,0))))))</f>
        <v/>
      </c>
      <c r="X15" s="121" t="str">
        <f>IF(E15="","",IF(#REF!=FALSE,0,IFERROR(VLOOKUP(BO15,#REF!,2,FALSE),0)))</f>
        <v/>
      </c>
      <c r="Y15" s="121" t="str">
        <f>IF(E15="","",IF(#REF!=FALSE,0,IF(OR(E15="國小部",E15="國中部"),0,IF(BU15="甲級",18000,IF(BU15="乙級",9000,IF(BU15="丙級",4000,0))))))</f>
        <v/>
      </c>
      <c r="Z15" s="121" t="str">
        <f t="shared" si="1"/>
        <v/>
      </c>
      <c r="AA15" s="121" t="str">
        <f t="shared" si="2"/>
        <v/>
      </c>
      <c r="AB15" s="121" t="str">
        <f t="shared" si="22"/>
        <v/>
      </c>
      <c r="AC15" s="121" t="str">
        <f t="shared" si="3"/>
        <v/>
      </c>
      <c r="AD15" s="121" t="str">
        <f t="shared" si="4"/>
        <v/>
      </c>
      <c r="AE15" s="122"/>
      <c r="AF15" s="123"/>
      <c r="AG15" s="124"/>
      <c r="AH15" s="116"/>
      <c r="AI15" s="116"/>
      <c r="AJ15" s="116"/>
      <c r="AK15" s="116"/>
      <c r="AL15" s="116"/>
      <c r="AM15" s="127" t="s">
        <v>384</v>
      </c>
      <c r="AN15" s="116"/>
      <c r="AO15" s="116"/>
      <c r="AP15" s="116"/>
      <c r="AQ15" s="116"/>
      <c r="AR15" s="61"/>
      <c r="AS15" s="128"/>
      <c r="AT15" s="128"/>
      <c r="AU15" s="128"/>
      <c r="AV15" s="116"/>
      <c r="AW15" s="145"/>
      <c r="AX15" s="145"/>
      <c r="AY15" s="145"/>
      <c r="AZ15" s="129"/>
      <c r="BA15" s="129"/>
      <c r="BB15" s="146"/>
      <c r="BC15" s="146"/>
      <c r="BD15" s="61"/>
      <c r="BE15" s="61"/>
      <c r="BF15" s="61"/>
      <c r="BG15" s="61"/>
      <c r="BH15" s="61"/>
      <c r="BI15" s="61"/>
      <c r="BJ15" s="131"/>
      <c r="BK15" s="131"/>
      <c r="BL15" s="131"/>
      <c r="BM15" s="131"/>
      <c r="BN15" s="131"/>
      <c r="BO15" s="652"/>
      <c r="BP15" s="653"/>
      <c r="BQ15" s="654"/>
      <c r="BR15" s="132"/>
      <c r="BS15" s="132"/>
      <c r="BT15" s="132"/>
      <c r="BU15" s="132"/>
      <c r="BV15" s="132"/>
      <c r="BW15" s="132" t="str">
        <f t="shared" si="23"/>
        <v/>
      </c>
      <c r="BX15" s="132" t="str">
        <f t="shared" si="24"/>
        <v/>
      </c>
      <c r="BY15" s="132" t="str">
        <f t="shared" si="25"/>
        <v/>
      </c>
      <c r="BZ15" s="61" t="str">
        <f t="shared" si="5"/>
        <v/>
      </c>
      <c r="CA15" s="61" t="str">
        <f t="shared" si="6"/>
        <v/>
      </c>
      <c r="CB15" s="61" t="str">
        <f t="shared" si="7"/>
        <v/>
      </c>
      <c r="CC15" s="61" t="str">
        <f t="shared" si="8"/>
        <v/>
      </c>
      <c r="CD15" s="61" t="str">
        <f t="shared" si="9"/>
        <v/>
      </c>
      <c r="CE15" s="61" t="str">
        <f t="shared" si="10"/>
        <v/>
      </c>
      <c r="CF15" s="61" t="str">
        <f t="shared" si="11"/>
        <v/>
      </c>
      <c r="CG15" s="61" t="str">
        <f t="shared" si="12"/>
        <v/>
      </c>
      <c r="CH15" s="132" t="str">
        <f t="shared" si="26"/>
        <v/>
      </c>
      <c r="CI15" s="134" t="str">
        <f t="shared" si="27"/>
        <v/>
      </c>
      <c r="CJ15" s="61" t="str">
        <f t="shared" si="28"/>
        <v/>
      </c>
      <c r="CK15" s="61" t="str">
        <f t="shared" si="29"/>
        <v/>
      </c>
      <c r="CL15" s="61" t="str">
        <f t="shared" si="30"/>
        <v/>
      </c>
      <c r="CM15" s="61"/>
      <c r="CN15" s="61"/>
      <c r="CO15" s="61"/>
      <c r="CP15" s="61"/>
      <c r="CQ15" s="61"/>
      <c r="CR15" s="61"/>
      <c r="CS15" s="61"/>
      <c r="CT15" s="61"/>
      <c r="CU15" s="61" t="str">
        <f t="shared" si="31"/>
        <v/>
      </c>
      <c r="CV15" s="61" t="str">
        <f t="shared" si="13"/>
        <v/>
      </c>
      <c r="CW15" s="61" t="str">
        <f t="shared" si="32"/>
        <v/>
      </c>
      <c r="CX15" s="61"/>
      <c r="CY15" s="61"/>
      <c r="CZ15" s="61"/>
      <c r="DA15" s="61"/>
      <c r="DB15" s="61"/>
      <c r="DC15" s="61"/>
      <c r="DD15" s="61"/>
      <c r="DE15" s="61"/>
      <c r="DF15" s="61"/>
      <c r="DG15" s="61"/>
      <c r="DH15" s="61"/>
      <c r="DI15" s="61"/>
      <c r="DJ15" s="61"/>
      <c r="DK15" s="61"/>
      <c r="DL15" s="61"/>
      <c r="DM15" s="61"/>
      <c r="DN15" s="61" t="s">
        <v>385</v>
      </c>
      <c r="DO15" s="61"/>
      <c r="DP15" s="61"/>
      <c r="DQ15" s="61"/>
      <c r="DR15" s="61"/>
      <c r="DS15" s="135"/>
      <c r="DT15" s="135"/>
      <c r="DU15" s="136"/>
      <c r="DV15" s="136"/>
      <c r="DW15" s="137"/>
      <c r="DX15" s="147">
        <f>'編號 No8.家庭成員'!X$4</f>
        <v>1</v>
      </c>
      <c r="DY15" s="139">
        <f>'編號 No8.家庭成員'!N$23</f>
        <v>0</v>
      </c>
      <c r="DZ15" s="139">
        <f>'編號 No8.家庭成員'!O$23</f>
        <v>0</v>
      </c>
      <c r="EA15" s="139">
        <f>'編號 No8.家庭成員'!P$23</f>
        <v>0</v>
      </c>
      <c r="EB15" s="139">
        <f>'編號 No8.家庭成員'!Q$23</f>
        <v>0</v>
      </c>
      <c r="EC15" s="139">
        <f>'編號 No8.家庭成員'!R$23</f>
        <v>0</v>
      </c>
      <c r="ED15" s="140">
        <f t="shared" si="14"/>
        <v>0</v>
      </c>
      <c r="EE15" s="140">
        <f t="shared" si="15"/>
        <v>0</v>
      </c>
      <c r="EF15" s="140">
        <f t="shared" si="16"/>
        <v>0</v>
      </c>
      <c r="EG15" s="141" t="str">
        <f t="shared" si="17"/>
        <v>身份空白</v>
      </c>
      <c r="EH15" s="141" t="str">
        <f t="shared" si="18"/>
        <v>身份空白</v>
      </c>
      <c r="EI15" s="141" t="str">
        <f t="shared" si="19"/>
        <v>身份空白</v>
      </c>
      <c r="EJ15" s="141">
        <v>1</v>
      </c>
      <c r="EK15" s="141"/>
      <c r="EL15" s="141"/>
      <c r="EM15" s="141"/>
      <c r="EN15" s="141"/>
      <c r="EO15" s="141"/>
      <c r="EP15" s="141"/>
      <c r="EQ15" s="141"/>
      <c r="ER15" s="141"/>
      <c r="ES15" s="141"/>
      <c r="ET15" s="141">
        <f t="shared" si="33"/>
        <v>1</v>
      </c>
      <c r="EU15" s="202"/>
      <c r="EV15" s="202"/>
      <c r="EW15" s="202"/>
      <c r="EX15" s="202"/>
      <c r="EY15" s="202"/>
      <c r="EZ15" s="202"/>
      <c r="FA15" s="202"/>
      <c r="FB15" s="202"/>
      <c r="FC15" s="202"/>
      <c r="FD15" s="202"/>
      <c r="FE15" s="202"/>
      <c r="FF15" s="202"/>
      <c r="FG15" s="202"/>
      <c r="FH15" s="202"/>
      <c r="FI15" s="202"/>
      <c r="FJ15" s="202"/>
      <c r="FK15" s="202"/>
      <c r="FL15" s="202"/>
      <c r="FM15" s="142"/>
      <c r="FN15" s="142"/>
      <c r="FO15" s="142"/>
      <c r="FP15" s="61"/>
      <c r="FQ15" s="61"/>
      <c r="FR15" s="61"/>
      <c r="FS15" s="61"/>
      <c r="FT15" s="61"/>
      <c r="FU15" s="61"/>
      <c r="FV15" s="61"/>
      <c r="FW15" s="61"/>
      <c r="FX15" s="61"/>
      <c r="FY15" s="61"/>
      <c r="FZ15" s="61"/>
      <c r="GA15" s="61"/>
      <c r="GB15" s="61"/>
      <c r="GC15" s="61"/>
      <c r="GD15" s="56" t="s">
        <v>210</v>
      </c>
      <c r="GE15" s="56" t="s">
        <v>211</v>
      </c>
      <c r="GF15" s="57"/>
      <c r="GG15" s="56" t="s">
        <v>210</v>
      </c>
      <c r="GH15" s="56" t="s">
        <v>211</v>
      </c>
      <c r="GI15" s="56"/>
      <c r="GJ15" s="57" t="s">
        <v>212</v>
      </c>
      <c r="GK15" s="56" t="s">
        <v>213</v>
      </c>
      <c r="GL15" s="56"/>
      <c r="GM15" s="56"/>
      <c r="GN15" s="57"/>
      <c r="GO15" s="56" t="s">
        <v>214</v>
      </c>
      <c r="GP15" s="56" t="s">
        <v>215</v>
      </c>
      <c r="GQ15" s="56" t="s">
        <v>216</v>
      </c>
      <c r="GR15" s="56" t="s">
        <v>217</v>
      </c>
    </row>
    <row r="16" spans="1:200" s="21" customFormat="1" ht="79.5" customHeight="1">
      <c r="A16" s="61" t="str">
        <f t="shared" si="34"/>
        <v>112學年度第一學期</v>
      </c>
      <c r="B16" s="61"/>
      <c r="C16" s="61"/>
      <c r="D16" s="116" t="s">
        <v>62</v>
      </c>
      <c r="E16" s="116"/>
      <c r="F16" s="116" t="s">
        <v>476</v>
      </c>
      <c r="G16" s="117"/>
      <c r="H16" s="116"/>
      <c r="I16" s="116"/>
      <c r="J16" s="116"/>
      <c r="K16" s="116"/>
      <c r="L16" s="116"/>
      <c r="M16" s="118"/>
      <c r="N16" s="119"/>
      <c r="O16" s="116"/>
      <c r="P16" s="116" t="s">
        <v>209</v>
      </c>
      <c r="Q16" s="116"/>
      <c r="R16" s="120">
        <f t="shared" si="20"/>
        <v>0</v>
      </c>
      <c r="S16" s="116" t="s">
        <v>208</v>
      </c>
      <c r="T16" s="116"/>
      <c r="U16" s="121" t="str">
        <f t="shared" si="21"/>
        <v/>
      </c>
      <c r="V16" s="121" t="str">
        <f t="shared" si="0"/>
        <v/>
      </c>
      <c r="W16" s="121" t="str">
        <f>IF(E16="","",IF(#REF!=FALSE,0,IF(E16="國小部",0,IF(AND(E16="國中部",BN16&gt;=86,BM16&gt;=60),2500,IF(AND(OR(E16="高中部",E16="高職部",E16="專一至專三"),BN16&gt;=86,BM16&gt;=60),3500,IF(AND(OR(E16="專四至專五",E16="大學部[二專]",E16="大學部"),BN16&gt;=86,BM16&gt;=60),4500,0))))))</f>
        <v/>
      </c>
      <c r="X16" s="121" t="str">
        <f>IF(E16="","",IF(#REF!=FALSE,0,IFERROR(VLOOKUP(BO16,#REF!,2,FALSE),0)))</f>
        <v/>
      </c>
      <c r="Y16" s="121" t="str">
        <f>IF(E16="","",IF(#REF!=FALSE,0,IF(OR(E16="國小部",E16="國中部"),0,IF(BU16="甲級",18000,IF(BU16="乙級",9000,IF(BU16="丙級",4000,0))))))</f>
        <v/>
      </c>
      <c r="Z16" s="121" t="str">
        <f t="shared" si="1"/>
        <v/>
      </c>
      <c r="AA16" s="121" t="str">
        <f t="shared" si="2"/>
        <v/>
      </c>
      <c r="AB16" s="121" t="str">
        <f t="shared" si="22"/>
        <v/>
      </c>
      <c r="AC16" s="121" t="str">
        <f t="shared" si="3"/>
        <v/>
      </c>
      <c r="AD16" s="121" t="str">
        <f t="shared" si="4"/>
        <v/>
      </c>
      <c r="AE16" s="122"/>
      <c r="AF16" s="123"/>
      <c r="AG16" s="124"/>
      <c r="AH16" s="116"/>
      <c r="AI16" s="116"/>
      <c r="AJ16" s="116"/>
      <c r="AK16" s="116"/>
      <c r="AL16" s="116"/>
      <c r="AM16" s="127" t="s">
        <v>384</v>
      </c>
      <c r="AN16" s="116"/>
      <c r="AO16" s="116"/>
      <c r="AP16" s="116"/>
      <c r="AQ16" s="116"/>
      <c r="AR16" s="61"/>
      <c r="AS16" s="128"/>
      <c r="AT16" s="128"/>
      <c r="AU16" s="128"/>
      <c r="AV16" s="116"/>
      <c r="AW16" s="116"/>
      <c r="AX16" s="116"/>
      <c r="AY16" s="116"/>
      <c r="AZ16" s="129"/>
      <c r="BA16" s="129"/>
      <c r="BB16" s="146"/>
      <c r="BC16" s="146"/>
      <c r="BD16" s="61"/>
      <c r="BE16" s="61"/>
      <c r="BF16" s="61"/>
      <c r="BG16" s="61"/>
      <c r="BH16" s="61"/>
      <c r="BI16" s="61"/>
      <c r="BJ16" s="131"/>
      <c r="BK16" s="131"/>
      <c r="BL16" s="131"/>
      <c r="BM16" s="131"/>
      <c r="BN16" s="131"/>
      <c r="BO16" s="652"/>
      <c r="BP16" s="653"/>
      <c r="BQ16" s="654"/>
      <c r="BR16" s="132"/>
      <c r="BS16" s="132"/>
      <c r="BT16" s="132"/>
      <c r="BU16" s="132"/>
      <c r="BV16" s="132"/>
      <c r="BW16" s="132" t="str">
        <f t="shared" si="23"/>
        <v/>
      </c>
      <c r="BX16" s="132" t="str">
        <f t="shared" si="24"/>
        <v/>
      </c>
      <c r="BY16" s="132" t="str">
        <f t="shared" si="25"/>
        <v/>
      </c>
      <c r="BZ16" s="61" t="str">
        <f t="shared" si="5"/>
        <v/>
      </c>
      <c r="CA16" s="61" t="str">
        <f t="shared" si="6"/>
        <v/>
      </c>
      <c r="CB16" s="61" t="str">
        <f t="shared" si="7"/>
        <v/>
      </c>
      <c r="CC16" s="61" t="str">
        <f t="shared" si="8"/>
        <v/>
      </c>
      <c r="CD16" s="61" t="str">
        <f t="shared" si="9"/>
        <v/>
      </c>
      <c r="CE16" s="61" t="str">
        <f t="shared" si="10"/>
        <v/>
      </c>
      <c r="CF16" s="61" t="str">
        <f t="shared" si="11"/>
        <v/>
      </c>
      <c r="CG16" s="61" t="str">
        <f t="shared" si="12"/>
        <v/>
      </c>
      <c r="CH16" s="132" t="str">
        <f t="shared" si="26"/>
        <v/>
      </c>
      <c r="CI16" s="134" t="str">
        <f t="shared" si="27"/>
        <v/>
      </c>
      <c r="CJ16" s="61" t="str">
        <f t="shared" si="28"/>
        <v/>
      </c>
      <c r="CK16" s="61" t="str">
        <f t="shared" si="29"/>
        <v/>
      </c>
      <c r="CL16" s="61" t="str">
        <f t="shared" si="30"/>
        <v/>
      </c>
      <c r="CM16" s="61"/>
      <c r="CN16" s="61"/>
      <c r="CO16" s="61"/>
      <c r="CP16" s="61"/>
      <c r="CQ16" s="61"/>
      <c r="CR16" s="61"/>
      <c r="CS16" s="61"/>
      <c r="CT16" s="61"/>
      <c r="CU16" s="61" t="str">
        <f t="shared" si="31"/>
        <v/>
      </c>
      <c r="CV16" s="61" t="str">
        <f t="shared" si="13"/>
        <v/>
      </c>
      <c r="CW16" s="61" t="str">
        <f t="shared" si="32"/>
        <v/>
      </c>
      <c r="CX16" s="61"/>
      <c r="CY16" s="61"/>
      <c r="CZ16" s="61"/>
      <c r="DA16" s="61"/>
      <c r="DB16" s="61"/>
      <c r="DC16" s="61"/>
      <c r="DD16" s="61"/>
      <c r="DE16" s="61"/>
      <c r="DF16" s="61"/>
      <c r="DG16" s="61"/>
      <c r="DH16" s="61"/>
      <c r="DI16" s="61"/>
      <c r="DJ16" s="61"/>
      <c r="DK16" s="61"/>
      <c r="DL16" s="61"/>
      <c r="DM16" s="61"/>
      <c r="DN16" s="61" t="s">
        <v>385</v>
      </c>
      <c r="DO16" s="61"/>
      <c r="DP16" s="61"/>
      <c r="DQ16" s="61"/>
      <c r="DR16" s="61"/>
      <c r="DS16" s="135"/>
      <c r="DT16" s="135"/>
      <c r="DU16" s="136"/>
      <c r="DV16" s="136"/>
      <c r="DW16" s="137"/>
      <c r="DX16" s="147">
        <f>'編號 No9.家庭成員'!X$4</f>
        <v>1</v>
      </c>
      <c r="DY16" s="139">
        <f>'編號 No9.家庭成員'!N$23</f>
        <v>0</v>
      </c>
      <c r="DZ16" s="139">
        <f>'編號 No9.家庭成員'!O$23</f>
        <v>0</v>
      </c>
      <c r="EA16" s="139">
        <f>'編號 No9.家庭成員'!P$23</f>
        <v>0</v>
      </c>
      <c r="EB16" s="139">
        <f>'編號 No9.家庭成員'!Q$23</f>
        <v>0</v>
      </c>
      <c r="EC16" s="139">
        <f>'編號 No9.家庭成員'!R$23</f>
        <v>0</v>
      </c>
      <c r="ED16" s="140">
        <f t="shared" si="14"/>
        <v>0</v>
      </c>
      <c r="EE16" s="140">
        <f t="shared" si="15"/>
        <v>0</v>
      </c>
      <c r="EF16" s="140">
        <f t="shared" si="16"/>
        <v>0</v>
      </c>
      <c r="EG16" s="141" t="str">
        <f t="shared" si="17"/>
        <v>身份空白</v>
      </c>
      <c r="EH16" s="141" t="str">
        <f t="shared" si="18"/>
        <v>身份空白</v>
      </c>
      <c r="EI16" s="141" t="str">
        <f t="shared" si="19"/>
        <v>身份空白</v>
      </c>
      <c r="EJ16" s="141">
        <v>1</v>
      </c>
      <c r="EK16" s="141"/>
      <c r="EL16" s="141"/>
      <c r="EM16" s="141"/>
      <c r="EN16" s="141"/>
      <c r="EO16" s="141"/>
      <c r="EP16" s="141"/>
      <c r="EQ16" s="141"/>
      <c r="ER16" s="141"/>
      <c r="ES16" s="141"/>
      <c r="ET16" s="141">
        <f t="shared" si="33"/>
        <v>1</v>
      </c>
      <c r="EU16" s="202"/>
      <c r="EV16" s="202"/>
      <c r="EW16" s="202"/>
      <c r="EX16" s="202"/>
      <c r="EY16" s="202"/>
      <c r="EZ16" s="202"/>
      <c r="FA16" s="202"/>
      <c r="FB16" s="202"/>
      <c r="FC16" s="202"/>
      <c r="FD16" s="202"/>
      <c r="FE16" s="202"/>
      <c r="FF16" s="202"/>
      <c r="FG16" s="202"/>
      <c r="FH16" s="202"/>
      <c r="FI16" s="202"/>
      <c r="FJ16" s="202"/>
      <c r="FK16" s="202"/>
      <c r="FL16" s="202"/>
      <c r="FM16" s="142"/>
      <c r="FN16" s="142"/>
      <c r="FO16" s="142"/>
      <c r="FP16" s="61"/>
      <c r="FQ16" s="61"/>
      <c r="FR16" s="61"/>
      <c r="FS16" s="61"/>
      <c r="FT16" s="61"/>
      <c r="FU16" s="61"/>
      <c r="FV16" s="61"/>
      <c r="FW16" s="61"/>
      <c r="FX16" s="61"/>
      <c r="FY16" s="61"/>
      <c r="FZ16" s="61"/>
      <c r="GA16" s="61"/>
      <c r="GB16" s="61"/>
      <c r="GC16" s="61"/>
      <c r="GD16" s="56" t="s">
        <v>210</v>
      </c>
      <c r="GE16" s="56" t="s">
        <v>211</v>
      </c>
      <c r="GF16" s="57"/>
      <c r="GG16" s="56" t="s">
        <v>210</v>
      </c>
      <c r="GH16" s="56" t="s">
        <v>211</v>
      </c>
      <c r="GI16" s="56"/>
      <c r="GJ16" s="57" t="s">
        <v>212</v>
      </c>
      <c r="GK16" s="56" t="s">
        <v>213</v>
      </c>
      <c r="GL16" s="56"/>
      <c r="GM16" s="56"/>
      <c r="GN16" s="57"/>
      <c r="GO16" s="56" t="s">
        <v>214</v>
      </c>
      <c r="GP16" s="56" t="s">
        <v>215</v>
      </c>
      <c r="GQ16" s="56" t="s">
        <v>216</v>
      </c>
      <c r="GR16" s="56" t="s">
        <v>217</v>
      </c>
    </row>
    <row r="17" spans="1:200" s="21" customFormat="1" ht="79.5" customHeight="1">
      <c r="A17" s="61" t="str">
        <f t="shared" si="34"/>
        <v>112學年度第一學期</v>
      </c>
      <c r="B17" s="61"/>
      <c r="C17" s="61"/>
      <c r="D17" s="116" t="s">
        <v>63</v>
      </c>
      <c r="E17" s="116"/>
      <c r="F17" s="116" t="s">
        <v>476</v>
      </c>
      <c r="G17" s="117"/>
      <c r="H17" s="116"/>
      <c r="I17" s="116"/>
      <c r="J17" s="116"/>
      <c r="K17" s="116"/>
      <c r="L17" s="116"/>
      <c r="M17" s="118"/>
      <c r="N17" s="119"/>
      <c r="O17" s="116"/>
      <c r="P17" s="116" t="s">
        <v>209</v>
      </c>
      <c r="Q17" s="116"/>
      <c r="R17" s="120">
        <f t="shared" si="20"/>
        <v>0</v>
      </c>
      <c r="S17" s="116" t="s">
        <v>208</v>
      </c>
      <c r="T17" s="116"/>
      <c r="U17" s="121" t="str">
        <f t="shared" si="21"/>
        <v/>
      </c>
      <c r="V17" s="121" t="str">
        <f t="shared" si="0"/>
        <v/>
      </c>
      <c r="W17" s="121" t="str">
        <f>IF(E17="","",IF(#REF!=FALSE,0,IF(E17="國小部",0,IF(AND(E17="國中部",BN17&gt;=86,BM17&gt;=60),2500,IF(AND(OR(E17="高中部",E17="高職部",E17="專一至專三"),BN17&gt;=86,BM17&gt;=60),3500,IF(AND(OR(E17="專四至專五",E17="大學部[二專]",E17="大學部"),BN17&gt;=86,BM17&gt;=60),4500,0))))))</f>
        <v/>
      </c>
      <c r="X17" s="121" t="str">
        <f>IF(E17="","",IF(#REF!=FALSE,0,IFERROR(VLOOKUP(BO17,#REF!,2,FALSE),0)))</f>
        <v/>
      </c>
      <c r="Y17" s="121" t="str">
        <f>IF(E17="","",IF(#REF!=FALSE,0,IF(OR(E17="國小部",E17="國中部"),0,IF(BU17="甲級",18000,IF(BU17="乙級",9000,IF(BU17="丙級",4000,0))))))</f>
        <v/>
      </c>
      <c r="Z17" s="121" t="str">
        <f t="shared" si="1"/>
        <v/>
      </c>
      <c r="AA17" s="121" t="str">
        <f t="shared" si="2"/>
        <v/>
      </c>
      <c r="AB17" s="121" t="str">
        <f t="shared" si="22"/>
        <v/>
      </c>
      <c r="AC17" s="121" t="str">
        <f t="shared" si="3"/>
        <v/>
      </c>
      <c r="AD17" s="121" t="str">
        <f t="shared" si="4"/>
        <v/>
      </c>
      <c r="AE17" s="122"/>
      <c r="AF17" s="123"/>
      <c r="AG17" s="124"/>
      <c r="AH17" s="116"/>
      <c r="AI17" s="116"/>
      <c r="AJ17" s="116"/>
      <c r="AK17" s="116"/>
      <c r="AL17" s="116"/>
      <c r="AM17" s="127" t="s">
        <v>384</v>
      </c>
      <c r="AN17" s="116"/>
      <c r="AO17" s="116"/>
      <c r="AP17" s="116"/>
      <c r="AQ17" s="116"/>
      <c r="AR17" s="61"/>
      <c r="AS17" s="128"/>
      <c r="AT17" s="128"/>
      <c r="AU17" s="128"/>
      <c r="AV17" s="116"/>
      <c r="AW17" s="116"/>
      <c r="AX17" s="116"/>
      <c r="AY17" s="116"/>
      <c r="AZ17" s="129"/>
      <c r="BA17" s="129"/>
      <c r="BB17" s="146"/>
      <c r="BC17" s="146"/>
      <c r="BD17" s="61"/>
      <c r="BE17" s="61"/>
      <c r="BF17" s="61"/>
      <c r="BG17" s="61"/>
      <c r="BH17" s="61"/>
      <c r="BI17" s="61"/>
      <c r="BJ17" s="131"/>
      <c r="BK17" s="131"/>
      <c r="BL17" s="131"/>
      <c r="BM17" s="131"/>
      <c r="BN17" s="131"/>
      <c r="BO17" s="652"/>
      <c r="BP17" s="653"/>
      <c r="BQ17" s="654"/>
      <c r="BR17" s="132"/>
      <c r="BS17" s="132"/>
      <c r="BT17" s="132"/>
      <c r="BU17" s="132"/>
      <c r="BV17" s="132"/>
      <c r="BW17" s="132" t="str">
        <f t="shared" si="23"/>
        <v/>
      </c>
      <c r="BX17" s="132" t="str">
        <f t="shared" si="24"/>
        <v/>
      </c>
      <c r="BY17" s="132" t="str">
        <f t="shared" si="25"/>
        <v/>
      </c>
      <c r="BZ17" s="61" t="str">
        <f t="shared" si="5"/>
        <v/>
      </c>
      <c r="CA17" s="61" t="str">
        <f t="shared" si="6"/>
        <v/>
      </c>
      <c r="CB17" s="61" t="str">
        <f t="shared" si="7"/>
        <v/>
      </c>
      <c r="CC17" s="61" t="str">
        <f t="shared" si="8"/>
        <v/>
      </c>
      <c r="CD17" s="61" t="str">
        <f t="shared" si="9"/>
        <v/>
      </c>
      <c r="CE17" s="61" t="str">
        <f t="shared" si="10"/>
        <v/>
      </c>
      <c r="CF17" s="61" t="str">
        <f t="shared" si="11"/>
        <v/>
      </c>
      <c r="CG17" s="61" t="str">
        <f t="shared" si="12"/>
        <v/>
      </c>
      <c r="CH17" s="132" t="str">
        <f t="shared" si="26"/>
        <v/>
      </c>
      <c r="CI17" s="134" t="str">
        <f t="shared" si="27"/>
        <v/>
      </c>
      <c r="CJ17" s="61" t="str">
        <f t="shared" si="28"/>
        <v/>
      </c>
      <c r="CK17" s="61" t="str">
        <f t="shared" si="29"/>
        <v/>
      </c>
      <c r="CL17" s="61" t="str">
        <f t="shared" si="30"/>
        <v/>
      </c>
      <c r="CM17" s="61"/>
      <c r="CN17" s="61"/>
      <c r="CO17" s="61"/>
      <c r="CP17" s="61"/>
      <c r="CQ17" s="61"/>
      <c r="CR17" s="61"/>
      <c r="CS17" s="61"/>
      <c r="CT17" s="61"/>
      <c r="CU17" s="61" t="str">
        <f t="shared" si="31"/>
        <v/>
      </c>
      <c r="CV17" s="61" t="str">
        <f t="shared" si="13"/>
        <v/>
      </c>
      <c r="CW17" s="61" t="str">
        <f t="shared" si="32"/>
        <v/>
      </c>
      <c r="CX17" s="61"/>
      <c r="CY17" s="61"/>
      <c r="CZ17" s="61"/>
      <c r="DA17" s="61"/>
      <c r="DB17" s="61"/>
      <c r="DC17" s="61"/>
      <c r="DD17" s="61"/>
      <c r="DE17" s="61"/>
      <c r="DF17" s="61"/>
      <c r="DG17" s="61"/>
      <c r="DH17" s="61"/>
      <c r="DI17" s="61"/>
      <c r="DJ17" s="61"/>
      <c r="DK17" s="61"/>
      <c r="DL17" s="61"/>
      <c r="DM17" s="61"/>
      <c r="DN17" s="61" t="s">
        <v>385</v>
      </c>
      <c r="DO17" s="61"/>
      <c r="DP17" s="61"/>
      <c r="DQ17" s="61"/>
      <c r="DR17" s="61"/>
      <c r="DS17" s="135"/>
      <c r="DT17" s="135"/>
      <c r="DU17" s="136"/>
      <c r="DV17" s="136"/>
      <c r="DW17" s="137"/>
      <c r="DX17" s="147">
        <f>'編號 No10.家庭成員'!X$4</f>
        <v>1</v>
      </c>
      <c r="DY17" s="139">
        <f>'編號 No10.家庭成員'!N$23</f>
        <v>0</v>
      </c>
      <c r="DZ17" s="139">
        <f>'編號 No10.家庭成員'!O$23</f>
        <v>0</v>
      </c>
      <c r="EA17" s="139">
        <f>'編號 No10.家庭成員'!P$23</f>
        <v>0</v>
      </c>
      <c r="EB17" s="139">
        <f>'編號 No10.家庭成員'!Q$23</f>
        <v>0</v>
      </c>
      <c r="EC17" s="139">
        <f>'編號 No10.家庭成員'!R$23</f>
        <v>0</v>
      </c>
      <c r="ED17" s="140">
        <f t="shared" si="14"/>
        <v>0</v>
      </c>
      <c r="EE17" s="140">
        <f t="shared" si="15"/>
        <v>0</v>
      </c>
      <c r="EF17" s="140">
        <f t="shared" si="16"/>
        <v>0</v>
      </c>
      <c r="EG17" s="141" t="str">
        <f t="shared" si="17"/>
        <v>身份空白</v>
      </c>
      <c r="EH17" s="141" t="str">
        <f t="shared" si="18"/>
        <v>身份空白</v>
      </c>
      <c r="EI17" s="141" t="str">
        <f t="shared" si="19"/>
        <v>身份空白</v>
      </c>
      <c r="EJ17" s="141">
        <v>1</v>
      </c>
      <c r="EK17" s="141"/>
      <c r="EL17" s="141"/>
      <c r="EM17" s="141"/>
      <c r="EN17" s="141"/>
      <c r="EO17" s="141"/>
      <c r="EP17" s="141"/>
      <c r="EQ17" s="141"/>
      <c r="ER17" s="141"/>
      <c r="ES17" s="141"/>
      <c r="ET17" s="141">
        <f t="shared" si="33"/>
        <v>1</v>
      </c>
      <c r="EU17" s="202"/>
      <c r="EV17" s="202"/>
      <c r="EW17" s="202"/>
      <c r="EX17" s="202"/>
      <c r="EY17" s="202"/>
      <c r="EZ17" s="202"/>
      <c r="FA17" s="202"/>
      <c r="FB17" s="202"/>
      <c r="FC17" s="202"/>
      <c r="FD17" s="202"/>
      <c r="FE17" s="202"/>
      <c r="FF17" s="202"/>
      <c r="FG17" s="202"/>
      <c r="FH17" s="202"/>
      <c r="FI17" s="202"/>
      <c r="FJ17" s="202"/>
      <c r="FK17" s="202"/>
      <c r="FL17" s="202"/>
      <c r="FM17" s="142"/>
      <c r="FN17" s="142"/>
      <c r="FO17" s="142"/>
      <c r="FP17" s="61"/>
      <c r="FQ17" s="61"/>
      <c r="FR17" s="61"/>
      <c r="FS17" s="61"/>
      <c r="FT17" s="61"/>
      <c r="FU17" s="61"/>
      <c r="FV17" s="61"/>
      <c r="FW17" s="61"/>
      <c r="FX17" s="61"/>
      <c r="FY17" s="61"/>
      <c r="FZ17" s="61"/>
      <c r="GA17" s="61"/>
      <c r="GB17" s="61"/>
      <c r="GC17" s="61"/>
      <c r="GD17" s="56" t="s">
        <v>210</v>
      </c>
      <c r="GE17" s="56" t="s">
        <v>211</v>
      </c>
      <c r="GF17" s="57"/>
      <c r="GG17" s="56" t="s">
        <v>210</v>
      </c>
      <c r="GH17" s="56" t="s">
        <v>211</v>
      </c>
      <c r="GI17" s="56"/>
      <c r="GJ17" s="57" t="s">
        <v>212</v>
      </c>
      <c r="GK17" s="56" t="s">
        <v>213</v>
      </c>
      <c r="GL17" s="56"/>
      <c r="GM17" s="56"/>
      <c r="GN17" s="57"/>
      <c r="GO17" s="56" t="s">
        <v>214</v>
      </c>
      <c r="GP17" s="56" t="s">
        <v>215</v>
      </c>
      <c r="GQ17" s="56" t="s">
        <v>216</v>
      </c>
      <c r="GR17" s="56" t="s">
        <v>217</v>
      </c>
    </row>
    <row r="18" spans="1:200" s="21" customFormat="1" ht="79.5" customHeight="1">
      <c r="A18" s="61" t="str">
        <f t="shared" si="34"/>
        <v>112學年度第一學期</v>
      </c>
      <c r="B18" s="61"/>
      <c r="C18" s="61"/>
      <c r="D18" s="116" t="s">
        <v>64</v>
      </c>
      <c r="E18" s="116"/>
      <c r="F18" s="116" t="s">
        <v>476</v>
      </c>
      <c r="G18" s="117"/>
      <c r="H18" s="116"/>
      <c r="I18" s="116"/>
      <c r="J18" s="116"/>
      <c r="K18" s="116"/>
      <c r="L18" s="116"/>
      <c r="M18" s="118"/>
      <c r="N18" s="119"/>
      <c r="O18" s="116"/>
      <c r="P18" s="116" t="s">
        <v>209</v>
      </c>
      <c r="Q18" s="116"/>
      <c r="R18" s="120">
        <f t="shared" si="20"/>
        <v>0</v>
      </c>
      <c r="S18" s="116" t="s">
        <v>208</v>
      </c>
      <c r="T18" s="116"/>
      <c r="U18" s="121" t="str">
        <f t="shared" si="21"/>
        <v/>
      </c>
      <c r="V18" s="121" t="str">
        <f t="shared" si="0"/>
        <v/>
      </c>
      <c r="W18" s="121" t="str">
        <f>IF(E18="","",IF(#REF!=FALSE,0,IF(E18="國小部",0,IF(AND(E18="國中部",BN18&gt;=86,BM18&gt;=60),2500,IF(AND(OR(E18="高中部",E18="高職部",E18="專一至專三"),BN18&gt;=86,BM18&gt;=60),3500,IF(AND(OR(E18="專四至專五",E18="大學部[二專]",E18="大學部"),BN18&gt;=86,BM18&gt;=60),4500,0))))))</f>
        <v/>
      </c>
      <c r="X18" s="121" t="str">
        <f>IF(E18="","",IF(#REF!=FALSE,0,IFERROR(VLOOKUP(BO18,#REF!,2,FALSE),0)))</f>
        <v/>
      </c>
      <c r="Y18" s="121" t="str">
        <f>IF(E18="","",IF(#REF!=FALSE,0,IF(OR(E18="國小部",E18="國中部"),0,IF(BU18="甲級",18000,IF(BU18="乙級",9000,IF(BU18="丙級",4000,0))))))</f>
        <v/>
      </c>
      <c r="Z18" s="121" t="str">
        <f t="shared" si="1"/>
        <v/>
      </c>
      <c r="AA18" s="121" t="str">
        <f t="shared" si="2"/>
        <v/>
      </c>
      <c r="AB18" s="121" t="str">
        <f t="shared" si="22"/>
        <v/>
      </c>
      <c r="AC18" s="121" t="str">
        <f t="shared" si="3"/>
        <v/>
      </c>
      <c r="AD18" s="121" t="str">
        <f t="shared" si="4"/>
        <v/>
      </c>
      <c r="AE18" s="122"/>
      <c r="AF18" s="123"/>
      <c r="AG18" s="124"/>
      <c r="AH18" s="125"/>
      <c r="AI18" s="125"/>
      <c r="AJ18" s="125"/>
      <c r="AK18" s="125"/>
      <c r="AL18" s="127"/>
      <c r="AM18" s="127" t="s">
        <v>384</v>
      </c>
      <c r="AN18" s="127"/>
      <c r="AO18" s="127"/>
      <c r="AP18" s="127"/>
      <c r="AQ18" s="127"/>
      <c r="AR18" s="61"/>
      <c r="AS18" s="128"/>
      <c r="AT18" s="128"/>
      <c r="AU18" s="128"/>
      <c r="AV18" s="116"/>
      <c r="AW18" s="116"/>
      <c r="AX18" s="116"/>
      <c r="AY18" s="116"/>
      <c r="AZ18" s="129"/>
      <c r="BA18" s="129"/>
      <c r="BB18" s="130"/>
      <c r="BC18" s="130"/>
      <c r="BD18" s="61"/>
      <c r="BE18" s="61"/>
      <c r="BF18" s="61"/>
      <c r="BG18" s="61"/>
      <c r="BH18" s="61"/>
      <c r="BI18" s="61"/>
      <c r="BJ18" s="131"/>
      <c r="BK18" s="131"/>
      <c r="BL18" s="131"/>
      <c r="BM18" s="131"/>
      <c r="BN18" s="131"/>
      <c r="BO18" s="652"/>
      <c r="BP18" s="653"/>
      <c r="BQ18" s="654"/>
      <c r="BR18" s="132"/>
      <c r="BS18" s="132"/>
      <c r="BT18" s="132"/>
      <c r="BU18" s="132"/>
      <c r="BV18" s="132"/>
      <c r="BW18" s="132" t="str">
        <f t="shared" si="23"/>
        <v/>
      </c>
      <c r="BX18" s="132" t="str">
        <f t="shared" si="24"/>
        <v/>
      </c>
      <c r="BY18" s="132" t="str">
        <f t="shared" si="25"/>
        <v/>
      </c>
      <c r="BZ18" s="61" t="str">
        <f t="shared" si="5"/>
        <v/>
      </c>
      <c r="CA18" s="61" t="str">
        <f t="shared" si="6"/>
        <v/>
      </c>
      <c r="CB18" s="61" t="str">
        <f t="shared" si="7"/>
        <v/>
      </c>
      <c r="CC18" s="61" t="str">
        <f t="shared" si="8"/>
        <v/>
      </c>
      <c r="CD18" s="61" t="str">
        <f t="shared" si="9"/>
        <v/>
      </c>
      <c r="CE18" s="61" t="str">
        <f t="shared" si="10"/>
        <v/>
      </c>
      <c r="CF18" s="61" t="str">
        <f t="shared" si="11"/>
        <v/>
      </c>
      <c r="CG18" s="61" t="str">
        <f t="shared" si="12"/>
        <v/>
      </c>
      <c r="CH18" s="132" t="str">
        <f t="shared" si="26"/>
        <v/>
      </c>
      <c r="CI18" s="134" t="str">
        <f t="shared" si="27"/>
        <v/>
      </c>
      <c r="CJ18" s="61" t="str">
        <f t="shared" si="28"/>
        <v/>
      </c>
      <c r="CK18" s="61" t="str">
        <f t="shared" si="29"/>
        <v/>
      </c>
      <c r="CL18" s="61" t="str">
        <f t="shared" si="30"/>
        <v/>
      </c>
      <c r="CM18" s="61"/>
      <c r="CN18" s="61"/>
      <c r="CO18" s="61"/>
      <c r="CP18" s="61"/>
      <c r="CQ18" s="61"/>
      <c r="CR18" s="61"/>
      <c r="CS18" s="61"/>
      <c r="CT18" s="61"/>
      <c r="CU18" s="61" t="str">
        <f t="shared" si="31"/>
        <v/>
      </c>
      <c r="CV18" s="61" t="str">
        <f t="shared" si="13"/>
        <v/>
      </c>
      <c r="CW18" s="61" t="str">
        <f t="shared" si="32"/>
        <v/>
      </c>
      <c r="CX18" s="61"/>
      <c r="CY18" s="61"/>
      <c r="CZ18" s="61"/>
      <c r="DA18" s="61"/>
      <c r="DB18" s="61"/>
      <c r="DC18" s="61"/>
      <c r="DD18" s="61"/>
      <c r="DE18" s="61"/>
      <c r="DF18" s="61"/>
      <c r="DG18" s="61"/>
      <c r="DH18" s="61"/>
      <c r="DI18" s="61"/>
      <c r="DJ18" s="61"/>
      <c r="DK18" s="61"/>
      <c r="DL18" s="61"/>
      <c r="DM18" s="61"/>
      <c r="DN18" s="61" t="s">
        <v>385</v>
      </c>
      <c r="DO18" s="61"/>
      <c r="DP18" s="61"/>
      <c r="DQ18" s="61"/>
      <c r="DR18" s="61"/>
      <c r="DS18" s="135"/>
      <c r="DT18" s="135"/>
      <c r="DU18" s="136"/>
      <c r="DV18" s="136"/>
      <c r="DW18" s="137"/>
      <c r="DX18" s="147">
        <f>'編號 No11.家庭成員'!X$4</f>
        <v>1</v>
      </c>
      <c r="DY18" s="139">
        <f>'編號 No11.家庭成員'!N$23</f>
        <v>0</v>
      </c>
      <c r="DZ18" s="139">
        <f>'編號 No11.家庭成員'!O$23</f>
        <v>0</v>
      </c>
      <c r="EA18" s="139">
        <f>'編號 No11.家庭成員'!P$23</f>
        <v>0</v>
      </c>
      <c r="EB18" s="139">
        <f>'編號 No11.家庭成員'!Q$23</f>
        <v>0</v>
      </c>
      <c r="EC18" s="139">
        <f>'編號 No11.家庭成員'!R$23</f>
        <v>0</v>
      </c>
      <c r="ED18" s="140">
        <f t="shared" si="14"/>
        <v>0</v>
      </c>
      <c r="EE18" s="140">
        <f t="shared" si="15"/>
        <v>0</v>
      </c>
      <c r="EF18" s="140">
        <f t="shared" si="16"/>
        <v>0</v>
      </c>
      <c r="EG18" s="141" t="str">
        <f t="shared" si="17"/>
        <v>身份空白</v>
      </c>
      <c r="EH18" s="141" t="str">
        <f t="shared" si="18"/>
        <v>身份空白</v>
      </c>
      <c r="EI18" s="141" t="str">
        <f t="shared" si="19"/>
        <v>身份空白</v>
      </c>
      <c r="EJ18" s="141">
        <v>1</v>
      </c>
      <c r="EK18" s="141"/>
      <c r="EL18" s="141"/>
      <c r="EM18" s="141"/>
      <c r="EN18" s="141"/>
      <c r="EO18" s="141"/>
      <c r="EP18" s="141"/>
      <c r="EQ18" s="141"/>
      <c r="ER18" s="141"/>
      <c r="ES18" s="141"/>
      <c r="ET18" s="141">
        <f t="shared" si="33"/>
        <v>1</v>
      </c>
      <c r="EU18" s="202"/>
      <c r="EV18" s="202"/>
      <c r="EW18" s="202"/>
      <c r="EX18" s="202"/>
      <c r="EY18" s="202"/>
      <c r="EZ18" s="202"/>
      <c r="FA18" s="202"/>
      <c r="FB18" s="202"/>
      <c r="FC18" s="202"/>
      <c r="FD18" s="202"/>
      <c r="FE18" s="202"/>
      <c r="FF18" s="202"/>
      <c r="FG18" s="202"/>
      <c r="FH18" s="202"/>
      <c r="FI18" s="202"/>
      <c r="FJ18" s="202"/>
      <c r="FK18" s="202"/>
      <c r="FL18" s="202"/>
      <c r="FM18" s="142"/>
      <c r="FN18" s="142"/>
      <c r="FO18" s="142"/>
      <c r="FP18" s="61"/>
      <c r="FQ18" s="61"/>
      <c r="FR18" s="61"/>
      <c r="FS18" s="61"/>
      <c r="FT18" s="61"/>
      <c r="FU18" s="61"/>
      <c r="FV18" s="61"/>
      <c r="FW18" s="61"/>
      <c r="FX18" s="61"/>
      <c r="FY18" s="61"/>
      <c r="FZ18" s="61"/>
      <c r="GA18" s="61"/>
      <c r="GB18" s="61"/>
      <c r="GC18" s="61"/>
      <c r="GD18" s="56" t="s">
        <v>210</v>
      </c>
      <c r="GE18" s="56" t="s">
        <v>211</v>
      </c>
      <c r="GF18" s="57"/>
      <c r="GG18" s="56" t="s">
        <v>210</v>
      </c>
      <c r="GH18" s="56" t="s">
        <v>211</v>
      </c>
      <c r="GI18" s="56"/>
      <c r="GJ18" s="57" t="s">
        <v>212</v>
      </c>
      <c r="GK18" s="56" t="s">
        <v>213</v>
      </c>
      <c r="GL18" s="56"/>
      <c r="GM18" s="56"/>
      <c r="GN18" s="57"/>
      <c r="GO18" s="56" t="s">
        <v>214</v>
      </c>
      <c r="GP18" s="56" t="s">
        <v>215</v>
      </c>
      <c r="GQ18" s="56" t="s">
        <v>216</v>
      </c>
      <c r="GR18" s="56" t="s">
        <v>217</v>
      </c>
    </row>
    <row r="19" spans="1:200" s="21" customFormat="1" ht="79.5" customHeight="1">
      <c r="A19" s="61" t="str">
        <f t="shared" si="34"/>
        <v>112學年度第一學期</v>
      </c>
      <c r="B19" s="61"/>
      <c r="C19" s="61"/>
      <c r="D19" s="116" t="s">
        <v>65</v>
      </c>
      <c r="E19" s="116"/>
      <c r="F19" s="116" t="s">
        <v>476</v>
      </c>
      <c r="G19" s="117"/>
      <c r="H19" s="116"/>
      <c r="I19" s="116"/>
      <c r="J19" s="116"/>
      <c r="K19" s="116"/>
      <c r="L19" s="116"/>
      <c r="M19" s="118"/>
      <c r="N19" s="119"/>
      <c r="O19" s="116"/>
      <c r="P19" s="116" t="s">
        <v>209</v>
      </c>
      <c r="Q19" s="116"/>
      <c r="R19" s="120">
        <f t="shared" si="20"/>
        <v>0</v>
      </c>
      <c r="S19" s="116" t="s">
        <v>208</v>
      </c>
      <c r="T19" s="116"/>
      <c r="U19" s="121" t="str">
        <f t="shared" si="21"/>
        <v/>
      </c>
      <c r="V19" s="121" t="str">
        <f t="shared" si="0"/>
        <v/>
      </c>
      <c r="W19" s="121" t="str">
        <f>IF(E19="","",IF(#REF!=FALSE,0,IF(E19="國小部",0,IF(AND(E19="國中部",BN19&gt;=86,BM19&gt;=60),2500,IF(AND(OR(E19="高中部",E19="高職部",E19="專一至專三"),BN19&gt;=86,BM19&gt;=60),3500,IF(AND(OR(E19="專四至專五",E19="大學部[二專]",E19="大學部"),BN19&gt;=86,BM19&gt;=60),4500,0))))))</f>
        <v/>
      </c>
      <c r="X19" s="121" t="str">
        <f>IF(E19="","",IF(#REF!=FALSE,0,IFERROR(VLOOKUP(BO19,#REF!,2,FALSE),0)))</f>
        <v/>
      </c>
      <c r="Y19" s="121" t="str">
        <f>IF(E19="","",IF(#REF!=FALSE,0,IF(OR(E19="國小部",E19="國中部"),0,IF(BU19="甲級",18000,IF(BU19="乙級",9000,IF(BU19="丙級",4000,0))))))</f>
        <v/>
      </c>
      <c r="Z19" s="121" t="str">
        <f t="shared" si="1"/>
        <v/>
      </c>
      <c r="AA19" s="121" t="str">
        <f t="shared" si="2"/>
        <v/>
      </c>
      <c r="AB19" s="121" t="str">
        <f t="shared" si="22"/>
        <v/>
      </c>
      <c r="AC19" s="121" t="str">
        <f t="shared" si="3"/>
        <v/>
      </c>
      <c r="AD19" s="121" t="str">
        <f t="shared" si="4"/>
        <v/>
      </c>
      <c r="AE19" s="122"/>
      <c r="AF19" s="123"/>
      <c r="AG19" s="124"/>
      <c r="AH19" s="125"/>
      <c r="AI19" s="125"/>
      <c r="AJ19" s="125"/>
      <c r="AK19" s="125"/>
      <c r="AL19" s="127"/>
      <c r="AM19" s="127" t="s">
        <v>384</v>
      </c>
      <c r="AN19" s="127"/>
      <c r="AO19" s="127"/>
      <c r="AP19" s="127"/>
      <c r="AQ19" s="127"/>
      <c r="AR19" s="61"/>
      <c r="AS19" s="128"/>
      <c r="AT19" s="128"/>
      <c r="AU19" s="128"/>
      <c r="AV19" s="116"/>
      <c r="AW19" s="116"/>
      <c r="AX19" s="116"/>
      <c r="AY19" s="116"/>
      <c r="AZ19" s="129"/>
      <c r="BA19" s="129"/>
      <c r="BB19" s="143"/>
      <c r="BC19" s="143"/>
      <c r="BD19" s="61"/>
      <c r="BE19" s="61"/>
      <c r="BF19" s="61"/>
      <c r="BG19" s="61"/>
      <c r="BH19" s="61"/>
      <c r="BI19" s="61"/>
      <c r="BJ19" s="131"/>
      <c r="BK19" s="131"/>
      <c r="BL19" s="131"/>
      <c r="BM19" s="131"/>
      <c r="BN19" s="131"/>
      <c r="BO19" s="652"/>
      <c r="BP19" s="653"/>
      <c r="BQ19" s="654"/>
      <c r="BR19" s="132"/>
      <c r="BS19" s="132"/>
      <c r="BT19" s="132"/>
      <c r="BU19" s="132"/>
      <c r="BV19" s="132"/>
      <c r="BW19" s="132" t="str">
        <f t="shared" si="23"/>
        <v/>
      </c>
      <c r="BX19" s="132" t="str">
        <f t="shared" si="24"/>
        <v/>
      </c>
      <c r="BY19" s="132" t="str">
        <f t="shared" si="25"/>
        <v/>
      </c>
      <c r="BZ19" s="61" t="str">
        <f t="shared" si="5"/>
        <v/>
      </c>
      <c r="CA19" s="61" t="str">
        <f t="shared" si="6"/>
        <v/>
      </c>
      <c r="CB19" s="61" t="str">
        <f t="shared" si="7"/>
        <v/>
      </c>
      <c r="CC19" s="61" t="str">
        <f t="shared" si="8"/>
        <v/>
      </c>
      <c r="CD19" s="61" t="str">
        <f t="shared" si="9"/>
        <v/>
      </c>
      <c r="CE19" s="61" t="str">
        <f t="shared" si="10"/>
        <v/>
      </c>
      <c r="CF19" s="61" t="str">
        <f t="shared" si="11"/>
        <v/>
      </c>
      <c r="CG19" s="61" t="str">
        <f t="shared" si="12"/>
        <v/>
      </c>
      <c r="CH19" s="132" t="str">
        <f t="shared" si="26"/>
        <v/>
      </c>
      <c r="CI19" s="134" t="str">
        <f t="shared" si="27"/>
        <v/>
      </c>
      <c r="CJ19" s="61" t="str">
        <f t="shared" si="28"/>
        <v/>
      </c>
      <c r="CK19" s="61" t="str">
        <f t="shared" si="29"/>
        <v/>
      </c>
      <c r="CL19" s="61" t="str">
        <f t="shared" si="30"/>
        <v/>
      </c>
      <c r="CM19" s="61"/>
      <c r="CN19" s="61"/>
      <c r="CO19" s="61"/>
      <c r="CP19" s="61"/>
      <c r="CQ19" s="61"/>
      <c r="CR19" s="61"/>
      <c r="CS19" s="61"/>
      <c r="CT19" s="61"/>
      <c r="CU19" s="61" t="str">
        <f t="shared" si="31"/>
        <v/>
      </c>
      <c r="CV19" s="61" t="str">
        <f t="shared" si="13"/>
        <v/>
      </c>
      <c r="CW19" s="61" t="str">
        <f t="shared" si="32"/>
        <v/>
      </c>
      <c r="CX19" s="61"/>
      <c r="CY19" s="61"/>
      <c r="CZ19" s="61"/>
      <c r="DA19" s="61"/>
      <c r="DB19" s="61"/>
      <c r="DC19" s="61"/>
      <c r="DD19" s="61"/>
      <c r="DE19" s="61"/>
      <c r="DF19" s="61"/>
      <c r="DG19" s="61"/>
      <c r="DH19" s="61"/>
      <c r="DI19" s="61"/>
      <c r="DJ19" s="61"/>
      <c r="DK19" s="61"/>
      <c r="DL19" s="61"/>
      <c r="DM19" s="61"/>
      <c r="DN19" s="61" t="s">
        <v>385</v>
      </c>
      <c r="DO19" s="61"/>
      <c r="DP19" s="61"/>
      <c r="DQ19" s="61"/>
      <c r="DR19" s="61"/>
      <c r="DS19" s="135"/>
      <c r="DT19" s="135"/>
      <c r="DU19" s="136"/>
      <c r="DV19" s="136"/>
      <c r="DW19" s="137"/>
      <c r="DX19" s="147">
        <f>'編號 No12.家庭成員'!X$4</f>
        <v>1</v>
      </c>
      <c r="DY19" s="139">
        <f>'編號 No12.家庭成員'!N$23</f>
        <v>0</v>
      </c>
      <c r="DZ19" s="139">
        <f>'編號 No12.家庭成員'!O$23</f>
        <v>0</v>
      </c>
      <c r="EA19" s="139">
        <f>'編號 No12.家庭成員'!P$23</f>
        <v>0</v>
      </c>
      <c r="EB19" s="139">
        <f>'編號 No12.家庭成員'!Q$23</f>
        <v>0</v>
      </c>
      <c r="EC19" s="139">
        <f>'編號 No12.家庭成員'!R$23</f>
        <v>0</v>
      </c>
      <c r="ED19" s="140">
        <f t="shared" si="14"/>
        <v>0</v>
      </c>
      <c r="EE19" s="140">
        <f t="shared" si="15"/>
        <v>0</v>
      </c>
      <c r="EF19" s="140">
        <f t="shared" si="16"/>
        <v>0</v>
      </c>
      <c r="EG19" s="141" t="str">
        <f t="shared" si="17"/>
        <v>身份空白</v>
      </c>
      <c r="EH19" s="141" t="str">
        <f t="shared" si="18"/>
        <v>身份空白</v>
      </c>
      <c r="EI19" s="141" t="str">
        <f t="shared" si="19"/>
        <v>身份空白</v>
      </c>
      <c r="EJ19" s="141">
        <v>1</v>
      </c>
      <c r="EK19" s="141"/>
      <c r="EL19" s="141"/>
      <c r="EM19" s="141"/>
      <c r="EN19" s="141"/>
      <c r="EO19" s="141"/>
      <c r="EP19" s="141"/>
      <c r="EQ19" s="141"/>
      <c r="ER19" s="141"/>
      <c r="ES19" s="141"/>
      <c r="ET19" s="141">
        <f t="shared" si="33"/>
        <v>1</v>
      </c>
      <c r="EU19" s="202"/>
      <c r="EV19" s="202"/>
      <c r="EW19" s="202"/>
      <c r="EX19" s="202"/>
      <c r="EY19" s="202"/>
      <c r="EZ19" s="202"/>
      <c r="FA19" s="202"/>
      <c r="FB19" s="202"/>
      <c r="FC19" s="202"/>
      <c r="FD19" s="202"/>
      <c r="FE19" s="202"/>
      <c r="FF19" s="202"/>
      <c r="FG19" s="202"/>
      <c r="FH19" s="202"/>
      <c r="FI19" s="202"/>
      <c r="FJ19" s="202"/>
      <c r="FK19" s="202"/>
      <c r="FL19" s="202"/>
      <c r="FM19" s="142"/>
      <c r="FN19" s="142"/>
      <c r="FO19" s="142"/>
      <c r="FP19" s="61"/>
      <c r="FQ19" s="61"/>
      <c r="FR19" s="61"/>
      <c r="FS19" s="61"/>
      <c r="FT19" s="61"/>
      <c r="FU19" s="61"/>
      <c r="FV19" s="61"/>
      <c r="FW19" s="61"/>
      <c r="FX19" s="61"/>
      <c r="FY19" s="61"/>
      <c r="FZ19" s="61"/>
      <c r="GA19" s="61"/>
      <c r="GB19" s="61"/>
      <c r="GC19" s="61"/>
      <c r="GD19" s="56" t="s">
        <v>210</v>
      </c>
      <c r="GE19" s="56" t="s">
        <v>211</v>
      </c>
      <c r="GF19" s="57"/>
      <c r="GG19" s="56" t="s">
        <v>210</v>
      </c>
      <c r="GH19" s="56" t="s">
        <v>211</v>
      </c>
      <c r="GI19" s="56"/>
      <c r="GJ19" s="57" t="s">
        <v>212</v>
      </c>
      <c r="GK19" s="56" t="s">
        <v>213</v>
      </c>
      <c r="GL19" s="56"/>
      <c r="GM19" s="56"/>
      <c r="GN19" s="57"/>
      <c r="GO19" s="56" t="s">
        <v>214</v>
      </c>
      <c r="GP19" s="56" t="s">
        <v>215</v>
      </c>
      <c r="GQ19" s="56" t="s">
        <v>216</v>
      </c>
      <c r="GR19" s="56" t="s">
        <v>217</v>
      </c>
    </row>
    <row r="20" spans="1:200" s="21" customFormat="1" ht="79.5" customHeight="1">
      <c r="A20" s="61" t="str">
        <f t="shared" si="34"/>
        <v>112學年度第一學期</v>
      </c>
      <c r="B20" s="61"/>
      <c r="C20" s="61"/>
      <c r="D20" s="116" t="s">
        <v>66</v>
      </c>
      <c r="E20" s="116"/>
      <c r="F20" s="116" t="s">
        <v>476</v>
      </c>
      <c r="G20" s="117"/>
      <c r="H20" s="116"/>
      <c r="I20" s="116"/>
      <c r="J20" s="116"/>
      <c r="K20" s="116"/>
      <c r="L20" s="116"/>
      <c r="M20" s="118"/>
      <c r="N20" s="119"/>
      <c r="O20" s="116"/>
      <c r="P20" s="116" t="s">
        <v>209</v>
      </c>
      <c r="Q20" s="116"/>
      <c r="R20" s="120">
        <f t="shared" si="20"/>
        <v>0</v>
      </c>
      <c r="S20" s="116" t="s">
        <v>208</v>
      </c>
      <c r="T20" s="116"/>
      <c r="U20" s="121" t="str">
        <f t="shared" si="21"/>
        <v/>
      </c>
      <c r="V20" s="121" t="str">
        <f t="shared" si="0"/>
        <v/>
      </c>
      <c r="W20" s="121" t="str">
        <f>IF(E20="","",IF(#REF!=FALSE,0,IF(E20="國小部",0,IF(AND(E20="國中部",BN20&gt;=86,BM20&gt;=60),2500,IF(AND(OR(E20="高中部",E20="高職部",E20="專一至專三"),BN20&gt;=86,BM20&gt;=60),3500,IF(AND(OR(E20="專四至專五",E20="大學部[二專]",E20="大學部"),BN20&gt;=86,BM20&gt;=60),4500,0))))))</f>
        <v/>
      </c>
      <c r="X20" s="121" t="str">
        <f>IF(E20="","",IF(#REF!=FALSE,0,IFERROR(VLOOKUP(BO20,#REF!,2,FALSE),0)))</f>
        <v/>
      </c>
      <c r="Y20" s="121" t="str">
        <f>IF(E20="","",IF(#REF!=FALSE,0,IF(OR(E20="國小部",E20="國中部"),0,IF(BU20="甲級",18000,IF(BU20="乙級",9000,IF(BU20="丙級",4000,0))))))</f>
        <v/>
      </c>
      <c r="Z20" s="121" t="str">
        <f t="shared" si="1"/>
        <v/>
      </c>
      <c r="AA20" s="121" t="str">
        <f t="shared" si="2"/>
        <v/>
      </c>
      <c r="AB20" s="121" t="str">
        <f t="shared" si="22"/>
        <v/>
      </c>
      <c r="AC20" s="121" t="str">
        <f t="shared" si="3"/>
        <v/>
      </c>
      <c r="AD20" s="121" t="str">
        <f t="shared" si="4"/>
        <v/>
      </c>
      <c r="AE20" s="122"/>
      <c r="AF20" s="123"/>
      <c r="AG20" s="124"/>
      <c r="AH20" s="125"/>
      <c r="AI20" s="125"/>
      <c r="AJ20" s="125"/>
      <c r="AK20" s="125"/>
      <c r="AL20" s="127"/>
      <c r="AM20" s="127" t="s">
        <v>384</v>
      </c>
      <c r="AN20" s="127"/>
      <c r="AO20" s="127"/>
      <c r="AP20" s="127"/>
      <c r="AQ20" s="127"/>
      <c r="AR20" s="61"/>
      <c r="AS20" s="128"/>
      <c r="AT20" s="128"/>
      <c r="AU20" s="128"/>
      <c r="AV20" s="116"/>
      <c r="AW20" s="116"/>
      <c r="AX20" s="116"/>
      <c r="AY20" s="116"/>
      <c r="AZ20" s="129"/>
      <c r="BA20" s="129"/>
      <c r="BB20" s="143"/>
      <c r="BC20" s="143"/>
      <c r="BD20" s="61"/>
      <c r="BE20" s="61"/>
      <c r="BF20" s="61"/>
      <c r="BG20" s="61"/>
      <c r="BH20" s="61"/>
      <c r="BI20" s="61"/>
      <c r="BJ20" s="131"/>
      <c r="BK20" s="131"/>
      <c r="BL20" s="131"/>
      <c r="BM20" s="131"/>
      <c r="BN20" s="131"/>
      <c r="BO20" s="652"/>
      <c r="BP20" s="653"/>
      <c r="BQ20" s="654"/>
      <c r="BR20" s="132"/>
      <c r="BS20" s="132"/>
      <c r="BT20" s="132"/>
      <c r="BU20" s="132"/>
      <c r="BV20" s="132"/>
      <c r="BW20" s="132" t="str">
        <f t="shared" si="23"/>
        <v/>
      </c>
      <c r="BX20" s="132" t="str">
        <f t="shared" si="24"/>
        <v/>
      </c>
      <c r="BY20" s="132" t="str">
        <f t="shared" si="25"/>
        <v/>
      </c>
      <c r="BZ20" s="61" t="str">
        <f t="shared" si="5"/>
        <v/>
      </c>
      <c r="CA20" s="61" t="str">
        <f t="shared" si="6"/>
        <v/>
      </c>
      <c r="CB20" s="61" t="str">
        <f t="shared" si="7"/>
        <v/>
      </c>
      <c r="CC20" s="61" t="str">
        <f t="shared" si="8"/>
        <v/>
      </c>
      <c r="CD20" s="61" t="str">
        <f t="shared" si="9"/>
        <v/>
      </c>
      <c r="CE20" s="61" t="str">
        <f t="shared" si="10"/>
        <v/>
      </c>
      <c r="CF20" s="61" t="str">
        <f t="shared" si="11"/>
        <v/>
      </c>
      <c r="CG20" s="61" t="str">
        <f t="shared" si="12"/>
        <v/>
      </c>
      <c r="CH20" s="132" t="str">
        <f t="shared" si="26"/>
        <v/>
      </c>
      <c r="CI20" s="134" t="str">
        <f t="shared" si="27"/>
        <v/>
      </c>
      <c r="CJ20" s="61" t="str">
        <f t="shared" si="28"/>
        <v/>
      </c>
      <c r="CK20" s="61" t="str">
        <f t="shared" si="29"/>
        <v/>
      </c>
      <c r="CL20" s="61" t="str">
        <f t="shared" si="30"/>
        <v/>
      </c>
      <c r="CM20" s="61"/>
      <c r="CN20" s="61"/>
      <c r="CO20" s="61"/>
      <c r="CP20" s="61"/>
      <c r="CQ20" s="61"/>
      <c r="CR20" s="61"/>
      <c r="CS20" s="61"/>
      <c r="CT20" s="61"/>
      <c r="CU20" s="61" t="str">
        <f t="shared" si="31"/>
        <v/>
      </c>
      <c r="CV20" s="61" t="str">
        <f t="shared" si="13"/>
        <v/>
      </c>
      <c r="CW20" s="61" t="str">
        <f t="shared" si="32"/>
        <v/>
      </c>
      <c r="CX20" s="61"/>
      <c r="CY20" s="61"/>
      <c r="CZ20" s="61"/>
      <c r="DA20" s="61"/>
      <c r="DB20" s="61"/>
      <c r="DC20" s="61"/>
      <c r="DD20" s="61"/>
      <c r="DE20" s="61"/>
      <c r="DF20" s="61"/>
      <c r="DG20" s="61"/>
      <c r="DH20" s="61"/>
      <c r="DI20" s="61"/>
      <c r="DJ20" s="61"/>
      <c r="DK20" s="61"/>
      <c r="DL20" s="61"/>
      <c r="DM20" s="61"/>
      <c r="DN20" s="61" t="s">
        <v>385</v>
      </c>
      <c r="DO20" s="61"/>
      <c r="DP20" s="61"/>
      <c r="DQ20" s="61"/>
      <c r="DR20" s="61"/>
      <c r="DS20" s="135"/>
      <c r="DT20" s="135"/>
      <c r="DU20" s="136"/>
      <c r="DV20" s="136"/>
      <c r="DW20" s="137"/>
      <c r="DX20" s="147">
        <f>'編號 No13.家庭成員'!X$4</f>
        <v>1</v>
      </c>
      <c r="DY20" s="139">
        <f>'編號 No13.家庭成員'!N$23</f>
        <v>0</v>
      </c>
      <c r="DZ20" s="139">
        <f>'編號 No13.家庭成員'!O$23</f>
        <v>0</v>
      </c>
      <c r="EA20" s="139">
        <f>'編號 No13.家庭成員'!P$23</f>
        <v>0</v>
      </c>
      <c r="EB20" s="139">
        <f>'編號 No13.家庭成員'!Q$23</f>
        <v>0</v>
      </c>
      <c r="EC20" s="139">
        <f>'編號 No13.家庭成員'!R$23</f>
        <v>0</v>
      </c>
      <c r="ED20" s="140">
        <f t="shared" si="14"/>
        <v>0</v>
      </c>
      <c r="EE20" s="140">
        <f t="shared" si="15"/>
        <v>0</v>
      </c>
      <c r="EF20" s="140">
        <f t="shared" si="16"/>
        <v>0</v>
      </c>
      <c r="EG20" s="141" t="str">
        <f t="shared" si="17"/>
        <v>身份空白</v>
      </c>
      <c r="EH20" s="141" t="str">
        <f t="shared" si="18"/>
        <v>身份空白</v>
      </c>
      <c r="EI20" s="141" t="str">
        <f t="shared" si="19"/>
        <v>身份空白</v>
      </c>
      <c r="EJ20" s="141">
        <v>1</v>
      </c>
      <c r="EK20" s="141"/>
      <c r="EL20" s="141"/>
      <c r="EM20" s="141"/>
      <c r="EN20" s="141"/>
      <c r="EO20" s="141"/>
      <c r="EP20" s="141"/>
      <c r="EQ20" s="141"/>
      <c r="ER20" s="141"/>
      <c r="ES20" s="141"/>
      <c r="ET20" s="141">
        <f t="shared" si="33"/>
        <v>1</v>
      </c>
      <c r="EU20" s="202"/>
      <c r="EV20" s="202"/>
      <c r="EW20" s="202"/>
      <c r="EX20" s="202"/>
      <c r="EY20" s="202"/>
      <c r="EZ20" s="202"/>
      <c r="FA20" s="202"/>
      <c r="FB20" s="202"/>
      <c r="FC20" s="202"/>
      <c r="FD20" s="202"/>
      <c r="FE20" s="202"/>
      <c r="FF20" s="202"/>
      <c r="FG20" s="202"/>
      <c r="FH20" s="202"/>
      <c r="FI20" s="202"/>
      <c r="FJ20" s="202"/>
      <c r="FK20" s="202"/>
      <c r="FL20" s="202"/>
      <c r="FM20" s="142"/>
      <c r="FN20" s="142"/>
      <c r="FO20" s="142"/>
      <c r="FP20" s="61"/>
      <c r="FQ20" s="61"/>
      <c r="FR20" s="61"/>
      <c r="FS20" s="61"/>
      <c r="FT20" s="61"/>
      <c r="FU20" s="61"/>
      <c r="FV20" s="61"/>
      <c r="FW20" s="61"/>
      <c r="FX20" s="61"/>
      <c r="FY20" s="61"/>
      <c r="FZ20" s="61"/>
      <c r="GA20" s="61"/>
      <c r="GB20" s="61"/>
      <c r="GC20" s="61"/>
      <c r="GD20" s="56" t="s">
        <v>210</v>
      </c>
      <c r="GE20" s="56" t="s">
        <v>211</v>
      </c>
      <c r="GF20" s="57"/>
      <c r="GG20" s="56" t="s">
        <v>210</v>
      </c>
      <c r="GH20" s="56" t="s">
        <v>211</v>
      </c>
      <c r="GI20" s="56"/>
      <c r="GJ20" s="57" t="s">
        <v>212</v>
      </c>
      <c r="GK20" s="56" t="s">
        <v>213</v>
      </c>
      <c r="GL20" s="56"/>
      <c r="GM20" s="56"/>
      <c r="GN20" s="57"/>
      <c r="GO20" s="56" t="s">
        <v>214</v>
      </c>
      <c r="GP20" s="56" t="s">
        <v>215</v>
      </c>
      <c r="GQ20" s="56" t="s">
        <v>216</v>
      </c>
      <c r="GR20" s="56" t="s">
        <v>217</v>
      </c>
    </row>
    <row r="21" spans="1:200" s="21" customFormat="1" ht="79.5" customHeight="1">
      <c r="A21" s="61" t="str">
        <f t="shared" si="34"/>
        <v>112學年度第一學期</v>
      </c>
      <c r="B21" s="61"/>
      <c r="C21" s="61"/>
      <c r="D21" s="116" t="s">
        <v>67</v>
      </c>
      <c r="E21" s="116"/>
      <c r="F21" s="116" t="s">
        <v>476</v>
      </c>
      <c r="G21" s="117"/>
      <c r="H21" s="116"/>
      <c r="I21" s="116"/>
      <c r="J21" s="116"/>
      <c r="K21" s="116"/>
      <c r="L21" s="116"/>
      <c r="M21" s="118"/>
      <c r="N21" s="119"/>
      <c r="O21" s="116"/>
      <c r="P21" s="116" t="s">
        <v>209</v>
      </c>
      <c r="Q21" s="116"/>
      <c r="R21" s="120">
        <f t="shared" si="20"/>
        <v>0</v>
      </c>
      <c r="S21" s="116" t="s">
        <v>208</v>
      </c>
      <c r="T21" s="116"/>
      <c r="U21" s="121" t="str">
        <f t="shared" si="21"/>
        <v/>
      </c>
      <c r="V21" s="121" t="str">
        <f t="shared" si="0"/>
        <v/>
      </c>
      <c r="W21" s="121" t="str">
        <f>IF(E21="","",IF(#REF!=FALSE,0,IF(E21="國小部",0,IF(AND(E21="國中部",BN21&gt;=86,BM21&gt;=60),2500,IF(AND(OR(E21="高中部",E21="高職部",E21="專一至專三"),BN21&gt;=86,BM21&gt;=60),3500,IF(AND(OR(E21="專四至專五",E21="大學部[二專]",E21="大學部"),BN21&gt;=86,BM21&gt;=60),4500,0))))))</f>
        <v/>
      </c>
      <c r="X21" s="121" t="str">
        <f>IF(E21="","",IF(#REF!=FALSE,0,IFERROR(VLOOKUP(BO21,#REF!,2,FALSE),0)))</f>
        <v/>
      </c>
      <c r="Y21" s="121" t="str">
        <f>IF(E21="","",IF(#REF!=FALSE,0,IF(OR(E21="國小部",E21="國中部"),0,IF(BU21="甲級",18000,IF(BU21="乙級",9000,IF(BU21="丙級",4000,0))))))</f>
        <v/>
      </c>
      <c r="Z21" s="121" t="str">
        <f t="shared" si="1"/>
        <v/>
      </c>
      <c r="AA21" s="121" t="str">
        <f t="shared" si="2"/>
        <v/>
      </c>
      <c r="AB21" s="121" t="str">
        <f t="shared" si="22"/>
        <v/>
      </c>
      <c r="AC21" s="121" t="str">
        <f t="shared" si="3"/>
        <v/>
      </c>
      <c r="AD21" s="121" t="str">
        <f t="shared" si="4"/>
        <v/>
      </c>
      <c r="AE21" s="122"/>
      <c r="AF21" s="123"/>
      <c r="AG21" s="124"/>
      <c r="AH21" s="125"/>
      <c r="AI21" s="125"/>
      <c r="AJ21" s="125"/>
      <c r="AK21" s="125"/>
      <c r="AL21" s="127"/>
      <c r="AM21" s="127" t="s">
        <v>384</v>
      </c>
      <c r="AN21" s="127"/>
      <c r="AO21" s="127"/>
      <c r="AP21" s="127"/>
      <c r="AQ21" s="127"/>
      <c r="AR21" s="61"/>
      <c r="AS21" s="128"/>
      <c r="AT21" s="128"/>
      <c r="AU21" s="128"/>
      <c r="AV21" s="116"/>
      <c r="AW21" s="116"/>
      <c r="AX21" s="116"/>
      <c r="AY21" s="116"/>
      <c r="AZ21" s="129"/>
      <c r="BA21" s="129"/>
      <c r="BB21" s="143"/>
      <c r="BC21" s="143"/>
      <c r="BD21" s="61"/>
      <c r="BE21" s="61"/>
      <c r="BF21" s="61"/>
      <c r="BG21" s="61"/>
      <c r="BH21" s="61"/>
      <c r="BI21" s="61"/>
      <c r="BJ21" s="131"/>
      <c r="BK21" s="131"/>
      <c r="BL21" s="131"/>
      <c r="BM21" s="131"/>
      <c r="BN21" s="131"/>
      <c r="BO21" s="652"/>
      <c r="BP21" s="653"/>
      <c r="BQ21" s="654"/>
      <c r="BR21" s="132"/>
      <c r="BS21" s="132"/>
      <c r="BT21" s="132"/>
      <c r="BU21" s="132"/>
      <c r="BV21" s="132"/>
      <c r="BW21" s="132" t="str">
        <f t="shared" si="23"/>
        <v/>
      </c>
      <c r="BX21" s="132" t="str">
        <f t="shared" si="24"/>
        <v/>
      </c>
      <c r="BY21" s="132" t="str">
        <f t="shared" si="25"/>
        <v/>
      </c>
      <c r="BZ21" s="61" t="str">
        <f t="shared" si="5"/>
        <v/>
      </c>
      <c r="CA21" s="61" t="str">
        <f t="shared" si="6"/>
        <v/>
      </c>
      <c r="CB21" s="61" t="str">
        <f t="shared" si="7"/>
        <v/>
      </c>
      <c r="CC21" s="61" t="str">
        <f t="shared" si="8"/>
        <v/>
      </c>
      <c r="CD21" s="61" t="str">
        <f t="shared" si="9"/>
        <v/>
      </c>
      <c r="CE21" s="61" t="str">
        <f t="shared" si="10"/>
        <v/>
      </c>
      <c r="CF21" s="61" t="str">
        <f t="shared" si="11"/>
        <v/>
      </c>
      <c r="CG21" s="61" t="str">
        <f t="shared" si="12"/>
        <v/>
      </c>
      <c r="CH21" s="132" t="str">
        <f t="shared" si="26"/>
        <v/>
      </c>
      <c r="CI21" s="134" t="str">
        <f t="shared" si="27"/>
        <v/>
      </c>
      <c r="CJ21" s="61" t="str">
        <f t="shared" si="28"/>
        <v/>
      </c>
      <c r="CK21" s="61" t="str">
        <f t="shared" si="29"/>
        <v/>
      </c>
      <c r="CL21" s="61" t="str">
        <f t="shared" si="30"/>
        <v/>
      </c>
      <c r="CM21" s="61"/>
      <c r="CN21" s="61"/>
      <c r="CO21" s="61"/>
      <c r="CP21" s="61"/>
      <c r="CQ21" s="61"/>
      <c r="CR21" s="61"/>
      <c r="CS21" s="61"/>
      <c r="CT21" s="61"/>
      <c r="CU21" s="61" t="str">
        <f t="shared" si="31"/>
        <v/>
      </c>
      <c r="CV21" s="61" t="str">
        <f t="shared" si="13"/>
        <v/>
      </c>
      <c r="CW21" s="61" t="str">
        <f t="shared" si="32"/>
        <v/>
      </c>
      <c r="CX21" s="61"/>
      <c r="CY21" s="61"/>
      <c r="CZ21" s="61"/>
      <c r="DA21" s="61"/>
      <c r="DB21" s="61"/>
      <c r="DC21" s="61"/>
      <c r="DD21" s="61"/>
      <c r="DE21" s="61"/>
      <c r="DF21" s="61"/>
      <c r="DG21" s="61"/>
      <c r="DH21" s="61"/>
      <c r="DI21" s="61"/>
      <c r="DJ21" s="61"/>
      <c r="DK21" s="61"/>
      <c r="DL21" s="61"/>
      <c r="DM21" s="61"/>
      <c r="DN21" s="61" t="s">
        <v>385</v>
      </c>
      <c r="DO21" s="61"/>
      <c r="DP21" s="61"/>
      <c r="DQ21" s="61"/>
      <c r="DR21" s="61"/>
      <c r="DS21" s="135"/>
      <c r="DT21" s="135"/>
      <c r="DU21" s="136"/>
      <c r="DV21" s="136"/>
      <c r="DW21" s="136"/>
      <c r="DX21" s="147">
        <f>'編號 No14.家庭成員'!X$4</f>
        <v>1</v>
      </c>
      <c r="DY21" s="139">
        <f>'編號 No14.家庭成員'!N$23</f>
        <v>0</v>
      </c>
      <c r="DZ21" s="139">
        <f>'編號 No14.家庭成員'!O$23</f>
        <v>0</v>
      </c>
      <c r="EA21" s="139">
        <f>'編號 No14.家庭成員'!P$23</f>
        <v>0</v>
      </c>
      <c r="EB21" s="139">
        <f>'編號 No14.家庭成員'!Q$23</f>
        <v>0</v>
      </c>
      <c r="EC21" s="139">
        <f>'編號 No14.家庭成員'!R$23</f>
        <v>0</v>
      </c>
      <c r="ED21" s="140">
        <f t="shared" si="14"/>
        <v>0</v>
      </c>
      <c r="EE21" s="140">
        <f t="shared" si="15"/>
        <v>0</v>
      </c>
      <c r="EF21" s="140">
        <f t="shared" si="16"/>
        <v>0</v>
      </c>
      <c r="EG21" s="141" t="str">
        <f t="shared" si="17"/>
        <v>身份空白</v>
      </c>
      <c r="EH21" s="141" t="str">
        <f t="shared" si="18"/>
        <v>身份空白</v>
      </c>
      <c r="EI21" s="141" t="str">
        <f t="shared" si="19"/>
        <v>身份空白</v>
      </c>
      <c r="EJ21" s="141">
        <v>1</v>
      </c>
      <c r="EK21" s="141"/>
      <c r="EL21" s="141"/>
      <c r="EM21" s="141"/>
      <c r="EN21" s="141"/>
      <c r="EO21" s="141"/>
      <c r="EP21" s="141"/>
      <c r="EQ21" s="141"/>
      <c r="ER21" s="141"/>
      <c r="ES21" s="141"/>
      <c r="ET21" s="141">
        <f t="shared" si="33"/>
        <v>1</v>
      </c>
      <c r="EU21" s="202"/>
      <c r="EV21" s="202"/>
      <c r="EW21" s="202"/>
      <c r="EX21" s="202"/>
      <c r="EY21" s="202"/>
      <c r="EZ21" s="202"/>
      <c r="FA21" s="202"/>
      <c r="FB21" s="202"/>
      <c r="FC21" s="202"/>
      <c r="FD21" s="202"/>
      <c r="FE21" s="202"/>
      <c r="FF21" s="202"/>
      <c r="FG21" s="202"/>
      <c r="FH21" s="202"/>
      <c r="FI21" s="202"/>
      <c r="FJ21" s="202"/>
      <c r="FK21" s="202"/>
      <c r="FL21" s="202"/>
      <c r="FM21" s="142"/>
      <c r="FN21" s="142"/>
      <c r="FO21" s="142"/>
      <c r="FP21" s="61"/>
      <c r="FQ21" s="61"/>
      <c r="FR21" s="61"/>
      <c r="FS21" s="61"/>
      <c r="FT21" s="61"/>
      <c r="FU21" s="61"/>
      <c r="FV21" s="61"/>
      <c r="FW21" s="61"/>
      <c r="FX21" s="61"/>
      <c r="FY21" s="61"/>
      <c r="FZ21" s="61"/>
      <c r="GA21" s="61"/>
      <c r="GB21" s="61"/>
      <c r="GC21" s="61"/>
      <c r="GD21" s="56" t="s">
        <v>210</v>
      </c>
      <c r="GE21" s="56" t="s">
        <v>211</v>
      </c>
      <c r="GF21" s="57"/>
      <c r="GG21" s="56" t="s">
        <v>210</v>
      </c>
      <c r="GH21" s="56" t="s">
        <v>211</v>
      </c>
      <c r="GI21" s="56"/>
      <c r="GJ21" s="57" t="s">
        <v>212</v>
      </c>
      <c r="GK21" s="56" t="s">
        <v>213</v>
      </c>
      <c r="GL21" s="56"/>
      <c r="GM21" s="56"/>
      <c r="GN21" s="57"/>
      <c r="GO21" s="56" t="s">
        <v>214</v>
      </c>
      <c r="GP21" s="56" t="s">
        <v>215</v>
      </c>
      <c r="GQ21" s="56" t="s">
        <v>216</v>
      </c>
      <c r="GR21" s="56" t="s">
        <v>217</v>
      </c>
    </row>
    <row r="22" spans="1:200" s="21" customFormat="1" ht="79.5" customHeight="1">
      <c r="A22" s="61" t="str">
        <f t="shared" si="34"/>
        <v>112學年度第一學期</v>
      </c>
      <c r="B22" s="61"/>
      <c r="C22" s="61"/>
      <c r="D22" s="116" t="s">
        <v>68</v>
      </c>
      <c r="E22" s="116"/>
      <c r="F22" s="116" t="s">
        <v>476</v>
      </c>
      <c r="G22" s="117"/>
      <c r="H22" s="116"/>
      <c r="I22" s="116"/>
      <c r="J22" s="116"/>
      <c r="K22" s="116"/>
      <c r="L22" s="116"/>
      <c r="M22" s="118"/>
      <c r="N22" s="119"/>
      <c r="O22" s="116"/>
      <c r="P22" s="116" t="s">
        <v>209</v>
      </c>
      <c r="Q22" s="116"/>
      <c r="R22" s="120">
        <f t="shared" si="20"/>
        <v>0</v>
      </c>
      <c r="S22" s="116" t="s">
        <v>208</v>
      </c>
      <c r="T22" s="116"/>
      <c r="U22" s="121" t="str">
        <f t="shared" si="21"/>
        <v/>
      </c>
      <c r="V22" s="121" t="str">
        <f t="shared" si="0"/>
        <v/>
      </c>
      <c r="W22" s="121" t="str">
        <f>IF(E22="","",IF(#REF!=FALSE,0,IF(E22="國小部",0,IF(AND(E22="國中部",BN22&gt;=86,BM22&gt;=60),2500,IF(AND(OR(E22="高中部",E22="高職部",E22="專一至專三"),BN22&gt;=86,BM22&gt;=60),3500,IF(AND(OR(E22="專四至專五",E22="大學部[二專]",E22="大學部"),BN22&gt;=86,BM22&gt;=60),4500,0))))))</f>
        <v/>
      </c>
      <c r="X22" s="121" t="str">
        <f>IF(E22="","",IF(#REF!=FALSE,0,IFERROR(VLOOKUP(BO22,#REF!,2,FALSE),0)))</f>
        <v/>
      </c>
      <c r="Y22" s="121" t="str">
        <f>IF(E22="","",IF(#REF!=FALSE,0,IF(OR(E22="國小部",E22="國中部"),0,IF(BU22="甲級",18000,IF(BU22="乙級",9000,IF(BU22="丙級",4000,0))))))</f>
        <v/>
      </c>
      <c r="Z22" s="121" t="str">
        <f t="shared" si="1"/>
        <v/>
      </c>
      <c r="AA22" s="121" t="str">
        <f t="shared" si="2"/>
        <v/>
      </c>
      <c r="AB22" s="121" t="str">
        <f t="shared" si="22"/>
        <v/>
      </c>
      <c r="AC22" s="121" t="str">
        <f t="shared" si="3"/>
        <v/>
      </c>
      <c r="AD22" s="121" t="str">
        <f t="shared" si="4"/>
        <v/>
      </c>
      <c r="AE22" s="122"/>
      <c r="AF22" s="123"/>
      <c r="AG22" s="124"/>
      <c r="AH22" s="125"/>
      <c r="AI22" s="125"/>
      <c r="AJ22" s="125"/>
      <c r="AK22" s="125"/>
      <c r="AL22" s="127"/>
      <c r="AM22" s="127" t="s">
        <v>384</v>
      </c>
      <c r="AN22" s="127"/>
      <c r="AO22" s="127"/>
      <c r="AP22" s="127"/>
      <c r="AQ22" s="127"/>
      <c r="AR22" s="61"/>
      <c r="AS22" s="128"/>
      <c r="AT22" s="128"/>
      <c r="AU22" s="128"/>
      <c r="AV22" s="116"/>
      <c r="AW22" s="116"/>
      <c r="AX22" s="116"/>
      <c r="AY22" s="116"/>
      <c r="AZ22" s="129"/>
      <c r="BA22" s="129"/>
      <c r="BB22" s="143"/>
      <c r="BC22" s="143"/>
      <c r="BD22" s="61"/>
      <c r="BE22" s="61"/>
      <c r="BF22" s="61"/>
      <c r="BG22" s="61"/>
      <c r="BH22" s="61"/>
      <c r="BI22" s="61"/>
      <c r="BJ22" s="131"/>
      <c r="BK22" s="131"/>
      <c r="BL22" s="131"/>
      <c r="BM22" s="131"/>
      <c r="BN22" s="131"/>
      <c r="BO22" s="652"/>
      <c r="BP22" s="653"/>
      <c r="BQ22" s="654"/>
      <c r="BR22" s="132"/>
      <c r="BS22" s="132"/>
      <c r="BT22" s="132"/>
      <c r="BU22" s="132"/>
      <c r="BV22" s="132"/>
      <c r="BW22" s="132" t="str">
        <f t="shared" si="23"/>
        <v/>
      </c>
      <c r="BX22" s="132" t="str">
        <f t="shared" si="24"/>
        <v/>
      </c>
      <c r="BY22" s="132" t="str">
        <f t="shared" si="25"/>
        <v/>
      </c>
      <c r="BZ22" s="61" t="str">
        <f t="shared" si="5"/>
        <v/>
      </c>
      <c r="CA22" s="61" t="str">
        <f t="shared" si="6"/>
        <v/>
      </c>
      <c r="CB22" s="61" t="str">
        <f t="shared" si="7"/>
        <v/>
      </c>
      <c r="CC22" s="61" t="str">
        <f t="shared" si="8"/>
        <v/>
      </c>
      <c r="CD22" s="61" t="str">
        <f t="shared" si="9"/>
        <v/>
      </c>
      <c r="CE22" s="61" t="str">
        <f t="shared" si="10"/>
        <v/>
      </c>
      <c r="CF22" s="61" t="str">
        <f t="shared" si="11"/>
        <v/>
      </c>
      <c r="CG22" s="61" t="str">
        <f t="shared" si="12"/>
        <v/>
      </c>
      <c r="CH22" s="132" t="str">
        <f t="shared" si="26"/>
        <v/>
      </c>
      <c r="CI22" s="134" t="str">
        <f t="shared" si="27"/>
        <v/>
      </c>
      <c r="CJ22" s="61" t="str">
        <f t="shared" si="28"/>
        <v/>
      </c>
      <c r="CK22" s="61" t="str">
        <f t="shared" si="29"/>
        <v/>
      </c>
      <c r="CL22" s="61" t="str">
        <f t="shared" si="30"/>
        <v/>
      </c>
      <c r="CM22" s="61"/>
      <c r="CN22" s="61"/>
      <c r="CO22" s="61"/>
      <c r="CP22" s="61"/>
      <c r="CQ22" s="61"/>
      <c r="CR22" s="61"/>
      <c r="CS22" s="61"/>
      <c r="CT22" s="61"/>
      <c r="CU22" s="61" t="str">
        <f t="shared" si="31"/>
        <v/>
      </c>
      <c r="CV22" s="61" t="str">
        <f t="shared" si="13"/>
        <v/>
      </c>
      <c r="CW22" s="61" t="str">
        <f t="shared" si="32"/>
        <v/>
      </c>
      <c r="CX22" s="61"/>
      <c r="CY22" s="61"/>
      <c r="CZ22" s="61"/>
      <c r="DA22" s="61"/>
      <c r="DB22" s="61"/>
      <c r="DC22" s="61"/>
      <c r="DD22" s="61"/>
      <c r="DE22" s="61"/>
      <c r="DF22" s="61"/>
      <c r="DG22" s="61"/>
      <c r="DH22" s="61"/>
      <c r="DI22" s="61"/>
      <c r="DJ22" s="61"/>
      <c r="DK22" s="61"/>
      <c r="DL22" s="61"/>
      <c r="DM22" s="61"/>
      <c r="DN22" s="61" t="s">
        <v>385</v>
      </c>
      <c r="DO22" s="61"/>
      <c r="DP22" s="61"/>
      <c r="DQ22" s="61"/>
      <c r="DR22" s="61"/>
      <c r="DS22" s="135"/>
      <c r="DT22" s="135"/>
      <c r="DU22" s="136"/>
      <c r="DV22" s="136"/>
      <c r="DW22" s="137"/>
      <c r="DX22" s="147">
        <f>'編號 No15.家庭成員'!X$4</f>
        <v>1</v>
      </c>
      <c r="DY22" s="139">
        <f>'編號 No15.家庭成員'!N$23</f>
        <v>0</v>
      </c>
      <c r="DZ22" s="139">
        <f>'編號 No15.家庭成員'!O$23</f>
        <v>0</v>
      </c>
      <c r="EA22" s="139">
        <f>'編號 No15.家庭成員'!P$23</f>
        <v>0</v>
      </c>
      <c r="EB22" s="139">
        <f>'編號 No15.家庭成員'!Q$23</f>
        <v>0</v>
      </c>
      <c r="EC22" s="139">
        <f>'編號 No15.家庭成員'!R$23</f>
        <v>0</v>
      </c>
      <c r="ED22" s="140">
        <f t="shared" si="14"/>
        <v>0</v>
      </c>
      <c r="EE22" s="140">
        <f t="shared" si="15"/>
        <v>0</v>
      </c>
      <c r="EF22" s="140">
        <f t="shared" si="16"/>
        <v>0</v>
      </c>
      <c r="EG22" s="141" t="str">
        <f t="shared" si="17"/>
        <v>身份空白</v>
      </c>
      <c r="EH22" s="141" t="str">
        <f t="shared" si="18"/>
        <v>身份空白</v>
      </c>
      <c r="EI22" s="141" t="str">
        <f t="shared" si="19"/>
        <v>身份空白</v>
      </c>
      <c r="EJ22" s="141">
        <v>1</v>
      </c>
      <c r="EK22" s="141"/>
      <c r="EL22" s="141"/>
      <c r="EM22" s="141"/>
      <c r="EN22" s="141"/>
      <c r="EO22" s="141"/>
      <c r="EP22" s="141"/>
      <c r="EQ22" s="141"/>
      <c r="ER22" s="141"/>
      <c r="ES22" s="141"/>
      <c r="ET22" s="141">
        <f t="shared" si="33"/>
        <v>1</v>
      </c>
      <c r="EU22" s="202"/>
      <c r="EV22" s="202"/>
      <c r="EW22" s="202"/>
      <c r="EX22" s="202"/>
      <c r="EY22" s="202"/>
      <c r="EZ22" s="202"/>
      <c r="FA22" s="202"/>
      <c r="FB22" s="202"/>
      <c r="FC22" s="202"/>
      <c r="FD22" s="202"/>
      <c r="FE22" s="202"/>
      <c r="FF22" s="202"/>
      <c r="FG22" s="202"/>
      <c r="FH22" s="202"/>
      <c r="FI22" s="202"/>
      <c r="FJ22" s="202"/>
      <c r="FK22" s="202"/>
      <c r="FL22" s="202"/>
      <c r="FM22" s="142"/>
      <c r="FN22" s="142"/>
      <c r="FO22" s="142"/>
      <c r="FP22" s="61"/>
      <c r="FQ22" s="61"/>
      <c r="FR22" s="61"/>
      <c r="FS22" s="61"/>
      <c r="FT22" s="61"/>
      <c r="FU22" s="61"/>
      <c r="FV22" s="61"/>
      <c r="FW22" s="61"/>
      <c r="FX22" s="61"/>
      <c r="FY22" s="61"/>
      <c r="FZ22" s="61"/>
      <c r="GA22" s="61"/>
      <c r="GB22" s="61"/>
      <c r="GC22" s="61"/>
      <c r="GD22" s="56" t="s">
        <v>210</v>
      </c>
      <c r="GE22" s="56" t="s">
        <v>211</v>
      </c>
      <c r="GF22" s="57"/>
      <c r="GG22" s="56" t="s">
        <v>210</v>
      </c>
      <c r="GH22" s="56" t="s">
        <v>211</v>
      </c>
      <c r="GI22" s="56"/>
      <c r="GJ22" s="57" t="s">
        <v>212</v>
      </c>
      <c r="GK22" s="56" t="s">
        <v>213</v>
      </c>
      <c r="GL22" s="56"/>
      <c r="GM22" s="56"/>
      <c r="GN22" s="57"/>
      <c r="GO22" s="56" t="s">
        <v>214</v>
      </c>
      <c r="GP22" s="56" t="s">
        <v>215</v>
      </c>
      <c r="GQ22" s="56" t="s">
        <v>216</v>
      </c>
      <c r="GR22" s="56" t="s">
        <v>217</v>
      </c>
    </row>
    <row r="23" spans="1:200" s="21" customFormat="1" ht="79.5" customHeight="1">
      <c r="A23" s="61" t="str">
        <f t="shared" si="34"/>
        <v>112學年度第一學期</v>
      </c>
      <c r="B23" s="61"/>
      <c r="C23" s="61"/>
      <c r="D23" s="116" t="s">
        <v>69</v>
      </c>
      <c r="E23" s="116"/>
      <c r="F23" s="116" t="s">
        <v>476</v>
      </c>
      <c r="G23" s="117"/>
      <c r="H23" s="116"/>
      <c r="I23" s="116"/>
      <c r="J23" s="116"/>
      <c r="K23" s="116"/>
      <c r="L23" s="116"/>
      <c r="M23" s="118"/>
      <c r="N23" s="119"/>
      <c r="O23" s="116"/>
      <c r="P23" s="116" t="s">
        <v>209</v>
      </c>
      <c r="Q23" s="116"/>
      <c r="R23" s="120">
        <f t="shared" si="20"/>
        <v>0</v>
      </c>
      <c r="S23" s="116" t="s">
        <v>208</v>
      </c>
      <c r="T23" s="116"/>
      <c r="U23" s="121" t="str">
        <f t="shared" si="21"/>
        <v/>
      </c>
      <c r="V23" s="121" t="str">
        <f t="shared" si="0"/>
        <v/>
      </c>
      <c r="W23" s="121" t="str">
        <f>IF(E23="","",IF(#REF!=FALSE,0,IF(E23="國小部",0,IF(AND(E23="國中部",BN23&gt;=86,BM23&gt;=60),2500,IF(AND(OR(E23="高中部",E23="高職部",E23="專一至專三"),BN23&gt;=86,BM23&gt;=60),3500,IF(AND(OR(E23="專四至專五",E23="大學部[二專]",E23="大學部"),BN23&gt;=86,BM23&gt;=60),4500,0))))))</f>
        <v/>
      </c>
      <c r="X23" s="121" t="str">
        <f>IF(E23="","",IF(#REF!=FALSE,0,IFERROR(VLOOKUP(BO23,#REF!,2,FALSE),0)))</f>
        <v/>
      </c>
      <c r="Y23" s="121" t="str">
        <f>IF(E23="","",IF(#REF!=FALSE,0,IF(OR(E23="國小部",E23="國中部"),0,IF(BU23="甲級",18000,IF(BU23="乙級",9000,IF(BU23="丙級",4000,0))))))</f>
        <v/>
      </c>
      <c r="Z23" s="121" t="str">
        <f t="shared" si="1"/>
        <v/>
      </c>
      <c r="AA23" s="121" t="str">
        <f t="shared" si="2"/>
        <v/>
      </c>
      <c r="AB23" s="121" t="str">
        <f t="shared" si="22"/>
        <v/>
      </c>
      <c r="AC23" s="121" t="str">
        <f t="shared" si="3"/>
        <v/>
      </c>
      <c r="AD23" s="121" t="str">
        <f t="shared" si="4"/>
        <v/>
      </c>
      <c r="AE23" s="122"/>
      <c r="AF23" s="123"/>
      <c r="AG23" s="124"/>
      <c r="AH23" s="125"/>
      <c r="AI23" s="125"/>
      <c r="AJ23" s="125"/>
      <c r="AK23" s="125"/>
      <c r="AL23" s="127"/>
      <c r="AM23" s="127" t="s">
        <v>384</v>
      </c>
      <c r="AN23" s="127"/>
      <c r="AO23" s="127"/>
      <c r="AP23" s="127"/>
      <c r="AQ23" s="127"/>
      <c r="AR23" s="61"/>
      <c r="AS23" s="128"/>
      <c r="AT23" s="128"/>
      <c r="AU23" s="128"/>
      <c r="AV23" s="116"/>
      <c r="AW23" s="116"/>
      <c r="AX23" s="116"/>
      <c r="AY23" s="116"/>
      <c r="AZ23" s="129"/>
      <c r="BA23" s="129"/>
      <c r="BB23" s="143"/>
      <c r="BC23" s="143"/>
      <c r="BD23" s="61"/>
      <c r="BE23" s="61"/>
      <c r="BF23" s="61"/>
      <c r="BG23" s="61"/>
      <c r="BH23" s="61"/>
      <c r="BI23" s="61"/>
      <c r="BJ23" s="131"/>
      <c r="BK23" s="131"/>
      <c r="BL23" s="131"/>
      <c r="BM23" s="131"/>
      <c r="BN23" s="131"/>
      <c r="BO23" s="652"/>
      <c r="BP23" s="653"/>
      <c r="BQ23" s="654"/>
      <c r="BR23" s="132"/>
      <c r="BS23" s="132"/>
      <c r="BT23" s="132"/>
      <c r="BU23" s="132"/>
      <c r="BV23" s="132"/>
      <c r="BW23" s="132" t="str">
        <f t="shared" si="23"/>
        <v/>
      </c>
      <c r="BX23" s="132" t="str">
        <f t="shared" si="24"/>
        <v/>
      </c>
      <c r="BY23" s="132" t="str">
        <f t="shared" si="25"/>
        <v/>
      </c>
      <c r="BZ23" s="61" t="str">
        <f t="shared" si="5"/>
        <v/>
      </c>
      <c r="CA23" s="61" t="str">
        <f t="shared" si="6"/>
        <v/>
      </c>
      <c r="CB23" s="61" t="str">
        <f t="shared" si="7"/>
        <v/>
      </c>
      <c r="CC23" s="61" t="str">
        <f t="shared" si="8"/>
        <v/>
      </c>
      <c r="CD23" s="61" t="str">
        <f t="shared" si="9"/>
        <v/>
      </c>
      <c r="CE23" s="61" t="str">
        <f t="shared" si="10"/>
        <v/>
      </c>
      <c r="CF23" s="61" t="str">
        <f t="shared" si="11"/>
        <v/>
      </c>
      <c r="CG23" s="61" t="str">
        <f t="shared" si="12"/>
        <v/>
      </c>
      <c r="CH23" s="132" t="str">
        <f t="shared" si="26"/>
        <v/>
      </c>
      <c r="CI23" s="134" t="str">
        <f t="shared" si="27"/>
        <v/>
      </c>
      <c r="CJ23" s="61" t="str">
        <f t="shared" si="28"/>
        <v/>
      </c>
      <c r="CK23" s="61" t="str">
        <f t="shared" si="29"/>
        <v/>
      </c>
      <c r="CL23" s="61" t="str">
        <f t="shared" si="30"/>
        <v/>
      </c>
      <c r="CM23" s="61"/>
      <c r="CN23" s="61"/>
      <c r="CO23" s="61"/>
      <c r="CP23" s="61"/>
      <c r="CQ23" s="61"/>
      <c r="CR23" s="61"/>
      <c r="CS23" s="61"/>
      <c r="CT23" s="61"/>
      <c r="CU23" s="61" t="str">
        <f t="shared" si="31"/>
        <v/>
      </c>
      <c r="CV23" s="61" t="str">
        <f t="shared" si="13"/>
        <v/>
      </c>
      <c r="CW23" s="61" t="str">
        <f t="shared" si="32"/>
        <v/>
      </c>
      <c r="CX23" s="61"/>
      <c r="CY23" s="61"/>
      <c r="CZ23" s="61"/>
      <c r="DA23" s="61"/>
      <c r="DB23" s="61"/>
      <c r="DC23" s="61"/>
      <c r="DD23" s="61"/>
      <c r="DE23" s="61"/>
      <c r="DF23" s="61"/>
      <c r="DG23" s="61"/>
      <c r="DH23" s="61"/>
      <c r="DI23" s="61"/>
      <c r="DJ23" s="61"/>
      <c r="DK23" s="61"/>
      <c r="DL23" s="61"/>
      <c r="DM23" s="61"/>
      <c r="DN23" s="61" t="s">
        <v>385</v>
      </c>
      <c r="DO23" s="61"/>
      <c r="DP23" s="61"/>
      <c r="DQ23" s="61"/>
      <c r="DR23" s="61"/>
      <c r="DS23" s="135"/>
      <c r="DT23" s="135"/>
      <c r="DU23" s="136"/>
      <c r="DV23" s="136"/>
      <c r="DW23" s="137"/>
      <c r="DX23" s="147">
        <f>'編號 No16.家庭成員'!X$4</f>
        <v>1</v>
      </c>
      <c r="DY23" s="139">
        <f>'編號 No16.家庭成員'!N$23</f>
        <v>0</v>
      </c>
      <c r="DZ23" s="139">
        <f>'編號 No16.家庭成員'!O$23</f>
        <v>0</v>
      </c>
      <c r="EA23" s="139">
        <f>'編號 No16.家庭成員'!P$23</f>
        <v>0</v>
      </c>
      <c r="EB23" s="139">
        <f>'編號 No16.家庭成員'!Q$23</f>
        <v>0</v>
      </c>
      <c r="EC23" s="139">
        <f>'編號 No16.家庭成員'!R$23</f>
        <v>0</v>
      </c>
      <c r="ED23" s="140">
        <f t="shared" si="14"/>
        <v>0</v>
      </c>
      <c r="EE23" s="140">
        <f t="shared" si="15"/>
        <v>0</v>
      </c>
      <c r="EF23" s="140">
        <f t="shared" si="16"/>
        <v>0</v>
      </c>
      <c r="EG23" s="141" t="str">
        <f t="shared" si="17"/>
        <v>身份空白</v>
      </c>
      <c r="EH23" s="141" t="str">
        <f t="shared" si="18"/>
        <v>身份空白</v>
      </c>
      <c r="EI23" s="141" t="str">
        <f t="shared" si="19"/>
        <v>身份空白</v>
      </c>
      <c r="EJ23" s="141">
        <v>1</v>
      </c>
      <c r="EK23" s="141"/>
      <c r="EL23" s="141"/>
      <c r="EM23" s="141"/>
      <c r="EN23" s="141"/>
      <c r="EO23" s="141"/>
      <c r="EP23" s="141"/>
      <c r="EQ23" s="141"/>
      <c r="ER23" s="141"/>
      <c r="ES23" s="141"/>
      <c r="ET23" s="141">
        <f t="shared" si="33"/>
        <v>1</v>
      </c>
      <c r="EU23" s="202"/>
      <c r="EV23" s="202"/>
      <c r="EW23" s="202"/>
      <c r="EX23" s="202"/>
      <c r="EY23" s="202"/>
      <c r="EZ23" s="202"/>
      <c r="FA23" s="202"/>
      <c r="FB23" s="202"/>
      <c r="FC23" s="202"/>
      <c r="FD23" s="202"/>
      <c r="FE23" s="202"/>
      <c r="FF23" s="202"/>
      <c r="FG23" s="202"/>
      <c r="FH23" s="202"/>
      <c r="FI23" s="202"/>
      <c r="FJ23" s="202"/>
      <c r="FK23" s="202"/>
      <c r="FL23" s="202"/>
      <c r="FM23" s="142"/>
      <c r="FN23" s="142"/>
      <c r="FO23" s="142"/>
      <c r="FP23" s="61"/>
      <c r="FQ23" s="61"/>
      <c r="FR23" s="61"/>
      <c r="FS23" s="61"/>
      <c r="FT23" s="61"/>
      <c r="FU23" s="61"/>
      <c r="FV23" s="61"/>
      <c r="FW23" s="61"/>
      <c r="FX23" s="61"/>
      <c r="FY23" s="61"/>
      <c r="FZ23" s="61"/>
      <c r="GA23" s="61"/>
      <c r="GB23" s="61"/>
      <c r="GC23" s="61"/>
      <c r="GD23" s="56" t="s">
        <v>210</v>
      </c>
      <c r="GE23" s="56" t="s">
        <v>211</v>
      </c>
      <c r="GF23" s="57"/>
      <c r="GG23" s="56" t="s">
        <v>210</v>
      </c>
      <c r="GH23" s="56" t="s">
        <v>211</v>
      </c>
      <c r="GI23" s="56"/>
      <c r="GJ23" s="57" t="s">
        <v>212</v>
      </c>
      <c r="GK23" s="56" t="s">
        <v>213</v>
      </c>
      <c r="GL23" s="56"/>
      <c r="GM23" s="56"/>
      <c r="GN23" s="57"/>
      <c r="GO23" s="56" t="s">
        <v>214</v>
      </c>
      <c r="GP23" s="56" t="s">
        <v>215</v>
      </c>
      <c r="GQ23" s="56" t="s">
        <v>216</v>
      </c>
      <c r="GR23" s="56" t="s">
        <v>217</v>
      </c>
    </row>
    <row r="24" spans="1:200" s="21" customFormat="1" ht="79.5" customHeight="1">
      <c r="A24" s="61" t="str">
        <f t="shared" si="34"/>
        <v>112學年度第一學期</v>
      </c>
      <c r="B24" s="61"/>
      <c r="C24" s="61"/>
      <c r="D24" s="116" t="s">
        <v>70</v>
      </c>
      <c r="E24" s="116"/>
      <c r="F24" s="116" t="s">
        <v>476</v>
      </c>
      <c r="G24" s="117"/>
      <c r="H24" s="116"/>
      <c r="I24" s="116"/>
      <c r="J24" s="116"/>
      <c r="K24" s="116"/>
      <c r="L24" s="116"/>
      <c r="M24" s="118"/>
      <c r="N24" s="119"/>
      <c r="O24" s="116"/>
      <c r="P24" s="116" t="s">
        <v>209</v>
      </c>
      <c r="Q24" s="116"/>
      <c r="R24" s="120">
        <f t="shared" si="20"/>
        <v>0</v>
      </c>
      <c r="S24" s="116" t="s">
        <v>208</v>
      </c>
      <c r="T24" s="116"/>
      <c r="U24" s="121" t="str">
        <f t="shared" si="21"/>
        <v/>
      </c>
      <c r="V24" s="121" t="str">
        <f t="shared" si="0"/>
        <v/>
      </c>
      <c r="W24" s="121" t="str">
        <f>IF(E24="","",IF(#REF!=FALSE,0,IF(E24="國小部",0,IF(AND(E24="國中部",BN24&gt;=86,BM24&gt;=60),2500,IF(AND(OR(E24="高中部",E24="高職部",E24="專一至專三"),BN24&gt;=86,BM24&gt;=60),3500,IF(AND(OR(E24="專四至專五",E24="大學部[二專]",E24="大學部"),BN24&gt;=86,BM24&gt;=60),4500,0))))))</f>
        <v/>
      </c>
      <c r="X24" s="121" t="str">
        <f>IF(E24="","",IF(#REF!=FALSE,0,IFERROR(VLOOKUP(BO24,#REF!,2,FALSE),0)))</f>
        <v/>
      </c>
      <c r="Y24" s="121" t="str">
        <f>IF(E24="","",IF(#REF!=FALSE,0,IF(OR(E24="國小部",E24="國中部"),0,IF(BU24="甲級",18000,IF(BU24="乙級",9000,IF(BU24="丙級",4000,0))))))</f>
        <v/>
      </c>
      <c r="Z24" s="121" t="str">
        <f t="shared" si="1"/>
        <v/>
      </c>
      <c r="AA24" s="121" t="str">
        <f t="shared" si="2"/>
        <v/>
      </c>
      <c r="AB24" s="121" t="str">
        <f t="shared" si="22"/>
        <v/>
      </c>
      <c r="AC24" s="121" t="str">
        <f t="shared" si="3"/>
        <v/>
      </c>
      <c r="AD24" s="121" t="str">
        <f t="shared" si="4"/>
        <v/>
      </c>
      <c r="AE24" s="122"/>
      <c r="AF24" s="123"/>
      <c r="AG24" s="124"/>
      <c r="AH24" s="116"/>
      <c r="AI24" s="116"/>
      <c r="AJ24" s="116"/>
      <c r="AK24" s="116"/>
      <c r="AL24" s="116"/>
      <c r="AM24" s="127" t="s">
        <v>384</v>
      </c>
      <c r="AN24" s="116"/>
      <c r="AO24" s="116"/>
      <c r="AP24" s="116"/>
      <c r="AQ24" s="116"/>
      <c r="AR24" s="61"/>
      <c r="AS24" s="128"/>
      <c r="AT24" s="128"/>
      <c r="AU24" s="128"/>
      <c r="AV24" s="116"/>
      <c r="AW24" s="145"/>
      <c r="AX24" s="145"/>
      <c r="AY24" s="145"/>
      <c r="AZ24" s="129"/>
      <c r="BA24" s="129"/>
      <c r="BB24" s="146"/>
      <c r="BC24" s="146"/>
      <c r="BD24" s="61"/>
      <c r="BE24" s="61"/>
      <c r="BF24" s="61"/>
      <c r="BG24" s="61"/>
      <c r="BH24" s="61"/>
      <c r="BI24" s="61"/>
      <c r="BJ24" s="131"/>
      <c r="BK24" s="131"/>
      <c r="BL24" s="131"/>
      <c r="BM24" s="131"/>
      <c r="BN24" s="131"/>
      <c r="BO24" s="652"/>
      <c r="BP24" s="653"/>
      <c r="BQ24" s="654"/>
      <c r="BR24" s="132"/>
      <c r="BS24" s="132"/>
      <c r="BT24" s="132"/>
      <c r="BU24" s="132"/>
      <c r="BV24" s="132"/>
      <c r="BW24" s="132" t="str">
        <f t="shared" si="23"/>
        <v/>
      </c>
      <c r="BX24" s="132" t="str">
        <f t="shared" si="24"/>
        <v/>
      </c>
      <c r="BY24" s="132" t="str">
        <f t="shared" si="25"/>
        <v/>
      </c>
      <c r="BZ24" s="61" t="str">
        <f t="shared" si="5"/>
        <v/>
      </c>
      <c r="CA24" s="61" t="str">
        <f t="shared" si="6"/>
        <v/>
      </c>
      <c r="CB24" s="61" t="str">
        <f t="shared" si="7"/>
        <v/>
      </c>
      <c r="CC24" s="61" t="str">
        <f t="shared" si="8"/>
        <v/>
      </c>
      <c r="CD24" s="61" t="str">
        <f t="shared" si="9"/>
        <v/>
      </c>
      <c r="CE24" s="61" t="str">
        <f t="shared" si="10"/>
        <v/>
      </c>
      <c r="CF24" s="61" t="str">
        <f t="shared" si="11"/>
        <v/>
      </c>
      <c r="CG24" s="61" t="str">
        <f t="shared" si="12"/>
        <v/>
      </c>
      <c r="CH24" s="132" t="str">
        <f t="shared" si="26"/>
        <v/>
      </c>
      <c r="CI24" s="134" t="str">
        <f t="shared" si="27"/>
        <v/>
      </c>
      <c r="CJ24" s="61" t="str">
        <f t="shared" si="28"/>
        <v/>
      </c>
      <c r="CK24" s="61" t="str">
        <f t="shared" si="29"/>
        <v/>
      </c>
      <c r="CL24" s="61" t="str">
        <f t="shared" si="30"/>
        <v/>
      </c>
      <c r="CM24" s="61"/>
      <c r="CN24" s="61"/>
      <c r="CO24" s="61"/>
      <c r="CP24" s="61"/>
      <c r="CQ24" s="61"/>
      <c r="CR24" s="61"/>
      <c r="CS24" s="61"/>
      <c r="CT24" s="61"/>
      <c r="CU24" s="61" t="str">
        <f t="shared" si="31"/>
        <v/>
      </c>
      <c r="CV24" s="61" t="str">
        <f t="shared" si="13"/>
        <v/>
      </c>
      <c r="CW24" s="61" t="str">
        <f t="shared" si="32"/>
        <v/>
      </c>
      <c r="CX24" s="61"/>
      <c r="CY24" s="61"/>
      <c r="CZ24" s="61"/>
      <c r="DA24" s="61"/>
      <c r="DB24" s="61"/>
      <c r="DC24" s="61"/>
      <c r="DD24" s="61"/>
      <c r="DE24" s="61"/>
      <c r="DF24" s="61"/>
      <c r="DG24" s="61"/>
      <c r="DH24" s="61"/>
      <c r="DI24" s="61"/>
      <c r="DJ24" s="61"/>
      <c r="DK24" s="61"/>
      <c r="DL24" s="61"/>
      <c r="DM24" s="61"/>
      <c r="DN24" s="61" t="s">
        <v>385</v>
      </c>
      <c r="DO24" s="61"/>
      <c r="DP24" s="61"/>
      <c r="DQ24" s="61"/>
      <c r="DR24" s="61"/>
      <c r="DS24" s="135"/>
      <c r="DT24" s="135"/>
      <c r="DU24" s="136"/>
      <c r="DV24" s="136"/>
      <c r="DW24" s="137"/>
      <c r="DX24" s="147">
        <f>'編號 No17.家庭成員 '!X$4</f>
        <v>1</v>
      </c>
      <c r="DY24" s="139">
        <f>'編號 No17.家庭成員 '!N$23</f>
        <v>0</v>
      </c>
      <c r="DZ24" s="139">
        <f>'編號 No17.家庭成員 '!O$23</f>
        <v>0</v>
      </c>
      <c r="EA24" s="139">
        <f>'編號 No17.家庭成員 '!P$23</f>
        <v>0</v>
      </c>
      <c r="EB24" s="139">
        <f>'編號 No17.家庭成員 '!Q$23</f>
        <v>0</v>
      </c>
      <c r="EC24" s="139">
        <f>'編號 No17.家庭成員 '!R$23</f>
        <v>0</v>
      </c>
      <c r="ED24" s="140">
        <f t="shared" si="14"/>
        <v>0</v>
      </c>
      <c r="EE24" s="140">
        <f t="shared" si="15"/>
        <v>0</v>
      </c>
      <c r="EF24" s="140">
        <f t="shared" si="16"/>
        <v>0</v>
      </c>
      <c r="EG24" s="141" t="str">
        <f t="shared" si="17"/>
        <v>身份空白</v>
      </c>
      <c r="EH24" s="141" t="str">
        <f t="shared" si="18"/>
        <v>身份空白</v>
      </c>
      <c r="EI24" s="141" t="str">
        <f t="shared" si="19"/>
        <v>身份空白</v>
      </c>
      <c r="EJ24" s="141">
        <v>1</v>
      </c>
      <c r="EK24" s="141"/>
      <c r="EL24" s="141"/>
      <c r="EM24" s="141"/>
      <c r="EN24" s="141"/>
      <c r="EO24" s="141"/>
      <c r="EP24" s="141"/>
      <c r="EQ24" s="141"/>
      <c r="ER24" s="141"/>
      <c r="ES24" s="141"/>
      <c r="ET24" s="141">
        <f t="shared" si="33"/>
        <v>1</v>
      </c>
      <c r="EU24" s="202"/>
      <c r="EV24" s="202"/>
      <c r="EW24" s="202"/>
      <c r="EX24" s="202"/>
      <c r="EY24" s="202"/>
      <c r="EZ24" s="202"/>
      <c r="FA24" s="202"/>
      <c r="FB24" s="202"/>
      <c r="FC24" s="202"/>
      <c r="FD24" s="202"/>
      <c r="FE24" s="202"/>
      <c r="FF24" s="202"/>
      <c r="FG24" s="202"/>
      <c r="FH24" s="202"/>
      <c r="FI24" s="202"/>
      <c r="FJ24" s="202"/>
      <c r="FK24" s="202"/>
      <c r="FL24" s="202"/>
      <c r="FM24" s="142"/>
      <c r="FN24" s="142"/>
      <c r="FO24" s="142"/>
      <c r="FP24" s="61"/>
      <c r="FQ24" s="61"/>
      <c r="FR24" s="61"/>
      <c r="FS24" s="61"/>
      <c r="FT24" s="61"/>
      <c r="FU24" s="61"/>
      <c r="FV24" s="61"/>
      <c r="FW24" s="61"/>
      <c r="FX24" s="61"/>
      <c r="FY24" s="61"/>
      <c r="FZ24" s="61"/>
      <c r="GA24" s="61"/>
      <c r="GB24" s="61"/>
      <c r="GC24" s="61"/>
      <c r="GD24" s="56" t="s">
        <v>210</v>
      </c>
      <c r="GE24" s="56" t="s">
        <v>211</v>
      </c>
      <c r="GF24" s="57"/>
      <c r="GG24" s="56" t="s">
        <v>210</v>
      </c>
      <c r="GH24" s="56" t="s">
        <v>211</v>
      </c>
      <c r="GI24" s="56"/>
      <c r="GJ24" s="57" t="s">
        <v>212</v>
      </c>
      <c r="GK24" s="56" t="s">
        <v>213</v>
      </c>
      <c r="GL24" s="56"/>
      <c r="GM24" s="56"/>
      <c r="GN24" s="57"/>
      <c r="GO24" s="56" t="s">
        <v>214</v>
      </c>
      <c r="GP24" s="56" t="s">
        <v>215</v>
      </c>
      <c r="GQ24" s="56" t="s">
        <v>216</v>
      </c>
      <c r="GR24" s="56" t="s">
        <v>217</v>
      </c>
    </row>
    <row r="25" spans="1:200" s="21" customFormat="1" ht="79.5" customHeight="1">
      <c r="A25" s="61" t="str">
        <f t="shared" si="34"/>
        <v>112學年度第一學期</v>
      </c>
      <c r="B25" s="61"/>
      <c r="C25" s="61"/>
      <c r="D25" s="116" t="s">
        <v>71</v>
      </c>
      <c r="E25" s="116"/>
      <c r="F25" s="116" t="s">
        <v>476</v>
      </c>
      <c r="G25" s="117"/>
      <c r="H25" s="116"/>
      <c r="I25" s="116"/>
      <c r="J25" s="116"/>
      <c r="K25" s="116"/>
      <c r="L25" s="116"/>
      <c r="M25" s="118"/>
      <c r="N25" s="119"/>
      <c r="O25" s="116"/>
      <c r="P25" s="116" t="s">
        <v>209</v>
      </c>
      <c r="Q25" s="116"/>
      <c r="R25" s="120">
        <f t="shared" si="20"/>
        <v>0</v>
      </c>
      <c r="S25" s="116" t="s">
        <v>208</v>
      </c>
      <c r="T25" s="116"/>
      <c r="U25" s="121" t="str">
        <f t="shared" si="21"/>
        <v/>
      </c>
      <c r="V25" s="121" t="str">
        <f t="shared" si="0"/>
        <v/>
      </c>
      <c r="W25" s="121" t="str">
        <f>IF(E25="","",IF(#REF!=FALSE,0,IF(E25="國小部",0,IF(AND(E25="國中部",BN25&gt;=86,BM25&gt;=60),2500,IF(AND(OR(E25="高中部",E25="高職部",E25="專一至專三"),BN25&gt;=86,BM25&gt;=60),3500,IF(AND(OR(E25="專四至專五",E25="大學部[二專]",E25="大學部"),BN25&gt;=86,BM25&gt;=60),4500,0))))))</f>
        <v/>
      </c>
      <c r="X25" s="121" t="str">
        <f>IF(E25="","",IF(#REF!=FALSE,0,IFERROR(VLOOKUP(BO25,#REF!,2,FALSE),0)))</f>
        <v/>
      </c>
      <c r="Y25" s="121" t="str">
        <f>IF(E25="","",IF(#REF!=FALSE,0,IF(OR(E25="國小部",E25="國中部"),0,IF(BU25="甲級",18000,IF(BU25="乙級",9000,IF(BU25="丙級",4000,0))))))</f>
        <v/>
      </c>
      <c r="Z25" s="121" t="str">
        <f t="shared" si="1"/>
        <v/>
      </c>
      <c r="AA25" s="121" t="str">
        <f t="shared" si="2"/>
        <v/>
      </c>
      <c r="AB25" s="121" t="str">
        <f t="shared" si="22"/>
        <v/>
      </c>
      <c r="AC25" s="121" t="str">
        <f t="shared" si="3"/>
        <v/>
      </c>
      <c r="AD25" s="121" t="str">
        <f t="shared" si="4"/>
        <v/>
      </c>
      <c r="AE25" s="122"/>
      <c r="AF25" s="123"/>
      <c r="AG25" s="124"/>
      <c r="AH25" s="116"/>
      <c r="AI25" s="116"/>
      <c r="AJ25" s="116"/>
      <c r="AK25" s="116"/>
      <c r="AL25" s="116"/>
      <c r="AM25" s="127" t="s">
        <v>384</v>
      </c>
      <c r="AN25" s="116"/>
      <c r="AO25" s="116"/>
      <c r="AP25" s="116"/>
      <c r="AQ25" s="116"/>
      <c r="AR25" s="61"/>
      <c r="AS25" s="128"/>
      <c r="AT25" s="128"/>
      <c r="AU25" s="128"/>
      <c r="AV25" s="116"/>
      <c r="AW25" s="145"/>
      <c r="AX25" s="145"/>
      <c r="AY25" s="145"/>
      <c r="AZ25" s="129"/>
      <c r="BA25" s="129"/>
      <c r="BB25" s="146"/>
      <c r="BC25" s="146"/>
      <c r="BD25" s="61"/>
      <c r="BE25" s="61"/>
      <c r="BF25" s="61"/>
      <c r="BG25" s="61"/>
      <c r="BH25" s="61"/>
      <c r="BI25" s="61"/>
      <c r="BJ25" s="131"/>
      <c r="BK25" s="131"/>
      <c r="BL25" s="131"/>
      <c r="BM25" s="131"/>
      <c r="BN25" s="131"/>
      <c r="BO25" s="652"/>
      <c r="BP25" s="653"/>
      <c r="BQ25" s="654"/>
      <c r="BR25" s="132"/>
      <c r="BS25" s="132"/>
      <c r="BT25" s="132"/>
      <c r="BU25" s="132"/>
      <c r="BV25" s="132"/>
      <c r="BW25" s="132" t="str">
        <f t="shared" si="23"/>
        <v/>
      </c>
      <c r="BX25" s="132" t="str">
        <f t="shared" si="24"/>
        <v/>
      </c>
      <c r="BY25" s="132" t="str">
        <f t="shared" si="25"/>
        <v/>
      </c>
      <c r="BZ25" s="61" t="str">
        <f t="shared" si="5"/>
        <v/>
      </c>
      <c r="CA25" s="61" t="str">
        <f t="shared" si="6"/>
        <v/>
      </c>
      <c r="CB25" s="61" t="str">
        <f t="shared" si="7"/>
        <v/>
      </c>
      <c r="CC25" s="61" t="str">
        <f t="shared" si="8"/>
        <v/>
      </c>
      <c r="CD25" s="61" t="str">
        <f t="shared" si="9"/>
        <v/>
      </c>
      <c r="CE25" s="61" t="str">
        <f t="shared" si="10"/>
        <v/>
      </c>
      <c r="CF25" s="61" t="str">
        <f t="shared" si="11"/>
        <v/>
      </c>
      <c r="CG25" s="61" t="str">
        <f t="shared" si="12"/>
        <v/>
      </c>
      <c r="CH25" s="132" t="str">
        <f t="shared" si="26"/>
        <v/>
      </c>
      <c r="CI25" s="134" t="str">
        <f t="shared" si="27"/>
        <v/>
      </c>
      <c r="CJ25" s="61" t="str">
        <f t="shared" si="28"/>
        <v/>
      </c>
      <c r="CK25" s="61" t="str">
        <f t="shared" si="29"/>
        <v/>
      </c>
      <c r="CL25" s="61" t="str">
        <f t="shared" si="30"/>
        <v/>
      </c>
      <c r="CM25" s="61"/>
      <c r="CN25" s="61"/>
      <c r="CO25" s="61"/>
      <c r="CP25" s="61"/>
      <c r="CQ25" s="61"/>
      <c r="CR25" s="61"/>
      <c r="CS25" s="61"/>
      <c r="CT25" s="61"/>
      <c r="CU25" s="61" t="str">
        <f t="shared" si="31"/>
        <v/>
      </c>
      <c r="CV25" s="61" t="str">
        <f t="shared" si="13"/>
        <v/>
      </c>
      <c r="CW25" s="61" t="str">
        <f t="shared" si="32"/>
        <v/>
      </c>
      <c r="CX25" s="61"/>
      <c r="CY25" s="61"/>
      <c r="CZ25" s="61"/>
      <c r="DA25" s="61"/>
      <c r="DB25" s="61"/>
      <c r="DC25" s="61"/>
      <c r="DD25" s="61"/>
      <c r="DE25" s="61"/>
      <c r="DF25" s="61"/>
      <c r="DG25" s="61"/>
      <c r="DH25" s="61"/>
      <c r="DI25" s="61"/>
      <c r="DJ25" s="61"/>
      <c r="DK25" s="61"/>
      <c r="DL25" s="61"/>
      <c r="DM25" s="61"/>
      <c r="DN25" s="61" t="s">
        <v>385</v>
      </c>
      <c r="DO25" s="61"/>
      <c r="DP25" s="61"/>
      <c r="DQ25" s="61"/>
      <c r="DR25" s="61"/>
      <c r="DS25" s="135"/>
      <c r="DT25" s="135"/>
      <c r="DU25" s="136"/>
      <c r="DV25" s="136"/>
      <c r="DW25" s="137"/>
      <c r="DX25" s="147">
        <f>'編號 No18.家庭成員 '!X$4</f>
        <v>1</v>
      </c>
      <c r="DY25" s="139">
        <f>'編號 No18.家庭成員 '!N$23</f>
        <v>0</v>
      </c>
      <c r="DZ25" s="139">
        <f>'編號 No18.家庭成員 '!O$23</f>
        <v>0</v>
      </c>
      <c r="EA25" s="139">
        <f>'編號 No18.家庭成員 '!P$23</f>
        <v>0</v>
      </c>
      <c r="EB25" s="139">
        <f>'編號 No18.家庭成員 '!Q$23</f>
        <v>0</v>
      </c>
      <c r="EC25" s="139">
        <f>'編號 No18.家庭成員 '!R$23</f>
        <v>0</v>
      </c>
      <c r="ED25" s="140">
        <f t="shared" si="14"/>
        <v>0</v>
      </c>
      <c r="EE25" s="140">
        <f t="shared" si="15"/>
        <v>0</v>
      </c>
      <c r="EF25" s="140">
        <f t="shared" si="16"/>
        <v>0</v>
      </c>
      <c r="EG25" s="141" t="str">
        <f t="shared" si="17"/>
        <v>身份空白</v>
      </c>
      <c r="EH25" s="141" t="str">
        <f t="shared" si="18"/>
        <v>身份空白</v>
      </c>
      <c r="EI25" s="141" t="str">
        <f t="shared" si="19"/>
        <v>身份空白</v>
      </c>
      <c r="EJ25" s="141">
        <v>1</v>
      </c>
      <c r="EK25" s="141"/>
      <c r="EL25" s="141"/>
      <c r="EM25" s="141"/>
      <c r="EN25" s="141"/>
      <c r="EO25" s="141"/>
      <c r="EP25" s="141"/>
      <c r="EQ25" s="141"/>
      <c r="ER25" s="141"/>
      <c r="ES25" s="141"/>
      <c r="ET25" s="141">
        <f t="shared" si="33"/>
        <v>1</v>
      </c>
      <c r="EU25" s="202"/>
      <c r="EV25" s="202"/>
      <c r="EW25" s="202"/>
      <c r="EX25" s="202"/>
      <c r="EY25" s="202"/>
      <c r="EZ25" s="202"/>
      <c r="FA25" s="202"/>
      <c r="FB25" s="202"/>
      <c r="FC25" s="202"/>
      <c r="FD25" s="202"/>
      <c r="FE25" s="202"/>
      <c r="FF25" s="202"/>
      <c r="FG25" s="202"/>
      <c r="FH25" s="202"/>
      <c r="FI25" s="202"/>
      <c r="FJ25" s="202"/>
      <c r="FK25" s="202"/>
      <c r="FL25" s="202"/>
      <c r="FM25" s="142"/>
      <c r="FN25" s="142"/>
      <c r="FO25" s="142"/>
      <c r="FP25" s="61"/>
      <c r="FQ25" s="61"/>
      <c r="FR25" s="61"/>
      <c r="FS25" s="61"/>
      <c r="FT25" s="61"/>
      <c r="FU25" s="61"/>
      <c r="FV25" s="61"/>
      <c r="FW25" s="61"/>
      <c r="FX25" s="61"/>
      <c r="FY25" s="61"/>
      <c r="FZ25" s="61"/>
      <c r="GA25" s="61"/>
      <c r="GB25" s="61"/>
      <c r="GC25" s="61"/>
      <c r="GD25" s="56" t="s">
        <v>210</v>
      </c>
      <c r="GE25" s="56" t="s">
        <v>211</v>
      </c>
      <c r="GF25" s="57"/>
      <c r="GG25" s="56" t="s">
        <v>210</v>
      </c>
      <c r="GH25" s="56" t="s">
        <v>211</v>
      </c>
      <c r="GI25" s="56"/>
      <c r="GJ25" s="57" t="s">
        <v>212</v>
      </c>
      <c r="GK25" s="56" t="s">
        <v>213</v>
      </c>
      <c r="GL25" s="56"/>
      <c r="GM25" s="56"/>
      <c r="GN25" s="57"/>
      <c r="GO25" s="56" t="s">
        <v>214</v>
      </c>
      <c r="GP25" s="56" t="s">
        <v>215</v>
      </c>
      <c r="GQ25" s="56" t="s">
        <v>216</v>
      </c>
      <c r="GR25" s="56" t="s">
        <v>217</v>
      </c>
    </row>
    <row r="26" spans="1:200" s="21" customFormat="1" ht="79.5" customHeight="1">
      <c r="A26" s="61" t="str">
        <f t="shared" si="34"/>
        <v>112學年度第一學期</v>
      </c>
      <c r="B26" s="61"/>
      <c r="C26" s="61"/>
      <c r="D26" s="116" t="s">
        <v>72</v>
      </c>
      <c r="E26" s="116"/>
      <c r="F26" s="116" t="s">
        <v>476</v>
      </c>
      <c r="G26" s="117"/>
      <c r="H26" s="116"/>
      <c r="I26" s="116"/>
      <c r="J26" s="116"/>
      <c r="K26" s="116"/>
      <c r="L26" s="116"/>
      <c r="M26" s="118"/>
      <c r="N26" s="119"/>
      <c r="O26" s="116"/>
      <c r="P26" s="116" t="s">
        <v>209</v>
      </c>
      <c r="Q26" s="116"/>
      <c r="R26" s="120">
        <f t="shared" si="20"/>
        <v>0</v>
      </c>
      <c r="S26" s="116" t="s">
        <v>208</v>
      </c>
      <c r="T26" s="116"/>
      <c r="U26" s="121" t="str">
        <f t="shared" si="21"/>
        <v/>
      </c>
      <c r="V26" s="121" t="str">
        <f t="shared" si="0"/>
        <v/>
      </c>
      <c r="W26" s="121" t="str">
        <f>IF(E26="","",IF(#REF!=FALSE,0,IF(E26="國小部",0,IF(AND(E26="國中部",BN26&gt;=86,BM26&gt;=60),2500,IF(AND(OR(E26="高中部",E26="高職部",E26="專一至專三"),BN26&gt;=86,BM26&gt;=60),3500,IF(AND(OR(E26="專四至專五",E26="大學部[二專]",E26="大學部"),BN26&gt;=86,BM26&gt;=60),4500,0))))))</f>
        <v/>
      </c>
      <c r="X26" s="121" t="str">
        <f>IF(E26="","",IF(#REF!=FALSE,0,IFERROR(VLOOKUP(BO26,#REF!,2,FALSE),0)))</f>
        <v/>
      </c>
      <c r="Y26" s="121" t="str">
        <f>IF(E26="","",IF(#REF!=FALSE,0,IF(OR(E26="國小部",E26="國中部"),0,IF(BU26="甲級",18000,IF(BU26="乙級",9000,IF(BU26="丙級",4000,0))))))</f>
        <v/>
      </c>
      <c r="Z26" s="121" t="str">
        <f t="shared" si="1"/>
        <v/>
      </c>
      <c r="AA26" s="121" t="str">
        <f t="shared" si="2"/>
        <v/>
      </c>
      <c r="AB26" s="121" t="str">
        <f t="shared" si="22"/>
        <v/>
      </c>
      <c r="AC26" s="121" t="str">
        <f t="shared" si="3"/>
        <v/>
      </c>
      <c r="AD26" s="121" t="str">
        <f t="shared" si="4"/>
        <v/>
      </c>
      <c r="AE26" s="122"/>
      <c r="AF26" s="123"/>
      <c r="AG26" s="124"/>
      <c r="AH26" s="116"/>
      <c r="AI26" s="116"/>
      <c r="AJ26" s="116"/>
      <c r="AK26" s="116"/>
      <c r="AL26" s="116"/>
      <c r="AM26" s="127" t="s">
        <v>384</v>
      </c>
      <c r="AN26" s="116"/>
      <c r="AO26" s="116"/>
      <c r="AP26" s="116"/>
      <c r="AQ26" s="116"/>
      <c r="AR26" s="61"/>
      <c r="AS26" s="128"/>
      <c r="AT26" s="128"/>
      <c r="AU26" s="128"/>
      <c r="AV26" s="116"/>
      <c r="AW26" s="116"/>
      <c r="AX26" s="116"/>
      <c r="AY26" s="116"/>
      <c r="AZ26" s="129"/>
      <c r="BA26" s="129"/>
      <c r="BB26" s="146"/>
      <c r="BC26" s="146"/>
      <c r="BD26" s="61"/>
      <c r="BE26" s="61"/>
      <c r="BF26" s="61"/>
      <c r="BG26" s="61"/>
      <c r="BH26" s="61"/>
      <c r="BI26" s="61"/>
      <c r="BJ26" s="131"/>
      <c r="BK26" s="131"/>
      <c r="BL26" s="131"/>
      <c r="BM26" s="131"/>
      <c r="BN26" s="131"/>
      <c r="BO26" s="652"/>
      <c r="BP26" s="653"/>
      <c r="BQ26" s="654"/>
      <c r="BR26" s="132"/>
      <c r="BS26" s="132"/>
      <c r="BT26" s="132"/>
      <c r="BU26" s="132"/>
      <c r="BV26" s="132"/>
      <c r="BW26" s="132" t="str">
        <f t="shared" si="23"/>
        <v/>
      </c>
      <c r="BX26" s="132" t="str">
        <f t="shared" si="24"/>
        <v/>
      </c>
      <c r="BY26" s="132" t="str">
        <f t="shared" si="25"/>
        <v/>
      </c>
      <c r="BZ26" s="61" t="str">
        <f t="shared" si="5"/>
        <v/>
      </c>
      <c r="CA26" s="61" t="str">
        <f t="shared" si="6"/>
        <v/>
      </c>
      <c r="CB26" s="61" t="str">
        <f t="shared" si="7"/>
        <v/>
      </c>
      <c r="CC26" s="61" t="str">
        <f t="shared" si="8"/>
        <v/>
      </c>
      <c r="CD26" s="61" t="str">
        <f t="shared" si="9"/>
        <v/>
      </c>
      <c r="CE26" s="61" t="str">
        <f t="shared" si="10"/>
        <v/>
      </c>
      <c r="CF26" s="61" t="str">
        <f t="shared" si="11"/>
        <v/>
      </c>
      <c r="CG26" s="61" t="str">
        <f t="shared" si="12"/>
        <v/>
      </c>
      <c r="CH26" s="132" t="str">
        <f t="shared" si="26"/>
        <v/>
      </c>
      <c r="CI26" s="134" t="str">
        <f t="shared" si="27"/>
        <v/>
      </c>
      <c r="CJ26" s="61" t="str">
        <f t="shared" si="28"/>
        <v/>
      </c>
      <c r="CK26" s="61" t="str">
        <f t="shared" si="29"/>
        <v/>
      </c>
      <c r="CL26" s="61" t="str">
        <f t="shared" si="30"/>
        <v/>
      </c>
      <c r="CM26" s="61"/>
      <c r="CN26" s="61"/>
      <c r="CO26" s="61"/>
      <c r="CP26" s="61"/>
      <c r="CQ26" s="61"/>
      <c r="CR26" s="61"/>
      <c r="CS26" s="61"/>
      <c r="CT26" s="61"/>
      <c r="CU26" s="61" t="str">
        <f t="shared" si="31"/>
        <v/>
      </c>
      <c r="CV26" s="61" t="str">
        <f t="shared" si="13"/>
        <v/>
      </c>
      <c r="CW26" s="61" t="str">
        <f t="shared" si="32"/>
        <v/>
      </c>
      <c r="CX26" s="61"/>
      <c r="CY26" s="61"/>
      <c r="CZ26" s="61"/>
      <c r="DA26" s="61"/>
      <c r="DB26" s="61"/>
      <c r="DC26" s="61"/>
      <c r="DD26" s="61"/>
      <c r="DE26" s="61"/>
      <c r="DF26" s="61"/>
      <c r="DG26" s="61"/>
      <c r="DH26" s="61"/>
      <c r="DI26" s="61"/>
      <c r="DJ26" s="61"/>
      <c r="DK26" s="61"/>
      <c r="DL26" s="61"/>
      <c r="DM26" s="61"/>
      <c r="DN26" s="61" t="s">
        <v>385</v>
      </c>
      <c r="DO26" s="61"/>
      <c r="DP26" s="61"/>
      <c r="DQ26" s="61"/>
      <c r="DR26" s="61"/>
      <c r="DS26" s="135"/>
      <c r="DT26" s="135"/>
      <c r="DU26" s="136"/>
      <c r="DV26" s="136"/>
      <c r="DW26" s="137"/>
      <c r="DX26" s="147">
        <f>'編號 No19.家庭成員 '!X$4</f>
        <v>1</v>
      </c>
      <c r="DY26" s="139">
        <f>'編號 No19.家庭成員 '!N$23</f>
        <v>0</v>
      </c>
      <c r="DZ26" s="139">
        <f>'編號 No19.家庭成員 '!O$23</f>
        <v>0</v>
      </c>
      <c r="EA26" s="139">
        <f>'編號 No19.家庭成員 '!P$23</f>
        <v>0</v>
      </c>
      <c r="EB26" s="139">
        <f>'編號 No19.家庭成員 '!Q$23</f>
        <v>0</v>
      </c>
      <c r="EC26" s="139">
        <f>'編號 No19.家庭成員 '!R$23</f>
        <v>0</v>
      </c>
      <c r="ED26" s="140">
        <f t="shared" si="14"/>
        <v>0</v>
      </c>
      <c r="EE26" s="140">
        <f t="shared" si="15"/>
        <v>0</v>
      </c>
      <c r="EF26" s="140">
        <f t="shared" si="16"/>
        <v>0</v>
      </c>
      <c r="EG26" s="141" t="str">
        <f t="shared" si="17"/>
        <v>身份空白</v>
      </c>
      <c r="EH26" s="141" t="str">
        <f t="shared" si="18"/>
        <v>身份空白</v>
      </c>
      <c r="EI26" s="141" t="str">
        <f t="shared" si="19"/>
        <v>身份空白</v>
      </c>
      <c r="EJ26" s="141">
        <v>1</v>
      </c>
      <c r="EK26" s="141"/>
      <c r="EL26" s="141"/>
      <c r="EM26" s="141"/>
      <c r="EN26" s="141"/>
      <c r="EO26" s="141"/>
      <c r="EP26" s="141"/>
      <c r="EQ26" s="141"/>
      <c r="ER26" s="141"/>
      <c r="ES26" s="141"/>
      <c r="ET26" s="141">
        <f t="shared" si="33"/>
        <v>1</v>
      </c>
      <c r="EU26" s="202"/>
      <c r="EV26" s="202"/>
      <c r="EW26" s="202"/>
      <c r="EX26" s="202"/>
      <c r="EY26" s="202"/>
      <c r="EZ26" s="202"/>
      <c r="FA26" s="202"/>
      <c r="FB26" s="202"/>
      <c r="FC26" s="202"/>
      <c r="FD26" s="202"/>
      <c r="FE26" s="202"/>
      <c r="FF26" s="202"/>
      <c r="FG26" s="202"/>
      <c r="FH26" s="202"/>
      <c r="FI26" s="202"/>
      <c r="FJ26" s="202"/>
      <c r="FK26" s="202"/>
      <c r="FL26" s="202"/>
      <c r="FM26" s="142"/>
      <c r="FN26" s="142"/>
      <c r="FO26" s="142"/>
      <c r="FP26" s="61"/>
      <c r="FQ26" s="61"/>
      <c r="FR26" s="61"/>
      <c r="FS26" s="61"/>
      <c r="FT26" s="61"/>
      <c r="FU26" s="61"/>
      <c r="FV26" s="61"/>
      <c r="FW26" s="61"/>
      <c r="FX26" s="61"/>
      <c r="FY26" s="61"/>
      <c r="FZ26" s="61"/>
      <c r="GA26" s="61"/>
      <c r="GB26" s="61"/>
      <c r="GC26" s="61"/>
      <c r="GD26" s="56" t="s">
        <v>210</v>
      </c>
      <c r="GE26" s="56" t="s">
        <v>211</v>
      </c>
      <c r="GF26" s="57"/>
      <c r="GG26" s="56" t="s">
        <v>210</v>
      </c>
      <c r="GH26" s="56" t="s">
        <v>211</v>
      </c>
      <c r="GI26" s="56"/>
      <c r="GJ26" s="57" t="s">
        <v>212</v>
      </c>
      <c r="GK26" s="56" t="s">
        <v>213</v>
      </c>
      <c r="GL26" s="56"/>
      <c r="GM26" s="56"/>
      <c r="GN26" s="57"/>
      <c r="GO26" s="56" t="s">
        <v>214</v>
      </c>
      <c r="GP26" s="56" t="s">
        <v>215</v>
      </c>
      <c r="GQ26" s="56" t="s">
        <v>216</v>
      </c>
      <c r="GR26" s="56" t="s">
        <v>217</v>
      </c>
    </row>
    <row r="27" spans="1:200" s="21" customFormat="1" ht="79.5" customHeight="1">
      <c r="A27" s="61" t="str">
        <f t="shared" si="34"/>
        <v>112學年度第一學期</v>
      </c>
      <c r="B27" s="61"/>
      <c r="C27" s="61"/>
      <c r="D27" s="116" t="s">
        <v>73</v>
      </c>
      <c r="E27" s="116"/>
      <c r="F27" s="116" t="s">
        <v>476</v>
      </c>
      <c r="G27" s="117"/>
      <c r="H27" s="116"/>
      <c r="I27" s="116"/>
      <c r="J27" s="116"/>
      <c r="K27" s="116"/>
      <c r="L27" s="116"/>
      <c r="M27" s="118"/>
      <c r="N27" s="119"/>
      <c r="O27" s="116"/>
      <c r="P27" s="116" t="s">
        <v>209</v>
      </c>
      <c r="Q27" s="116"/>
      <c r="R27" s="120">
        <f t="shared" si="20"/>
        <v>0</v>
      </c>
      <c r="S27" s="116" t="s">
        <v>208</v>
      </c>
      <c r="T27" s="116"/>
      <c r="U27" s="121" t="str">
        <f t="shared" si="21"/>
        <v/>
      </c>
      <c r="V27" s="121" t="str">
        <f t="shared" si="0"/>
        <v/>
      </c>
      <c r="W27" s="121" t="str">
        <f>IF(E27="","",IF(#REF!=FALSE,0,IF(E27="國小部",0,IF(AND(E27="國中部",BN27&gt;=86,BM27&gt;=60),2500,IF(AND(OR(E27="高中部",E27="高職部",E27="專一至專三"),BN27&gt;=86,BM27&gt;=60),3500,IF(AND(OR(E27="專四至專五",E27="大學部[二專]",E27="大學部"),BN27&gt;=86,BM27&gt;=60),4500,0))))))</f>
        <v/>
      </c>
      <c r="X27" s="121" t="str">
        <f>IF(E27="","",IF(#REF!=FALSE,0,IFERROR(VLOOKUP(BO27,#REF!,2,FALSE),0)))</f>
        <v/>
      </c>
      <c r="Y27" s="121" t="str">
        <f>IF(E27="","",IF(#REF!=FALSE,0,IF(OR(E27="國小部",E27="國中部"),0,IF(BU27="甲級",18000,IF(BU27="乙級",9000,IF(BU27="丙級",4000,0))))))</f>
        <v/>
      </c>
      <c r="Z27" s="121" t="str">
        <f t="shared" si="1"/>
        <v/>
      </c>
      <c r="AA27" s="121" t="str">
        <f t="shared" si="2"/>
        <v/>
      </c>
      <c r="AB27" s="121" t="str">
        <f t="shared" si="22"/>
        <v/>
      </c>
      <c r="AC27" s="121" t="str">
        <f t="shared" si="3"/>
        <v/>
      </c>
      <c r="AD27" s="121" t="str">
        <f t="shared" si="4"/>
        <v/>
      </c>
      <c r="AE27" s="122"/>
      <c r="AF27" s="123"/>
      <c r="AG27" s="124"/>
      <c r="AH27" s="116"/>
      <c r="AI27" s="116"/>
      <c r="AJ27" s="116"/>
      <c r="AK27" s="116"/>
      <c r="AL27" s="116"/>
      <c r="AM27" s="127" t="s">
        <v>384</v>
      </c>
      <c r="AN27" s="116"/>
      <c r="AO27" s="116"/>
      <c r="AP27" s="116"/>
      <c r="AQ27" s="116"/>
      <c r="AR27" s="61"/>
      <c r="AS27" s="128"/>
      <c r="AT27" s="128"/>
      <c r="AU27" s="128"/>
      <c r="AV27" s="116"/>
      <c r="AW27" s="116"/>
      <c r="AX27" s="116"/>
      <c r="AY27" s="116"/>
      <c r="AZ27" s="129"/>
      <c r="BA27" s="129"/>
      <c r="BB27" s="146"/>
      <c r="BC27" s="146"/>
      <c r="BD27" s="61"/>
      <c r="BE27" s="61"/>
      <c r="BF27" s="61"/>
      <c r="BG27" s="61"/>
      <c r="BH27" s="61"/>
      <c r="BI27" s="61"/>
      <c r="BJ27" s="131"/>
      <c r="BK27" s="131"/>
      <c r="BL27" s="131"/>
      <c r="BM27" s="131"/>
      <c r="BN27" s="131"/>
      <c r="BO27" s="652"/>
      <c r="BP27" s="653"/>
      <c r="BQ27" s="654"/>
      <c r="BR27" s="132"/>
      <c r="BS27" s="132"/>
      <c r="BT27" s="132"/>
      <c r="BU27" s="132"/>
      <c r="BV27" s="132"/>
      <c r="BW27" s="132" t="str">
        <f t="shared" si="23"/>
        <v/>
      </c>
      <c r="BX27" s="132" t="str">
        <f t="shared" si="24"/>
        <v/>
      </c>
      <c r="BY27" s="132" t="str">
        <f t="shared" si="25"/>
        <v/>
      </c>
      <c r="BZ27" s="61" t="str">
        <f t="shared" si="5"/>
        <v/>
      </c>
      <c r="CA27" s="61" t="str">
        <f t="shared" si="6"/>
        <v/>
      </c>
      <c r="CB27" s="61" t="str">
        <f t="shared" si="7"/>
        <v/>
      </c>
      <c r="CC27" s="61" t="str">
        <f t="shared" si="8"/>
        <v/>
      </c>
      <c r="CD27" s="61" t="str">
        <f t="shared" si="9"/>
        <v/>
      </c>
      <c r="CE27" s="61" t="str">
        <f t="shared" si="10"/>
        <v/>
      </c>
      <c r="CF27" s="61" t="str">
        <f t="shared" si="11"/>
        <v/>
      </c>
      <c r="CG27" s="61" t="str">
        <f t="shared" si="12"/>
        <v/>
      </c>
      <c r="CH27" s="132" t="str">
        <f t="shared" si="26"/>
        <v/>
      </c>
      <c r="CI27" s="134" t="str">
        <f t="shared" si="27"/>
        <v/>
      </c>
      <c r="CJ27" s="61" t="str">
        <f t="shared" si="28"/>
        <v/>
      </c>
      <c r="CK27" s="61" t="str">
        <f t="shared" si="29"/>
        <v/>
      </c>
      <c r="CL27" s="61" t="str">
        <f t="shared" si="30"/>
        <v/>
      </c>
      <c r="CM27" s="61"/>
      <c r="CN27" s="61"/>
      <c r="CO27" s="61"/>
      <c r="CP27" s="61"/>
      <c r="CQ27" s="61"/>
      <c r="CR27" s="61"/>
      <c r="CS27" s="61"/>
      <c r="CT27" s="61"/>
      <c r="CU27" s="61" t="str">
        <f t="shared" si="31"/>
        <v/>
      </c>
      <c r="CV27" s="61" t="str">
        <f t="shared" si="13"/>
        <v/>
      </c>
      <c r="CW27" s="61" t="str">
        <f t="shared" si="32"/>
        <v/>
      </c>
      <c r="CX27" s="61"/>
      <c r="CY27" s="61"/>
      <c r="CZ27" s="61"/>
      <c r="DA27" s="61"/>
      <c r="DB27" s="61"/>
      <c r="DC27" s="61"/>
      <c r="DD27" s="61"/>
      <c r="DE27" s="61"/>
      <c r="DF27" s="61"/>
      <c r="DG27" s="61"/>
      <c r="DH27" s="61"/>
      <c r="DI27" s="61"/>
      <c r="DJ27" s="61"/>
      <c r="DK27" s="61"/>
      <c r="DL27" s="61"/>
      <c r="DM27" s="61"/>
      <c r="DN27" s="61" t="s">
        <v>385</v>
      </c>
      <c r="DO27" s="61"/>
      <c r="DP27" s="61"/>
      <c r="DQ27" s="61"/>
      <c r="DR27" s="61"/>
      <c r="DS27" s="135"/>
      <c r="DT27" s="135"/>
      <c r="DU27" s="136"/>
      <c r="DV27" s="136"/>
      <c r="DW27" s="137"/>
      <c r="DX27" s="147">
        <f>'編號 No20.家庭成員'!X$4</f>
        <v>1</v>
      </c>
      <c r="DY27" s="139">
        <f>'編號 No20.家庭成員'!N$23</f>
        <v>0</v>
      </c>
      <c r="DZ27" s="139">
        <f>'編號 No20.家庭成員'!O$23</f>
        <v>0</v>
      </c>
      <c r="EA27" s="139">
        <f>'編號 No20.家庭成員'!P$23</f>
        <v>0</v>
      </c>
      <c r="EB27" s="139">
        <f>'編號 No20.家庭成員'!Q$23</f>
        <v>0</v>
      </c>
      <c r="EC27" s="139">
        <f>'編號 No20.家庭成員'!R$23</f>
        <v>0</v>
      </c>
      <c r="ED27" s="140">
        <f t="shared" si="14"/>
        <v>0</v>
      </c>
      <c r="EE27" s="140">
        <f t="shared" si="15"/>
        <v>0</v>
      </c>
      <c r="EF27" s="140">
        <f t="shared" si="16"/>
        <v>0</v>
      </c>
      <c r="EG27" s="141" t="str">
        <f t="shared" si="17"/>
        <v>身份空白</v>
      </c>
      <c r="EH27" s="141" t="str">
        <f t="shared" si="18"/>
        <v>身份空白</v>
      </c>
      <c r="EI27" s="141" t="str">
        <f t="shared" si="19"/>
        <v>身份空白</v>
      </c>
      <c r="EJ27" s="141">
        <v>1</v>
      </c>
      <c r="EK27" s="141"/>
      <c r="EL27" s="141"/>
      <c r="EM27" s="141"/>
      <c r="EN27" s="141"/>
      <c r="EO27" s="141"/>
      <c r="EP27" s="141"/>
      <c r="EQ27" s="141"/>
      <c r="ER27" s="141"/>
      <c r="ES27" s="141"/>
      <c r="ET27" s="141">
        <f t="shared" si="33"/>
        <v>1</v>
      </c>
      <c r="EU27" s="202"/>
      <c r="EV27" s="202"/>
      <c r="EW27" s="202"/>
      <c r="EX27" s="202"/>
      <c r="EY27" s="202"/>
      <c r="EZ27" s="202"/>
      <c r="FA27" s="202"/>
      <c r="FB27" s="202"/>
      <c r="FC27" s="202"/>
      <c r="FD27" s="202"/>
      <c r="FE27" s="202"/>
      <c r="FF27" s="202"/>
      <c r="FG27" s="202"/>
      <c r="FH27" s="202"/>
      <c r="FI27" s="202"/>
      <c r="FJ27" s="202"/>
      <c r="FK27" s="202"/>
      <c r="FL27" s="202"/>
      <c r="FM27" s="142"/>
      <c r="FN27" s="142"/>
      <c r="FO27" s="142"/>
      <c r="FP27" s="61"/>
      <c r="FQ27" s="61"/>
      <c r="FR27" s="61"/>
      <c r="FS27" s="61"/>
      <c r="FT27" s="61"/>
      <c r="FU27" s="61"/>
      <c r="FV27" s="61"/>
      <c r="FW27" s="61"/>
      <c r="FX27" s="61"/>
      <c r="FY27" s="61"/>
      <c r="FZ27" s="61"/>
      <c r="GA27" s="61"/>
      <c r="GB27" s="61"/>
      <c r="GC27" s="61"/>
      <c r="GD27" s="56" t="s">
        <v>210</v>
      </c>
      <c r="GE27" s="56" t="s">
        <v>211</v>
      </c>
      <c r="GF27" s="57"/>
      <c r="GG27" s="56" t="s">
        <v>210</v>
      </c>
      <c r="GH27" s="56" t="s">
        <v>211</v>
      </c>
      <c r="GI27" s="56"/>
      <c r="GJ27" s="57" t="s">
        <v>212</v>
      </c>
      <c r="GK27" s="56" t="s">
        <v>213</v>
      </c>
      <c r="GL27" s="56"/>
      <c r="GM27" s="56"/>
      <c r="GN27" s="57"/>
      <c r="GO27" s="56" t="s">
        <v>214</v>
      </c>
      <c r="GP27" s="56" t="s">
        <v>215</v>
      </c>
      <c r="GQ27" s="56" t="s">
        <v>216</v>
      </c>
      <c r="GR27" s="56" t="s">
        <v>217</v>
      </c>
    </row>
    <row r="28" spans="1:200" s="21" customFormat="1" ht="79.5" customHeight="1">
      <c r="A28" s="61" t="str">
        <f t="shared" si="34"/>
        <v>112學年度第一學期</v>
      </c>
      <c r="B28" s="61"/>
      <c r="C28" s="61"/>
      <c r="D28" s="116" t="s">
        <v>74</v>
      </c>
      <c r="E28" s="116"/>
      <c r="F28" s="116" t="s">
        <v>476</v>
      </c>
      <c r="G28" s="117"/>
      <c r="H28" s="116"/>
      <c r="I28" s="116"/>
      <c r="J28" s="116"/>
      <c r="K28" s="116"/>
      <c r="L28" s="116"/>
      <c r="M28" s="118"/>
      <c r="N28" s="119"/>
      <c r="O28" s="116"/>
      <c r="P28" s="116" t="s">
        <v>209</v>
      </c>
      <c r="Q28" s="116"/>
      <c r="R28" s="120">
        <f t="shared" si="20"/>
        <v>0</v>
      </c>
      <c r="S28" s="116" t="s">
        <v>208</v>
      </c>
      <c r="T28" s="116"/>
      <c r="U28" s="121" t="str">
        <f t="shared" si="21"/>
        <v/>
      </c>
      <c r="V28" s="121" t="str">
        <f t="shared" si="0"/>
        <v/>
      </c>
      <c r="W28" s="121" t="str">
        <f>IF(E28="","",IF(#REF!=FALSE,0,IF(E28="國小部",0,IF(AND(E28="國中部",BN28&gt;=86,BM28&gt;=60),2500,IF(AND(OR(E28="高中部",E28="高職部",E28="專一至專三"),BN28&gt;=86,BM28&gt;=60),3500,IF(AND(OR(E28="專四至專五",E28="大學部[二專]",E28="大學部"),BN28&gt;=86,BM28&gt;=60),4500,0))))))</f>
        <v/>
      </c>
      <c r="X28" s="121" t="str">
        <f>IF(E28="","",IF(#REF!=FALSE,0,IFERROR(VLOOKUP(BO28,#REF!,2,FALSE),0)))</f>
        <v/>
      </c>
      <c r="Y28" s="121" t="str">
        <f>IF(E28="","",IF(#REF!=FALSE,0,IF(OR(E28="國小部",E28="國中部"),0,IF(BU28="甲級",18000,IF(BU28="乙級",9000,IF(BU28="丙級",4000,0))))))</f>
        <v/>
      </c>
      <c r="Z28" s="121" t="str">
        <f t="shared" si="1"/>
        <v/>
      </c>
      <c r="AA28" s="121" t="str">
        <f t="shared" si="2"/>
        <v/>
      </c>
      <c r="AB28" s="121" t="str">
        <f t="shared" si="22"/>
        <v/>
      </c>
      <c r="AC28" s="121" t="str">
        <f t="shared" si="3"/>
        <v/>
      </c>
      <c r="AD28" s="121" t="str">
        <f t="shared" si="4"/>
        <v/>
      </c>
      <c r="AE28" s="122"/>
      <c r="AF28" s="123"/>
      <c r="AG28" s="124"/>
      <c r="AH28" s="125"/>
      <c r="AI28" s="125"/>
      <c r="AJ28" s="125"/>
      <c r="AK28" s="125"/>
      <c r="AL28" s="127"/>
      <c r="AM28" s="127" t="s">
        <v>384</v>
      </c>
      <c r="AN28" s="127"/>
      <c r="AO28" s="127"/>
      <c r="AP28" s="127"/>
      <c r="AQ28" s="127"/>
      <c r="AR28" s="61"/>
      <c r="AS28" s="128"/>
      <c r="AT28" s="128"/>
      <c r="AU28" s="128"/>
      <c r="AV28" s="116"/>
      <c r="AW28" s="116"/>
      <c r="AX28" s="116"/>
      <c r="AY28" s="116"/>
      <c r="AZ28" s="129"/>
      <c r="BA28" s="129"/>
      <c r="BB28" s="130"/>
      <c r="BC28" s="130"/>
      <c r="BD28" s="61"/>
      <c r="BE28" s="61"/>
      <c r="BF28" s="61"/>
      <c r="BG28" s="61"/>
      <c r="BH28" s="61"/>
      <c r="BI28" s="61"/>
      <c r="BJ28" s="131"/>
      <c r="BK28" s="131"/>
      <c r="BL28" s="131"/>
      <c r="BM28" s="131"/>
      <c r="BN28" s="131"/>
      <c r="BO28" s="652"/>
      <c r="BP28" s="653"/>
      <c r="BQ28" s="654"/>
      <c r="BR28" s="132"/>
      <c r="BS28" s="132"/>
      <c r="BT28" s="132"/>
      <c r="BU28" s="132"/>
      <c r="BV28" s="132"/>
      <c r="BW28" s="132" t="str">
        <f t="shared" si="23"/>
        <v/>
      </c>
      <c r="BX28" s="132" t="str">
        <f t="shared" si="24"/>
        <v/>
      </c>
      <c r="BY28" s="132" t="str">
        <f t="shared" si="25"/>
        <v/>
      </c>
      <c r="BZ28" s="61" t="str">
        <f t="shared" si="5"/>
        <v/>
      </c>
      <c r="CA28" s="61" t="str">
        <f t="shared" si="6"/>
        <v/>
      </c>
      <c r="CB28" s="61" t="str">
        <f t="shared" si="7"/>
        <v/>
      </c>
      <c r="CC28" s="61" t="str">
        <f t="shared" si="8"/>
        <v/>
      </c>
      <c r="CD28" s="61" t="str">
        <f t="shared" si="9"/>
        <v/>
      </c>
      <c r="CE28" s="61" t="str">
        <f t="shared" si="10"/>
        <v/>
      </c>
      <c r="CF28" s="61" t="str">
        <f t="shared" si="11"/>
        <v/>
      </c>
      <c r="CG28" s="61" t="str">
        <f t="shared" si="12"/>
        <v/>
      </c>
      <c r="CH28" s="132" t="str">
        <f t="shared" si="26"/>
        <v/>
      </c>
      <c r="CI28" s="134" t="str">
        <f t="shared" si="27"/>
        <v/>
      </c>
      <c r="CJ28" s="61" t="str">
        <f t="shared" si="28"/>
        <v/>
      </c>
      <c r="CK28" s="61" t="str">
        <f t="shared" si="29"/>
        <v/>
      </c>
      <c r="CL28" s="61" t="str">
        <f t="shared" si="30"/>
        <v/>
      </c>
      <c r="CM28" s="61"/>
      <c r="CN28" s="61"/>
      <c r="CO28" s="61"/>
      <c r="CP28" s="61"/>
      <c r="CQ28" s="61"/>
      <c r="CR28" s="61"/>
      <c r="CS28" s="61"/>
      <c r="CT28" s="61"/>
      <c r="CU28" s="61" t="str">
        <f t="shared" si="31"/>
        <v/>
      </c>
      <c r="CV28" s="61" t="str">
        <f t="shared" si="13"/>
        <v/>
      </c>
      <c r="CW28" s="61" t="str">
        <f t="shared" si="32"/>
        <v/>
      </c>
      <c r="CX28" s="61"/>
      <c r="CY28" s="61"/>
      <c r="CZ28" s="61"/>
      <c r="DA28" s="61"/>
      <c r="DB28" s="61"/>
      <c r="DC28" s="61"/>
      <c r="DD28" s="61"/>
      <c r="DE28" s="61"/>
      <c r="DF28" s="61"/>
      <c r="DG28" s="61"/>
      <c r="DH28" s="61"/>
      <c r="DI28" s="61"/>
      <c r="DJ28" s="61"/>
      <c r="DK28" s="61"/>
      <c r="DL28" s="61"/>
      <c r="DM28" s="61"/>
      <c r="DN28" s="61" t="s">
        <v>385</v>
      </c>
      <c r="DO28" s="61"/>
      <c r="DP28" s="61"/>
      <c r="DQ28" s="61"/>
      <c r="DR28" s="61"/>
      <c r="DS28" s="135"/>
      <c r="DT28" s="135"/>
      <c r="DU28" s="136"/>
      <c r="DV28" s="136"/>
      <c r="DW28" s="137"/>
      <c r="DX28" s="147">
        <f>'編號 No21.家庭成員'!X$4</f>
        <v>1</v>
      </c>
      <c r="DY28" s="139">
        <f>'編號 No21.家庭成員'!N$23</f>
        <v>0</v>
      </c>
      <c r="DZ28" s="139">
        <f>'編號 No21.家庭成員'!O$23</f>
        <v>0</v>
      </c>
      <c r="EA28" s="139">
        <f>'編號 No21.家庭成員'!P$23</f>
        <v>0</v>
      </c>
      <c r="EB28" s="139">
        <f>'編號 No21.家庭成員'!Q$23</f>
        <v>0</v>
      </c>
      <c r="EC28" s="139">
        <f>'編號 No21.家庭成員'!R$23</f>
        <v>0</v>
      </c>
      <c r="ED28" s="140">
        <f t="shared" si="14"/>
        <v>0</v>
      </c>
      <c r="EE28" s="140">
        <f t="shared" si="15"/>
        <v>0</v>
      </c>
      <c r="EF28" s="140">
        <f t="shared" si="16"/>
        <v>0</v>
      </c>
      <c r="EG28" s="141" t="str">
        <f t="shared" si="17"/>
        <v>身份空白</v>
      </c>
      <c r="EH28" s="141" t="str">
        <f t="shared" si="18"/>
        <v>身份空白</v>
      </c>
      <c r="EI28" s="141" t="str">
        <f t="shared" si="19"/>
        <v>身份空白</v>
      </c>
      <c r="EJ28" s="141">
        <v>1</v>
      </c>
      <c r="EK28" s="141"/>
      <c r="EL28" s="141"/>
      <c r="EM28" s="141"/>
      <c r="EN28" s="141"/>
      <c r="EO28" s="141"/>
      <c r="EP28" s="141"/>
      <c r="EQ28" s="141"/>
      <c r="ER28" s="141"/>
      <c r="ES28" s="141"/>
      <c r="ET28" s="141">
        <f t="shared" si="33"/>
        <v>1</v>
      </c>
      <c r="EU28" s="202"/>
      <c r="EV28" s="202"/>
      <c r="EW28" s="202"/>
      <c r="EX28" s="202"/>
      <c r="EY28" s="202"/>
      <c r="EZ28" s="202"/>
      <c r="FA28" s="202"/>
      <c r="FB28" s="202"/>
      <c r="FC28" s="202"/>
      <c r="FD28" s="202"/>
      <c r="FE28" s="202"/>
      <c r="FF28" s="202"/>
      <c r="FG28" s="202"/>
      <c r="FH28" s="202"/>
      <c r="FI28" s="202"/>
      <c r="FJ28" s="202"/>
      <c r="FK28" s="202"/>
      <c r="FL28" s="202"/>
      <c r="FM28" s="142"/>
      <c r="FN28" s="142"/>
      <c r="FO28" s="142"/>
      <c r="FP28" s="61"/>
      <c r="FQ28" s="61"/>
      <c r="FR28" s="61"/>
      <c r="FS28" s="61"/>
      <c r="FT28" s="61"/>
      <c r="FU28" s="61"/>
      <c r="FV28" s="61"/>
      <c r="FW28" s="61"/>
      <c r="FX28" s="61"/>
      <c r="FY28" s="61"/>
      <c r="FZ28" s="61"/>
      <c r="GA28" s="61"/>
      <c r="GB28" s="61"/>
      <c r="GC28" s="61"/>
      <c r="GD28" s="56" t="s">
        <v>210</v>
      </c>
      <c r="GE28" s="56" t="s">
        <v>211</v>
      </c>
      <c r="GF28" s="57"/>
      <c r="GG28" s="56" t="s">
        <v>210</v>
      </c>
      <c r="GH28" s="56" t="s">
        <v>211</v>
      </c>
      <c r="GI28" s="56"/>
      <c r="GJ28" s="57" t="s">
        <v>212</v>
      </c>
      <c r="GK28" s="56" t="s">
        <v>213</v>
      </c>
      <c r="GL28" s="56"/>
      <c r="GM28" s="56"/>
      <c r="GN28" s="57"/>
      <c r="GO28" s="56" t="s">
        <v>214</v>
      </c>
      <c r="GP28" s="56" t="s">
        <v>215</v>
      </c>
      <c r="GQ28" s="56" t="s">
        <v>216</v>
      </c>
      <c r="GR28" s="56" t="s">
        <v>217</v>
      </c>
    </row>
    <row r="29" spans="1:200" s="21" customFormat="1" ht="79.5" customHeight="1">
      <c r="A29" s="61" t="str">
        <f t="shared" si="34"/>
        <v>112學年度第一學期</v>
      </c>
      <c r="B29" s="61"/>
      <c r="C29" s="61"/>
      <c r="D29" s="116" t="s">
        <v>75</v>
      </c>
      <c r="E29" s="116"/>
      <c r="F29" s="116" t="s">
        <v>476</v>
      </c>
      <c r="G29" s="117"/>
      <c r="H29" s="116"/>
      <c r="I29" s="116"/>
      <c r="J29" s="116"/>
      <c r="K29" s="116"/>
      <c r="L29" s="116"/>
      <c r="M29" s="118"/>
      <c r="N29" s="119"/>
      <c r="O29" s="116"/>
      <c r="P29" s="116" t="s">
        <v>209</v>
      </c>
      <c r="Q29" s="116"/>
      <c r="R29" s="120">
        <f t="shared" si="20"/>
        <v>0</v>
      </c>
      <c r="S29" s="116" t="s">
        <v>208</v>
      </c>
      <c r="T29" s="116"/>
      <c r="U29" s="121" t="str">
        <f t="shared" si="21"/>
        <v/>
      </c>
      <c r="V29" s="121" t="str">
        <f t="shared" si="0"/>
        <v/>
      </c>
      <c r="W29" s="121" t="str">
        <f>IF(E29="","",IF(#REF!=FALSE,0,IF(E29="國小部",0,IF(AND(E29="國中部",BN29&gt;=86,BM29&gt;=60),2500,IF(AND(OR(E29="高中部",E29="高職部",E29="專一至專三"),BN29&gt;=86,BM29&gt;=60),3500,IF(AND(OR(E29="專四至專五",E29="大學部[二專]",E29="大學部"),BN29&gt;=86,BM29&gt;=60),4500,0))))))</f>
        <v/>
      </c>
      <c r="X29" s="121" t="str">
        <f>IF(E29="","",IF(#REF!=FALSE,0,IFERROR(VLOOKUP(BO29,#REF!,2,FALSE),0)))</f>
        <v/>
      </c>
      <c r="Y29" s="121" t="str">
        <f>IF(E29="","",IF(#REF!=FALSE,0,IF(OR(E29="國小部",E29="國中部"),0,IF(BU29="甲級",18000,IF(BU29="乙級",9000,IF(BU29="丙級",4000,0))))))</f>
        <v/>
      </c>
      <c r="Z29" s="121" t="str">
        <f t="shared" si="1"/>
        <v/>
      </c>
      <c r="AA29" s="121" t="str">
        <f t="shared" si="2"/>
        <v/>
      </c>
      <c r="AB29" s="121" t="str">
        <f t="shared" si="22"/>
        <v/>
      </c>
      <c r="AC29" s="121" t="str">
        <f t="shared" si="3"/>
        <v/>
      </c>
      <c r="AD29" s="121" t="str">
        <f t="shared" si="4"/>
        <v/>
      </c>
      <c r="AE29" s="122"/>
      <c r="AF29" s="123"/>
      <c r="AG29" s="124"/>
      <c r="AH29" s="125"/>
      <c r="AI29" s="125"/>
      <c r="AJ29" s="125"/>
      <c r="AK29" s="125"/>
      <c r="AL29" s="127"/>
      <c r="AM29" s="127" t="s">
        <v>384</v>
      </c>
      <c r="AN29" s="127"/>
      <c r="AO29" s="127"/>
      <c r="AP29" s="127"/>
      <c r="AQ29" s="127"/>
      <c r="AR29" s="61"/>
      <c r="AS29" s="128"/>
      <c r="AT29" s="128"/>
      <c r="AU29" s="128"/>
      <c r="AV29" s="116"/>
      <c r="AW29" s="116"/>
      <c r="AX29" s="116"/>
      <c r="AY29" s="116"/>
      <c r="AZ29" s="129"/>
      <c r="BA29" s="129"/>
      <c r="BB29" s="143"/>
      <c r="BC29" s="143"/>
      <c r="BD29" s="61"/>
      <c r="BE29" s="61"/>
      <c r="BF29" s="61"/>
      <c r="BG29" s="61"/>
      <c r="BH29" s="61"/>
      <c r="BI29" s="61"/>
      <c r="BJ29" s="131"/>
      <c r="BK29" s="131"/>
      <c r="BL29" s="131"/>
      <c r="BM29" s="131"/>
      <c r="BN29" s="131"/>
      <c r="BO29" s="652"/>
      <c r="BP29" s="653"/>
      <c r="BQ29" s="654"/>
      <c r="BR29" s="132"/>
      <c r="BS29" s="132"/>
      <c r="BT29" s="132"/>
      <c r="BU29" s="132"/>
      <c r="BV29" s="132"/>
      <c r="BW29" s="132" t="str">
        <f t="shared" si="23"/>
        <v/>
      </c>
      <c r="BX29" s="132" t="str">
        <f t="shared" si="24"/>
        <v/>
      </c>
      <c r="BY29" s="132" t="str">
        <f t="shared" si="25"/>
        <v/>
      </c>
      <c r="BZ29" s="61" t="str">
        <f t="shared" si="5"/>
        <v/>
      </c>
      <c r="CA29" s="61" t="str">
        <f t="shared" si="6"/>
        <v/>
      </c>
      <c r="CB29" s="61" t="str">
        <f t="shared" si="7"/>
        <v/>
      </c>
      <c r="CC29" s="61" t="str">
        <f t="shared" si="8"/>
        <v/>
      </c>
      <c r="CD29" s="61" t="str">
        <f t="shared" si="9"/>
        <v/>
      </c>
      <c r="CE29" s="61" t="str">
        <f t="shared" si="10"/>
        <v/>
      </c>
      <c r="CF29" s="61" t="str">
        <f t="shared" si="11"/>
        <v/>
      </c>
      <c r="CG29" s="61" t="str">
        <f t="shared" si="12"/>
        <v/>
      </c>
      <c r="CH29" s="132" t="str">
        <f t="shared" si="26"/>
        <v/>
      </c>
      <c r="CI29" s="134" t="str">
        <f t="shared" si="27"/>
        <v/>
      </c>
      <c r="CJ29" s="61" t="str">
        <f t="shared" si="28"/>
        <v/>
      </c>
      <c r="CK29" s="61" t="str">
        <f t="shared" si="29"/>
        <v/>
      </c>
      <c r="CL29" s="61" t="str">
        <f t="shared" si="30"/>
        <v/>
      </c>
      <c r="CM29" s="61"/>
      <c r="CN29" s="61"/>
      <c r="CO29" s="61"/>
      <c r="CP29" s="61"/>
      <c r="CQ29" s="61"/>
      <c r="CR29" s="61"/>
      <c r="CS29" s="61"/>
      <c r="CT29" s="61"/>
      <c r="CU29" s="61" t="str">
        <f t="shared" si="31"/>
        <v/>
      </c>
      <c r="CV29" s="61" t="str">
        <f t="shared" si="13"/>
        <v/>
      </c>
      <c r="CW29" s="61" t="str">
        <f t="shared" si="32"/>
        <v/>
      </c>
      <c r="CX29" s="61"/>
      <c r="CY29" s="61"/>
      <c r="CZ29" s="61"/>
      <c r="DA29" s="61"/>
      <c r="DB29" s="61"/>
      <c r="DC29" s="61"/>
      <c r="DD29" s="61"/>
      <c r="DE29" s="61"/>
      <c r="DF29" s="61"/>
      <c r="DG29" s="61"/>
      <c r="DH29" s="61"/>
      <c r="DI29" s="61"/>
      <c r="DJ29" s="61"/>
      <c r="DK29" s="61"/>
      <c r="DL29" s="61"/>
      <c r="DM29" s="61"/>
      <c r="DN29" s="61" t="s">
        <v>385</v>
      </c>
      <c r="DO29" s="61"/>
      <c r="DP29" s="61"/>
      <c r="DQ29" s="61"/>
      <c r="DR29" s="61"/>
      <c r="DS29" s="135"/>
      <c r="DT29" s="135"/>
      <c r="DU29" s="136"/>
      <c r="DV29" s="136"/>
      <c r="DW29" s="137"/>
      <c r="DX29" s="147">
        <f>'編號 No22.家庭成員'!X$4</f>
        <v>1</v>
      </c>
      <c r="DY29" s="139">
        <f>'編號 No22.家庭成員'!N$23</f>
        <v>0</v>
      </c>
      <c r="DZ29" s="139">
        <f>'編號 No22.家庭成員'!O$23</f>
        <v>0</v>
      </c>
      <c r="EA29" s="139">
        <f>'編號 No22.家庭成員'!P$23</f>
        <v>0</v>
      </c>
      <c r="EB29" s="139">
        <f>'編號 No22.家庭成員'!Q$23</f>
        <v>0</v>
      </c>
      <c r="EC29" s="139">
        <f>'編號 No22.家庭成員'!R$23</f>
        <v>0</v>
      </c>
      <c r="ED29" s="140">
        <f t="shared" si="14"/>
        <v>0</v>
      </c>
      <c r="EE29" s="140">
        <f t="shared" si="15"/>
        <v>0</v>
      </c>
      <c r="EF29" s="140">
        <f t="shared" si="16"/>
        <v>0</v>
      </c>
      <c r="EG29" s="141" t="str">
        <f t="shared" si="17"/>
        <v>身份空白</v>
      </c>
      <c r="EH29" s="141" t="str">
        <f t="shared" si="18"/>
        <v>身份空白</v>
      </c>
      <c r="EI29" s="141" t="str">
        <f t="shared" si="19"/>
        <v>身份空白</v>
      </c>
      <c r="EJ29" s="141">
        <v>1</v>
      </c>
      <c r="EK29" s="141"/>
      <c r="EL29" s="141"/>
      <c r="EM29" s="141"/>
      <c r="EN29" s="141"/>
      <c r="EO29" s="141"/>
      <c r="EP29" s="141"/>
      <c r="EQ29" s="141"/>
      <c r="ER29" s="141"/>
      <c r="ES29" s="141"/>
      <c r="ET29" s="141">
        <f t="shared" si="33"/>
        <v>1</v>
      </c>
      <c r="EU29" s="202"/>
      <c r="EV29" s="202"/>
      <c r="EW29" s="202"/>
      <c r="EX29" s="202"/>
      <c r="EY29" s="202"/>
      <c r="EZ29" s="202"/>
      <c r="FA29" s="202"/>
      <c r="FB29" s="202"/>
      <c r="FC29" s="202"/>
      <c r="FD29" s="202"/>
      <c r="FE29" s="202"/>
      <c r="FF29" s="202"/>
      <c r="FG29" s="202"/>
      <c r="FH29" s="202"/>
      <c r="FI29" s="202"/>
      <c r="FJ29" s="202"/>
      <c r="FK29" s="202"/>
      <c r="FL29" s="202"/>
      <c r="FM29" s="142"/>
      <c r="FN29" s="142"/>
      <c r="FO29" s="142"/>
      <c r="FP29" s="61"/>
      <c r="FQ29" s="61"/>
      <c r="FR29" s="61"/>
      <c r="FS29" s="61"/>
      <c r="FT29" s="61"/>
      <c r="FU29" s="61"/>
      <c r="FV29" s="61"/>
      <c r="FW29" s="61"/>
      <c r="FX29" s="61"/>
      <c r="FY29" s="61"/>
      <c r="FZ29" s="61"/>
      <c r="GA29" s="61"/>
      <c r="GB29" s="61"/>
      <c r="GC29" s="61"/>
      <c r="GD29" s="56" t="s">
        <v>210</v>
      </c>
      <c r="GE29" s="56" t="s">
        <v>211</v>
      </c>
      <c r="GF29" s="57"/>
      <c r="GG29" s="56" t="s">
        <v>210</v>
      </c>
      <c r="GH29" s="56" t="s">
        <v>211</v>
      </c>
      <c r="GI29" s="56"/>
      <c r="GJ29" s="57" t="s">
        <v>212</v>
      </c>
      <c r="GK29" s="56" t="s">
        <v>213</v>
      </c>
      <c r="GL29" s="56"/>
      <c r="GM29" s="56"/>
      <c r="GN29" s="57"/>
      <c r="GO29" s="56" t="s">
        <v>214</v>
      </c>
      <c r="GP29" s="56" t="s">
        <v>215</v>
      </c>
      <c r="GQ29" s="56" t="s">
        <v>216</v>
      </c>
      <c r="GR29" s="56" t="s">
        <v>217</v>
      </c>
    </row>
    <row r="30" spans="1:200" s="21" customFormat="1" ht="79.5" customHeight="1">
      <c r="A30" s="61" t="str">
        <f t="shared" si="34"/>
        <v>112學年度第一學期</v>
      </c>
      <c r="B30" s="61"/>
      <c r="C30" s="61"/>
      <c r="D30" s="116" t="s">
        <v>76</v>
      </c>
      <c r="E30" s="116"/>
      <c r="F30" s="116" t="s">
        <v>476</v>
      </c>
      <c r="G30" s="117"/>
      <c r="H30" s="116"/>
      <c r="I30" s="116"/>
      <c r="J30" s="116"/>
      <c r="K30" s="116"/>
      <c r="L30" s="116"/>
      <c r="M30" s="118"/>
      <c r="N30" s="119"/>
      <c r="O30" s="116"/>
      <c r="P30" s="116" t="s">
        <v>209</v>
      </c>
      <c r="Q30" s="116"/>
      <c r="R30" s="120">
        <f t="shared" si="20"/>
        <v>0</v>
      </c>
      <c r="S30" s="116" t="s">
        <v>208</v>
      </c>
      <c r="T30" s="116"/>
      <c r="U30" s="121" t="str">
        <f t="shared" si="21"/>
        <v/>
      </c>
      <c r="V30" s="121" t="str">
        <f t="shared" si="0"/>
        <v/>
      </c>
      <c r="W30" s="121" t="str">
        <f>IF(E30="","",IF(#REF!=FALSE,0,IF(E30="國小部",0,IF(AND(E30="國中部",BN30&gt;=86,BM30&gt;=60),2500,IF(AND(OR(E30="高中部",E30="高職部",E30="專一至專三"),BN30&gt;=86,BM30&gt;=60),3500,IF(AND(OR(E30="專四至專五",E30="大學部[二專]",E30="大學部"),BN30&gt;=86,BM30&gt;=60),4500,0))))))</f>
        <v/>
      </c>
      <c r="X30" s="121" t="str">
        <f>IF(E30="","",IF(#REF!=FALSE,0,IFERROR(VLOOKUP(BO30,#REF!,2,FALSE),0)))</f>
        <v/>
      </c>
      <c r="Y30" s="121" t="str">
        <f>IF(E30="","",IF(#REF!=FALSE,0,IF(OR(E30="國小部",E30="國中部"),0,IF(BU30="甲級",18000,IF(BU30="乙級",9000,IF(BU30="丙級",4000,0))))))</f>
        <v/>
      </c>
      <c r="Z30" s="121" t="str">
        <f t="shared" si="1"/>
        <v/>
      </c>
      <c r="AA30" s="121" t="str">
        <f t="shared" si="2"/>
        <v/>
      </c>
      <c r="AB30" s="121" t="str">
        <f t="shared" si="22"/>
        <v/>
      </c>
      <c r="AC30" s="121" t="str">
        <f t="shared" si="3"/>
        <v/>
      </c>
      <c r="AD30" s="121" t="str">
        <f t="shared" si="4"/>
        <v/>
      </c>
      <c r="AE30" s="122"/>
      <c r="AF30" s="123"/>
      <c r="AG30" s="124"/>
      <c r="AH30" s="125"/>
      <c r="AI30" s="125"/>
      <c r="AJ30" s="125"/>
      <c r="AK30" s="125"/>
      <c r="AL30" s="127"/>
      <c r="AM30" s="127" t="s">
        <v>384</v>
      </c>
      <c r="AN30" s="127"/>
      <c r="AO30" s="127"/>
      <c r="AP30" s="127"/>
      <c r="AQ30" s="127"/>
      <c r="AR30" s="61"/>
      <c r="AS30" s="128"/>
      <c r="AT30" s="128"/>
      <c r="AU30" s="128"/>
      <c r="AV30" s="116"/>
      <c r="AW30" s="116"/>
      <c r="AX30" s="116"/>
      <c r="AY30" s="116"/>
      <c r="AZ30" s="129"/>
      <c r="BA30" s="129"/>
      <c r="BB30" s="143"/>
      <c r="BC30" s="143"/>
      <c r="BD30" s="61"/>
      <c r="BE30" s="61"/>
      <c r="BF30" s="61"/>
      <c r="BG30" s="61"/>
      <c r="BH30" s="61"/>
      <c r="BI30" s="61"/>
      <c r="BJ30" s="131"/>
      <c r="BK30" s="131"/>
      <c r="BL30" s="131"/>
      <c r="BM30" s="131"/>
      <c r="BN30" s="131"/>
      <c r="BO30" s="652"/>
      <c r="BP30" s="653"/>
      <c r="BQ30" s="654"/>
      <c r="BR30" s="132"/>
      <c r="BS30" s="132"/>
      <c r="BT30" s="132"/>
      <c r="BU30" s="132"/>
      <c r="BV30" s="132"/>
      <c r="BW30" s="132" t="str">
        <f t="shared" si="23"/>
        <v/>
      </c>
      <c r="BX30" s="132" t="str">
        <f t="shared" si="24"/>
        <v/>
      </c>
      <c r="BY30" s="132" t="str">
        <f t="shared" si="25"/>
        <v/>
      </c>
      <c r="BZ30" s="61" t="str">
        <f t="shared" si="5"/>
        <v/>
      </c>
      <c r="CA30" s="61" t="str">
        <f t="shared" si="6"/>
        <v/>
      </c>
      <c r="CB30" s="61" t="str">
        <f t="shared" si="7"/>
        <v/>
      </c>
      <c r="CC30" s="61" t="str">
        <f t="shared" si="8"/>
        <v/>
      </c>
      <c r="CD30" s="61" t="str">
        <f t="shared" si="9"/>
        <v/>
      </c>
      <c r="CE30" s="61" t="str">
        <f t="shared" si="10"/>
        <v/>
      </c>
      <c r="CF30" s="61" t="str">
        <f t="shared" si="11"/>
        <v/>
      </c>
      <c r="CG30" s="61" t="str">
        <f t="shared" si="12"/>
        <v/>
      </c>
      <c r="CH30" s="132" t="str">
        <f t="shared" si="26"/>
        <v/>
      </c>
      <c r="CI30" s="134" t="str">
        <f t="shared" si="27"/>
        <v/>
      </c>
      <c r="CJ30" s="61" t="str">
        <f t="shared" si="28"/>
        <v/>
      </c>
      <c r="CK30" s="61" t="str">
        <f t="shared" si="29"/>
        <v/>
      </c>
      <c r="CL30" s="61" t="str">
        <f t="shared" si="30"/>
        <v/>
      </c>
      <c r="CM30" s="61"/>
      <c r="CN30" s="61"/>
      <c r="CO30" s="61"/>
      <c r="CP30" s="61"/>
      <c r="CQ30" s="61"/>
      <c r="CR30" s="61"/>
      <c r="CS30" s="61"/>
      <c r="CT30" s="61"/>
      <c r="CU30" s="61" t="str">
        <f t="shared" si="31"/>
        <v/>
      </c>
      <c r="CV30" s="61" t="str">
        <f t="shared" si="13"/>
        <v/>
      </c>
      <c r="CW30" s="61" t="str">
        <f t="shared" si="32"/>
        <v/>
      </c>
      <c r="CX30" s="61"/>
      <c r="CY30" s="61"/>
      <c r="CZ30" s="61"/>
      <c r="DA30" s="61"/>
      <c r="DB30" s="61"/>
      <c r="DC30" s="61"/>
      <c r="DD30" s="61"/>
      <c r="DE30" s="61"/>
      <c r="DF30" s="61"/>
      <c r="DG30" s="61"/>
      <c r="DH30" s="61"/>
      <c r="DI30" s="61"/>
      <c r="DJ30" s="61"/>
      <c r="DK30" s="61"/>
      <c r="DL30" s="61"/>
      <c r="DM30" s="61"/>
      <c r="DN30" s="61" t="s">
        <v>385</v>
      </c>
      <c r="DO30" s="61"/>
      <c r="DP30" s="61"/>
      <c r="DQ30" s="61"/>
      <c r="DR30" s="61"/>
      <c r="DS30" s="135"/>
      <c r="DT30" s="135"/>
      <c r="DU30" s="136"/>
      <c r="DV30" s="136"/>
      <c r="DW30" s="137"/>
      <c r="DX30" s="147">
        <f>'編號 No23.家庭成員'!X$4</f>
        <v>1</v>
      </c>
      <c r="DY30" s="139">
        <f>'編號 No23.家庭成員'!N$23</f>
        <v>0</v>
      </c>
      <c r="DZ30" s="139">
        <f>'編號 No23.家庭成員'!O$23</f>
        <v>0</v>
      </c>
      <c r="EA30" s="139">
        <f>'編號 No23.家庭成員'!P$23</f>
        <v>0</v>
      </c>
      <c r="EB30" s="139">
        <f>'編號 No23.家庭成員'!Q$23</f>
        <v>0</v>
      </c>
      <c r="EC30" s="139">
        <f>'編號 No23.家庭成員'!R$23</f>
        <v>0</v>
      </c>
      <c r="ED30" s="140">
        <f t="shared" si="14"/>
        <v>0</v>
      </c>
      <c r="EE30" s="140">
        <f t="shared" si="15"/>
        <v>0</v>
      </c>
      <c r="EF30" s="140">
        <f t="shared" si="16"/>
        <v>0</v>
      </c>
      <c r="EG30" s="141" t="str">
        <f t="shared" si="17"/>
        <v>身份空白</v>
      </c>
      <c r="EH30" s="141" t="str">
        <f t="shared" si="18"/>
        <v>身份空白</v>
      </c>
      <c r="EI30" s="141" t="str">
        <f t="shared" si="19"/>
        <v>身份空白</v>
      </c>
      <c r="EJ30" s="141">
        <v>1</v>
      </c>
      <c r="EK30" s="141"/>
      <c r="EL30" s="141"/>
      <c r="EM30" s="141"/>
      <c r="EN30" s="141"/>
      <c r="EO30" s="141"/>
      <c r="EP30" s="141"/>
      <c r="EQ30" s="141"/>
      <c r="ER30" s="141"/>
      <c r="ES30" s="141"/>
      <c r="ET30" s="141">
        <f t="shared" si="33"/>
        <v>1</v>
      </c>
      <c r="EU30" s="202"/>
      <c r="EV30" s="202"/>
      <c r="EW30" s="202"/>
      <c r="EX30" s="202"/>
      <c r="EY30" s="202"/>
      <c r="EZ30" s="202"/>
      <c r="FA30" s="202"/>
      <c r="FB30" s="202"/>
      <c r="FC30" s="202"/>
      <c r="FD30" s="202"/>
      <c r="FE30" s="202"/>
      <c r="FF30" s="202"/>
      <c r="FG30" s="202"/>
      <c r="FH30" s="202"/>
      <c r="FI30" s="202"/>
      <c r="FJ30" s="202"/>
      <c r="FK30" s="202"/>
      <c r="FL30" s="202"/>
      <c r="FM30" s="142"/>
      <c r="FN30" s="142"/>
      <c r="FO30" s="142"/>
      <c r="FP30" s="61"/>
      <c r="FQ30" s="61"/>
      <c r="FR30" s="61"/>
      <c r="FS30" s="61"/>
      <c r="FT30" s="61"/>
      <c r="FU30" s="61"/>
      <c r="FV30" s="61"/>
      <c r="FW30" s="61"/>
      <c r="FX30" s="61"/>
      <c r="FY30" s="61"/>
      <c r="FZ30" s="61"/>
      <c r="GA30" s="61"/>
      <c r="GB30" s="61"/>
      <c r="GC30" s="61"/>
      <c r="GD30" s="56" t="s">
        <v>210</v>
      </c>
      <c r="GE30" s="56" t="s">
        <v>211</v>
      </c>
      <c r="GF30" s="57"/>
      <c r="GG30" s="56" t="s">
        <v>210</v>
      </c>
      <c r="GH30" s="56" t="s">
        <v>211</v>
      </c>
      <c r="GI30" s="56"/>
      <c r="GJ30" s="57" t="s">
        <v>212</v>
      </c>
      <c r="GK30" s="56" t="s">
        <v>213</v>
      </c>
      <c r="GL30" s="56"/>
      <c r="GM30" s="56"/>
      <c r="GN30" s="57"/>
      <c r="GO30" s="56" t="s">
        <v>214</v>
      </c>
      <c r="GP30" s="56" t="s">
        <v>215</v>
      </c>
      <c r="GQ30" s="56" t="s">
        <v>216</v>
      </c>
      <c r="GR30" s="56" t="s">
        <v>217</v>
      </c>
    </row>
    <row r="31" spans="1:200" s="21" customFormat="1" ht="79.5" customHeight="1">
      <c r="A31" s="61" t="str">
        <f t="shared" si="34"/>
        <v>112學年度第一學期</v>
      </c>
      <c r="B31" s="61"/>
      <c r="C31" s="61"/>
      <c r="D31" s="116" t="s">
        <v>77</v>
      </c>
      <c r="E31" s="116"/>
      <c r="F31" s="116" t="s">
        <v>476</v>
      </c>
      <c r="G31" s="117"/>
      <c r="H31" s="116"/>
      <c r="I31" s="116"/>
      <c r="J31" s="116"/>
      <c r="K31" s="116"/>
      <c r="L31" s="116"/>
      <c r="M31" s="118"/>
      <c r="N31" s="119"/>
      <c r="O31" s="116"/>
      <c r="P31" s="116" t="s">
        <v>209</v>
      </c>
      <c r="Q31" s="116"/>
      <c r="R31" s="120">
        <f t="shared" si="20"/>
        <v>0</v>
      </c>
      <c r="S31" s="116" t="s">
        <v>208</v>
      </c>
      <c r="T31" s="116"/>
      <c r="U31" s="121" t="str">
        <f t="shared" si="21"/>
        <v/>
      </c>
      <c r="V31" s="121" t="str">
        <f t="shared" si="0"/>
        <v/>
      </c>
      <c r="W31" s="121" t="str">
        <f>IF(E31="","",IF(#REF!=FALSE,0,IF(E31="國小部",0,IF(AND(E31="國中部",BN31&gt;=86,BM31&gt;=60),2500,IF(AND(OR(E31="高中部",E31="高職部",E31="專一至專三"),BN31&gt;=86,BM31&gt;=60),3500,IF(AND(OR(E31="專四至專五",E31="大學部[二專]",E31="大學部"),BN31&gt;=86,BM31&gt;=60),4500,0))))))</f>
        <v/>
      </c>
      <c r="X31" s="121" t="str">
        <f>IF(E31="","",IF(#REF!=FALSE,0,IFERROR(VLOOKUP(BO31,#REF!,2,FALSE),0)))</f>
        <v/>
      </c>
      <c r="Y31" s="121" t="str">
        <f>IF(E31="","",IF(#REF!=FALSE,0,IF(OR(E31="國小部",E31="國中部"),0,IF(BU31="甲級",18000,IF(BU31="乙級",9000,IF(BU31="丙級",4000,0))))))</f>
        <v/>
      </c>
      <c r="Z31" s="121" t="str">
        <f t="shared" si="1"/>
        <v/>
      </c>
      <c r="AA31" s="121" t="str">
        <f t="shared" si="2"/>
        <v/>
      </c>
      <c r="AB31" s="121" t="str">
        <f t="shared" si="22"/>
        <v/>
      </c>
      <c r="AC31" s="121" t="str">
        <f t="shared" si="3"/>
        <v/>
      </c>
      <c r="AD31" s="121" t="str">
        <f t="shared" si="4"/>
        <v/>
      </c>
      <c r="AE31" s="122"/>
      <c r="AF31" s="123"/>
      <c r="AG31" s="124"/>
      <c r="AH31" s="125"/>
      <c r="AI31" s="125"/>
      <c r="AJ31" s="125"/>
      <c r="AK31" s="125"/>
      <c r="AL31" s="127"/>
      <c r="AM31" s="127" t="s">
        <v>384</v>
      </c>
      <c r="AN31" s="127"/>
      <c r="AO31" s="127"/>
      <c r="AP31" s="127"/>
      <c r="AQ31" s="127"/>
      <c r="AR31" s="61"/>
      <c r="AS31" s="128"/>
      <c r="AT31" s="128"/>
      <c r="AU31" s="128"/>
      <c r="AV31" s="116"/>
      <c r="AW31" s="116"/>
      <c r="AX31" s="116"/>
      <c r="AY31" s="116"/>
      <c r="AZ31" s="129"/>
      <c r="BA31" s="129"/>
      <c r="BB31" s="143"/>
      <c r="BC31" s="143"/>
      <c r="BD31" s="61"/>
      <c r="BE31" s="61"/>
      <c r="BF31" s="61"/>
      <c r="BG31" s="61"/>
      <c r="BH31" s="61"/>
      <c r="BI31" s="61"/>
      <c r="BJ31" s="131"/>
      <c r="BK31" s="131"/>
      <c r="BL31" s="131"/>
      <c r="BM31" s="131"/>
      <c r="BN31" s="131"/>
      <c r="BO31" s="652"/>
      <c r="BP31" s="653"/>
      <c r="BQ31" s="654"/>
      <c r="BR31" s="132"/>
      <c r="BS31" s="132"/>
      <c r="BT31" s="132"/>
      <c r="BU31" s="132"/>
      <c r="BV31" s="132"/>
      <c r="BW31" s="132" t="str">
        <f t="shared" si="23"/>
        <v/>
      </c>
      <c r="BX31" s="132" t="str">
        <f t="shared" si="24"/>
        <v/>
      </c>
      <c r="BY31" s="132" t="str">
        <f t="shared" si="25"/>
        <v/>
      </c>
      <c r="BZ31" s="61" t="str">
        <f t="shared" si="5"/>
        <v/>
      </c>
      <c r="CA31" s="61" t="str">
        <f t="shared" si="6"/>
        <v/>
      </c>
      <c r="CB31" s="61" t="str">
        <f t="shared" si="7"/>
        <v/>
      </c>
      <c r="CC31" s="61" t="str">
        <f t="shared" si="8"/>
        <v/>
      </c>
      <c r="CD31" s="61" t="str">
        <f t="shared" si="9"/>
        <v/>
      </c>
      <c r="CE31" s="61" t="str">
        <f t="shared" si="10"/>
        <v/>
      </c>
      <c r="CF31" s="61" t="str">
        <f t="shared" si="11"/>
        <v/>
      </c>
      <c r="CG31" s="61" t="str">
        <f t="shared" si="12"/>
        <v/>
      </c>
      <c r="CH31" s="132" t="str">
        <f t="shared" si="26"/>
        <v/>
      </c>
      <c r="CI31" s="134" t="str">
        <f t="shared" si="27"/>
        <v/>
      </c>
      <c r="CJ31" s="61" t="str">
        <f t="shared" si="28"/>
        <v/>
      </c>
      <c r="CK31" s="61" t="str">
        <f t="shared" si="29"/>
        <v/>
      </c>
      <c r="CL31" s="61" t="str">
        <f t="shared" si="30"/>
        <v/>
      </c>
      <c r="CM31" s="61"/>
      <c r="CN31" s="61"/>
      <c r="CO31" s="61"/>
      <c r="CP31" s="61"/>
      <c r="CQ31" s="61"/>
      <c r="CR31" s="61"/>
      <c r="CS31" s="61"/>
      <c r="CT31" s="61"/>
      <c r="CU31" s="61" t="str">
        <f t="shared" si="31"/>
        <v/>
      </c>
      <c r="CV31" s="61" t="str">
        <f t="shared" si="13"/>
        <v/>
      </c>
      <c r="CW31" s="61" t="str">
        <f t="shared" si="32"/>
        <v/>
      </c>
      <c r="CX31" s="61"/>
      <c r="CY31" s="61"/>
      <c r="CZ31" s="61"/>
      <c r="DA31" s="61"/>
      <c r="DB31" s="61"/>
      <c r="DC31" s="61"/>
      <c r="DD31" s="61"/>
      <c r="DE31" s="61"/>
      <c r="DF31" s="61"/>
      <c r="DG31" s="61"/>
      <c r="DH31" s="61"/>
      <c r="DI31" s="61"/>
      <c r="DJ31" s="61"/>
      <c r="DK31" s="61"/>
      <c r="DL31" s="61"/>
      <c r="DM31" s="61"/>
      <c r="DN31" s="61" t="s">
        <v>385</v>
      </c>
      <c r="DO31" s="61"/>
      <c r="DP31" s="61"/>
      <c r="DQ31" s="61"/>
      <c r="DR31" s="61"/>
      <c r="DS31" s="135"/>
      <c r="DT31" s="135"/>
      <c r="DU31" s="136"/>
      <c r="DV31" s="136"/>
      <c r="DW31" s="136"/>
      <c r="DX31" s="147">
        <f>'編號 No24.家庭成員'!X$4</f>
        <v>1</v>
      </c>
      <c r="DY31" s="139">
        <f>'編號 No24.家庭成員'!N$23</f>
        <v>0</v>
      </c>
      <c r="DZ31" s="139">
        <f>'編號 No24.家庭成員'!O$23</f>
        <v>0</v>
      </c>
      <c r="EA31" s="139">
        <f>'編號 No24.家庭成員'!P$23</f>
        <v>0</v>
      </c>
      <c r="EB31" s="139">
        <f>'編號 No24.家庭成員'!Q$23</f>
        <v>0</v>
      </c>
      <c r="EC31" s="139">
        <f>'編號 No24.家庭成員'!R$23</f>
        <v>0</v>
      </c>
      <c r="ED31" s="140">
        <f t="shared" si="14"/>
        <v>0</v>
      </c>
      <c r="EE31" s="140">
        <f t="shared" si="15"/>
        <v>0</v>
      </c>
      <c r="EF31" s="140">
        <f t="shared" si="16"/>
        <v>0</v>
      </c>
      <c r="EG31" s="141" t="str">
        <f t="shared" si="17"/>
        <v>身份空白</v>
      </c>
      <c r="EH31" s="141" t="str">
        <f t="shared" si="18"/>
        <v>身份空白</v>
      </c>
      <c r="EI31" s="141" t="str">
        <f t="shared" si="19"/>
        <v>身份空白</v>
      </c>
      <c r="EJ31" s="141">
        <v>1</v>
      </c>
      <c r="EK31" s="141"/>
      <c r="EL31" s="141"/>
      <c r="EM31" s="141"/>
      <c r="EN31" s="141"/>
      <c r="EO31" s="141"/>
      <c r="EP31" s="141"/>
      <c r="EQ31" s="141"/>
      <c r="ER31" s="141"/>
      <c r="ES31" s="141"/>
      <c r="ET31" s="141">
        <f t="shared" si="33"/>
        <v>1</v>
      </c>
      <c r="EU31" s="202"/>
      <c r="EV31" s="202"/>
      <c r="EW31" s="202"/>
      <c r="EX31" s="202"/>
      <c r="EY31" s="202"/>
      <c r="EZ31" s="202"/>
      <c r="FA31" s="202"/>
      <c r="FB31" s="202"/>
      <c r="FC31" s="202"/>
      <c r="FD31" s="202"/>
      <c r="FE31" s="202"/>
      <c r="FF31" s="202"/>
      <c r="FG31" s="202"/>
      <c r="FH31" s="202"/>
      <c r="FI31" s="202"/>
      <c r="FJ31" s="202"/>
      <c r="FK31" s="202"/>
      <c r="FL31" s="202"/>
      <c r="FM31" s="142"/>
      <c r="FN31" s="142"/>
      <c r="FO31" s="142"/>
      <c r="FP31" s="61"/>
      <c r="FQ31" s="61"/>
      <c r="FR31" s="61"/>
      <c r="FS31" s="61"/>
      <c r="FT31" s="61"/>
      <c r="FU31" s="61"/>
      <c r="FV31" s="61"/>
      <c r="FW31" s="61"/>
      <c r="FX31" s="61"/>
      <c r="FY31" s="61"/>
      <c r="FZ31" s="61"/>
      <c r="GA31" s="61"/>
      <c r="GB31" s="61"/>
      <c r="GC31" s="61"/>
      <c r="GD31" s="56" t="s">
        <v>210</v>
      </c>
      <c r="GE31" s="56" t="s">
        <v>211</v>
      </c>
      <c r="GF31" s="57"/>
      <c r="GG31" s="56" t="s">
        <v>210</v>
      </c>
      <c r="GH31" s="56" t="s">
        <v>211</v>
      </c>
      <c r="GI31" s="56"/>
      <c r="GJ31" s="57" t="s">
        <v>212</v>
      </c>
      <c r="GK31" s="56" t="s">
        <v>213</v>
      </c>
      <c r="GL31" s="56"/>
      <c r="GM31" s="56"/>
      <c r="GN31" s="57"/>
      <c r="GO31" s="56" t="s">
        <v>214</v>
      </c>
      <c r="GP31" s="56" t="s">
        <v>215</v>
      </c>
      <c r="GQ31" s="56" t="s">
        <v>216</v>
      </c>
      <c r="GR31" s="56" t="s">
        <v>217</v>
      </c>
    </row>
    <row r="32" spans="1:200" s="21" customFormat="1" ht="79.5" customHeight="1">
      <c r="A32" s="61" t="str">
        <f t="shared" si="34"/>
        <v>112學年度第一學期</v>
      </c>
      <c r="B32" s="61"/>
      <c r="C32" s="61"/>
      <c r="D32" s="116" t="s">
        <v>78</v>
      </c>
      <c r="E32" s="116"/>
      <c r="F32" s="116" t="s">
        <v>476</v>
      </c>
      <c r="G32" s="117"/>
      <c r="H32" s="116"/>
      <c r="I32" s="116"/>
      <c r="J32" s="116"/>
      <c r="K32" s="116"/>
      <c r="L32" s="116"/>
      <c r="M32" s="118"/>
      <c r="N32" s="119"/>
      <c r="O32" s="116"/>
      <c r="P32" s="116" t="s">
        <v>209</v>
      </c>
      <c r="Q32" s="116"/>
      <c r="R32" s="120">
        <f t="shared" si="20"/>
        <v>0</v>
      </c>
      <c r="S32" s="116" t="s">
        <v>208</v>
      </c>
      <c r="T32" s="116"/>
      <c r="U32" s="121" t="str">
        <f t="shared" si="21"/>
        <v/>
      </c>
      <c r="V32" s="121" t="str">
        <f t="shared" si="0"/>
        <v/>
      </c>
      <c r="W32" s="121" t="str">
        <f>IF(E32="","",IF(#REF!=FALSE,0,IF(E32="國小部",0,IF(AND(E32="國中部",BN32&gt;=86,BM32&gt;=60),2500,IF(AND(OR(E32="高中部",E32="高職部",E32="專一至專三"),BN32&gt;=86,BM32&gt;=60),3500,IF(AND(OR(E32="專四至專五",E32="大學部[二專]",E32="大學部"),BN32&gt;=86,BM32&gt;=60),4500,0))))))</f>
        <v/>
      </c>
      <c r="X32" s="121" t="str">
        <f>IF(E32="","",IF(#REF!=FALSE,0,IFERROR(VLOOKUP(BO32,#REF!,2,FALSE),0)))</f>
        <v/>
      </c>
      <c r="Y32" s="121" t="str">
        <f>IF(E32="","",IF(#REF!=FALSE,0,IF(OR(E32="國小部",E32="國中部"),0,IF(BU32="甲級",18000,IF(BU32="乙級",9000,IF(BU32="丙級",4000,0))))))</f>
        <v/>
      </c>
      <c r="Z32" s="121" t="str">
        <f t="shared" si="1"/>
        <v/>
      </c>
      <c r="AA32" s="121" t="str">
        <f t="shared" si="2"/>
        <v/>
      </c>
      <c r="AB32" s="121" t="str">
        <f t="shared" si="22"/>
        <v/>
      </c>
      <c r="AC32" s="121" t="str">
        <f t="shared" si="3"/>
        <v/>
      </c>
      <c r="AD32" s="121" t="str">
        <f t="shared" si="4"/>
        <v/>
      </c>
      <c r="AE32" s="122"/>
      <c r="AF32" s="123"/>
      <c r="AG32" s="124"/>
      <c r="AH32" s="125"/>
      <c r="AI32" s="125"/>
      <c r="AJ32" s="125"/>
      <c r="AK32" s="125"/>
      <c r="AL32" s="127"/>
      <c r="AM32" s="127" t="s">
        <v>384</v>
      </c>
      <c r="AN32" s="127"/>
      <c r="AO32" s="127"/>
      <c r="AP32" s="127"/>
      <c r="AQ32" s="127"/>
      <c r="AR32" s="61"/>
      <c r="AS32" s="128"/>
      <c r="AT32" s="128"/>
      <c r="AU32" s="128"/>
      <c r="AV32" s="116"/>
      <c r="AW32" s="116"/>
      <c r="AX32" s="116"/>
      <c r="AY32" s="116"/>
      <c r="AZ32" s="129"/>
      <c r="BA32" s="129"/>
      <c r="BB32" s="143"/>
      <c r="BC32" s="143"/>
      <c r="BD32" s="61"/>
      <c r="BE32" s="61"/>
      <c r="BF32" s="61"/>
      <c r="BG32" s="61"/>
      <c r="BH32" s="61"/>
      <c r="BI32" s="61"/>
      <c r="BJ32" s="131"/>
      <c r="BK32" s="131"/>
      <c r="BL32" s="131"/>
      <c r="BM32" s="131"/>
      <c r="BN32" s="131"/>
      <c r="BO32" s="652"/>
      <c r="BP32" s="653"/>
      <c r="BQ32" s="654"/>
      <c r="BR32" s="132"/>
      <c r="BS32" s="132"/>
      <c r="BT32" s="132"/>
      <c r="BU32" s="132"/>
      <c r="BV32" s="132"/>
      <c r="BW32" s="132" t="str">
        <f t="shared" si="23"/>
        <v/>
      </c>
      <c r="BX32" s="132" t="str">
        <f t="shared" si="24"/>
        <v/>
      </c>
      <c r="BY32" s="132" t="str">
        <f t="shared" si="25"/>
        <v/>
      </c>
      <c r="BZ32" s="61" t="str">
        <f t="shared" si="5"/>
        <v/>
      </c>
      <c r="CA32" s="61" t="str">
        <f t="shared" si="6"/>
        <v/>
      </c>
      <c r="CB32" s="61" t="str">
        <f t="shared" si="7"/>
        <v/>
      </c>
      <c r="CC32" s="61" t="str">
        <f t="shared" si="8"/>
        <v/>
      </c>
      <c r="CD32" s="61" t="str">
        <f t="shared" si="9"/>
        <v/>
      </c>
      <c r="CE32" s="61" t="str">
        <f t="shared" si="10"/>
        <v/>
      </c>
      <c r="CF32" s="61" t="str">
        <f t="shared" si="11"/>
        <v/>
      </c>
      <c r="CG32" s="61" t="str">
        <f t="shared" si="12"/>
        <v/>
      </c>
      <c r="CH32" s="132" t="str">
        <f t="shared" si="26"/>
        <v/>
      </c>
      <c r="CI32" s="134" t="str">
        <f t="shared" si="27"/>
        <v/>
      </c>
      <c r="CJ32" s="61" t="str">
        <f t="shared" si="28"/>
        <v/>
      </c>
      <c r="CK32" s="61" t="str">
        <f t="shared" si="29"/>
        <v/>
      </c>
      <c r="CL32" s="61" t="str">
        <f t="shared" si="30"/>
        <v/>
      </c>
      <c r="CM32" s="61"/>
      <c r="CN32" s="61"/>
      <c r="CO32" s="61"/>
      <c r="CP32" s="61"/>
      <c r="CQ32" s="61"/>
      <c r="CR32" s="61"/>
      <c r="CS32" s="61"/>
      <c r="CT32" s="61"/>
      <c r="CU32" s="61" t="str">
        <f t="shared" si="31"/>
        <v/>
      </c>
      <c r="CV32" s="61" t="str">
        <f t="shared" si="13"/>
        <v/>
      </c>
      <c r="CW32" s="61" t="str">
        <f t="shared" si="32"/>
        <v/>
      </c>
      <c r="CX32" s="61"/>
      <c r="CY32" s="61"/>
      <c r="CZ32" s="61"/>
      <c r="DA32" s="61"/>
      <c r="DB32" s="61"/>
      <c r="DC32" s="61"/>
      <c r="DD32" s="61"/>
      <c r="DE32" s="61"/>
      <c r="DF32" s="61"/>
      <c r="DG32" s="61"/>
      <c r="DH32" s="61"/>
      <c r="DI32" s="61"/>
      <c r="DJ32" s="61"/>
      <c r="DK32" s="61"/>
      <c r="DL32" s="61"/>
      <c r="DM32" s="61"/>
      <c r="DN32" s="61" t="s">
        <v>385</v>
      </c>
      <c r="DO32" s="61"/>
      <c r="DP32" s="61"/>
      <c r="DQ32" s="61"/>
      <c r="DR32" s="61"/>
      <c r="DS32" s="135"/>
      <c r="DT32" s="135"/>
      <c r="DU32" s="136"/>
      <c r="DV32" s="136"/>
      <c r="DW32" s="137"/>
      <c r="DX32" s="147">
        <f>'編號 No25.家庭成員'!X$4</f>
        <v>1</v>
      </c>
      <c r="DY32" s="139">
        <f>'編號 No25.家庭成員'!N$23</f>
        <v>0</v>
      </c>
      <c r="DZ32" s="139">
        <f>'編號 No25.家庭成員'!O$23</f>
        <v>0</v>
      </c>
      <c r="EA32" s="139">
        <f>'編號 No25.家庭成員'!P$23</f>
        <v>0</v>
      </c>
      <c r="EB32" s="139">
        <f>'編號 No25.家庭成員'!Q$23</f>
        <v>0</v>
      </c>
      <c r="EC32" s="139">
        <f>'編號 No25.家庭成員'!R$23</f>
        <v>0</v>
      </c>
      <c r="ED32" s="140">
        <f t="shared" si="14"/>
        <v>0</v>
      </c>
      <c r="EE32" s="140">
        <f t="shared" si="15"/>
        <v>0</v>
      </c>
      <c r="EF32" s="140">
        <f t="shared" si="16"/>
        <v>0</v>
      </c>
      <c r="EG32" s="141" t="str">
        <f t="shared" si="17"/>
        <v>身份空白</v>
      </c>
      <c r="EH32" s="141" t="str">
        <f t="shared" si="18"/>
        <v>身份空白</v>
      </c>
      <c r="EI32" s="141" t="str">
        <f t="shared" si="19"/>
        <v>身份空白</v>
      </c>
      <c r="EJ32" s="141">
        <v>1</v>
      </c>
      <c r="EK32" s="141"/>
      <c r="EL32" s="141"/>
      <c r="EM32" s="141"/>
      <c r="EN32" s="141"/>
      <c r="EO32" s="141"/>
      <c r="EP32" s="141"/>
      <c r="EQ32" s="141"/>
      <c r="ER32" s="141"/>
      <c r="ES32" s="141"/>
      <c r="ET32" s="141">
        <f t="shared" si="33"/>
        <v>1</v>
      </c>
      <c r="EU32" s="202"/>
      <c r="EV32" s="202"/>
      <c r="EW32" s="202"/>
      <c r="EX32" s="202"/>
      <c r="EY32" s="202"/>
      <c r="EZ32" s="202"/>
      <c r="FA32" s="202"/>
      <c r="FB32" s="202"/>
      <c r="FC32" s="202"/>
      <c r="FD32" s="202"/>
      <c r="FE32" s="202"/>
      <c r="FF32" s="202"/>
      <c r="FG32" s="202"/>
      <c r="FH32" s="202"/>
      <c r="FI32" s="202"/>
      <c r="FJ32" s="202"/>
      <c r="FK32" s="202"/>
      <c r="FL32" s="202"/>
      <c r="FM32" s="142"/>
      <c r="FN32" s="142"/>
      <c r="FO32" s="142"/>
      <c r="FP32" s="61"/>
      <c r="FQ32" s="61"/>
      <c r="FR32" s="61"/>
      <c r="FS32" s="61"/>
      <c r="FT32" s="61"/>
      <c r="FU32" s="61"/>
      <c r="FV32" s="61"/>
      <c r="FW32" s="61"/>
      <c r="FX32" s="61"/>
      <c r="FY32" s="61"/>
      <c r="FZ32" s="61"/>
      <c r="GA32" s="61"/>
      <c r="GB32" s="61"/>
      <c r="GC32" s="61"/>
      <c r="GD32" s="56" t="s">
        <v>210</v>
      </c>
      <c r="GE32" s="56" t="s">
        <v>211</v>
      </c>
      <c r="GF32" s="57"/>
      <c r="GG32" s="56" t="s">
        <v>210</v>
      </c>
      <c r="GH32" s="56" t="s">
        <v>211</v>
      </c>
      <c r="GI32" s="56"/>
      <c r="GJ32" s="57" t="s">
        <v>212</v>
      </c>
      <c r="GK32" s="56" t="s">
        <v>213</v>
      </c>
      <c r="GL32" s="56"/>
      <c r="GM32" s="56"/>
      <c r="GN32" s="57"/>
      <c r="GO32" s="56" t="s">
        <v>214</v>
      </c>
      <c r="GP32" s="56" t="s">
        <v>215</v>
      </c>
      <c r="GQ32" s="56" t="s">
        <v>216</v>
      </c>
      <c r="GR32" s="56" t="s">
        <v>217</v>
      </c>
    </row>
    <row r="33" spans="1:200" s="21" customFormat="1" ht="79.5" customHeight="1">
      <c r="A33" s="61" t="str">
        <f t="shared" si="34"/>
        <v>112學年度第一學期</v>
      </c>
      <c r="B33" s="61"/>
      <c r="C33" s="61"/>
      <c r="D33" s="116" t="s">
        <v>79</v>
      </c>
      <c r="E33" s="116"/>
      <c r="F33" s="116" t="s">
        <v>476</v>
      </c>
      <c r="G33" s="117"/>
      <c r="H33" s="116"/>
      <c r="I33" s="116"/>
      <c r="J33" s="116"/>
      <c r="K33" s="116"/>
      <c r="L33" s="116"/>
      <c r="M33" s="118"/>
      <c r="N33" s="119"/>
      <c r="O33" s="116"/>
      <c r="P33" s="116" t="s">
        <v>209</v>
      </c>
      <c r="Q33" s="116"/>
      <c r="R33" s="120">
        <f t="shared" si="20"/>
        <v>0</v>
      </c>
      <c r="S33" s="116" t="s">
        <v>208</v>
      </c>
      <c r="T33" s="116"/>
      <c r="U33" s="121" t="str">
        <f t="shared" si="21"/>
        <v/>
      </c>
      <c r="V33" s="121" t="str">
        <f t="shared" si="0"/>
        <v/>
      </c>
      <c r="W33" s="121" t="str">
        <f>IF(E33="","",IF(#REF!=FALSE,0,IF(E33="國小部",0,IF(AND(E33="國中部",BN33&gt;=86,BM33&gt;=60),2500,IF(AND(OR(E33="高中部",E33="高職部",E33="專一至專三"),BN33&gt;=86,BM33&gt;=60),3500,IF(AND(OR(E33="專四至專五",E33="大學部[二專]",E33="大學部"),BN33&gt;=86,BM33&gt;=60),4500,0))))))</f>
        <v/>
      </c>
      <c r="X33" s="121" t="str">
        <f>IF(E33="","",IF(#REF!=FALSE,0,IFERROR(VLOOKUP(BO33,#REF!,2,FALSE),0)))</f>
        <v/>
      </c>
      <c r="Y33" s="121" t="str">
        <f>IF(E33="","",IF(#REF!=FALSE,0,IF(OR(E33="國小部",E33="國中部"),0,IF(BU33="甲級",18000,IF(BU33="乙級",9000,IF(BU33="丙級",4000,0))))))</f>
        <v/>
      </c>
      <c r="Z33" s="121" t="str">
        <f t="shared" si="1"/>
        <v/>
      </c>
      <c r="AA33" s="121" t="str">
        <f t="shared" si="2"/>
        <v/>
      </c>
      <c r="AB33" s="121" t="str">
        <f t="shared" si="22"/>
        <v/>
      </c>
      <c r="AC33" s="121" t="str">
        <f t="shared" si="3"/>
        <v/>
      </c>
      <c r="AD33" s="121" t="str">
        <f t="shared" si="4"/>
        <v/>
      </c>
      <c r="AE33" s="122"/>
      <c r="AF33" s="123"/>
      <c r="AG33" s="124"/>
      <c r="AH33" s="125"/>
      <c r="AI33" s="125"/>
      <c r="AJ33" s="125"/>
      <c r="AK33" s="125"/>
      <c r="AL33" s="127"/>
      <c r="AM33" s="127" t="s">
        <v>384</v>
      </c>
      <c r="AN33" s="127"/>
      <c r="AO33" s="127"/>
      <c r="AP33" s="127"/>
      <c r="AQ33" s="127"/>
      <c r="AR33" s="61"/>
      <c r="AS33" s="128"/>
      <c r="AT33" s="128"/>
      <c r="AU33" s="128"/>
      <c r="AV33" s="116"/>
      <c r="AW33" s="116"/>
      <c r="AX33" s="116"/>
      <c r="AY33" s="116"/>
      <c r="AZ33" s="129"/>
      <c r="BA33" s="129"/>
      <c r="BB33" s="143"/>
      <c r="BC33" s="143"/>
      <c r="BD33" s="61"/>
      <c r="BE33" s="61"/>
      <c r="BF33" s="61"/>
      <c r="BG33" s="61"/>
      <c r="BH33" s="61"/>
      <c r="BI33" s="61"/>
      <c r="BJ33" s="131"/>
      <c r="BK33" s="131"/>
      <c r="BL33" s="131"/>
      <c r="BM33" s="131"/>
      <c r="BN33" s="131"/>
      <c r="BO33" s="652"/>
      <c r="BP33" s="653"/>
      <c r="BQ33" s="654"/>
      <c r="BR33" s="132"/>
      <c r="BS33" s="132"/>
      <c r="BT33" s="132"/>
      <c r="BU33" s="132"/>
      <c r="BV33" s="132"/>
      <c r="BW33" s="132" t="str">
        <f t="shared" si="23"/>
        <v/>
      </c>
      <c r="BX33" s="132" t="str">
        <f t="shared" si="24"/>
        <v/>
      </c>
      <c r="BY33" s="132" t="str">
        <f t="shared" si="25"/>
        <v/>
      </c>
      <c r="BZ33" s="61" t="str">
        <f t="shared" si="5"/>
        <v/>
      </c>
      <c r="CA33" s="61" t="str">
        <f t="shared" si="6"/>
        <v/>
      </c>
      <c r="CB33" s="61" t="str">
        <f t="shared" si="7"/>
        <v/>
      </c>
      <c r="CC33" s="61" t="str">
        <f t="shared" si="8"/>
        <v/>
      </c>
      <c r="CD33" s="61" t="str">
        <f t="shared" si="9"/>
        <v/>
      </c>
      <c r="CE33" s="61" t="str">
        <f t="shared" si="10"/>
        <v/>
      </c>
      <c r="CF33" s="61" t="str">
        <f t="shared" si="11"/>
        <v/>
      </c>
      <c r="CG33" s="61" t="str">
        <f t="shared" si="12"/>
        <v/>
      </c>
      <c r="CH33" s="132" t="str">
        <f t="shared" si="26"/>
        <v/>
      </c>
      <c r="CI33" s="134" t="str">
        <f t="shared" si="27"/>
        <v/>
      </c>
      <c r="CJ33" s="61" t="str">
        <f t="shared" si="28"/>
        <v/>
      </c>
      <c r="CK33" s="61" t="str">
        <f t="shared" si="29"/>
        <v/>
      </c>
      <c r="CL33" s="61" t="str">
        <f t="shared" si="30"/>
        <v/>
      </c>
      <c r="CM33" s="61"/>
      <c r="CN33" s="61"/>
      <c r="CO33" s="61"/>
      <c r="CP33" s="61"/>
      <c r="CQ33" s="61"/>
      <c r="CR33" s="61"/>
      <c r="CS33" s="61"/>
      <c r="CT33" s="61"/>
      <c r="CU33" s="61" t="str">
        <f t="shared" si="31"/>
        <v/>
      </c>
      <c r="CV33" s="61" t="str">
        <f t="shared" si="13"/>
        <v/>
      </c>
      <c r="CW33" s="61" t="str">
        <f t="shared" si="32"/>
        <v/>
      </c>
      <c r="CX33" s="61"/>
      <c r="CY33" s="61"/>
      <c r="CZ33" s="61"/>
      <c r="DA33" s="61"/>
      <c r="DB33" s="61"/>
      <c r="DC33" s="61"/>
      <c r="DD33" s="61"/>
      <c r="DE33" s="61"/>
      <c r="DF33" s="61"/>
      <c r="DG33" s="61"/>
      <c r="DH33" s="61"/>
      <c r="DI33" s="61"/>
      <c r="DJ33" s="61"/>
      <c r="DK33" s="61"/>
      <c r="DL33" s="61"/>
      <c r="DM33" s="61"/>
      <c r="DN33" s="61" t="s">
        <v>385</v>
      </c>
      <c r="DO33" s="61"/>
      <c r="DP33" s="61"/>
      <c r="DQ33" s="61"/>
      <c r="DR33" s="61"/>
      <c r="DS33" s="135"/>
      <c r="DT33" s="135"/>
      <c r="DU33" s="136"/>
      <c r="DV33" s="136"/>
      <c r="DW33" s="137"/>
      <c r="DX33" s="147">
        <f>'編號 No26.家庭成員'!X$4</f>
        <v>1</v>
      </c>
      <c r="DY33" s="139">
        <f>'編號 No26.家庭成員'!N$23</f>
        <v>0</v>
      </c>
      <c r="DZ33" s="139">
        <f>'編號 No26.家庭成員'!O$23</f>
        <v>0</v>
      </c>
      <c r="EA33" s="139">
        <f>'編號 No26.家庭成員'!P$23</f>
        <v>0</v>
      </c>
      <c r="EB33" s="139">
        <f>'編號 No26.家庭成員'!Q$23</f>
        <v>0</v>
      </c>
      <c r="EC33" s="139">
        <f>'編號 No26.家庭成員'!R$23</f>
        <v>0</v>
      </c>
      <c r="ED33" s="140">
        <f t="shared" si="14"/>
        <v>0</v>
      </c>
      <c r="EE33" s="140">
        <f t="shared" si="15"/>
        <v>0</v>
      </c>
      <c r="EF33" s="140">
        <f t="shared" si="16"/>
        <v>0</v>
      </c>
      <c r="EG33" s="141" t="str">
        <f t="shared" si="17"/>
        <v>身份空白</v>
      </c>
      <c r="EH33" s="141" t="str">
        <f t="shared" si="18"/>
        <v>身份空白</v>
      </c>
      <c r="EI33" s="141" t="str">
        <f t="shared" si="19"/>
        <v>身份空白</v>
      </c>
      <c r="EJ33" s="141">
        <v>1</v>
      </c>
      <c r="EK33" s="141"/>
      <c r="EL33" s="141"/>
      <c r="EM33" s="141"/>
      <c r="EN33" s="141"/>
      <c r="EO33" s="141"/>
      <c r="EP33" s="141"/>
      <c r="EQ33" s="141"/>
      <c r="ER33" s="141"/>
      <c r="ES33" s="141"/>
      <c r="ET33" s="141">
        <f t="shared" si="33"/>
        <v>1</v>
      </c>
      <c r="EU33" s="202"/>
      <c r="EV33" s="202"/>
      <c r="EW33" s="202"/>
      <c r="EX33" s="202"/>
      <c r="EY33" s="202"/>
      <c r="EZ33" s="202"/>
      <c r="FA33" s="202"/>
      <c r="FB33" s="202"/>
      <c r="FC33" s="202"/>
      <c r="FD33" s="202"/>
      <c r="FE33" s="202"/>
      <c r="FF33" s="202"/>
      <c r="FG33" s="202"/>
      <c r="FH33" s="202"/>
      <c r="FI33" s="202"/>
      <c r="FJ33" s="202"/>
      <c r="FK33" s="202"/>
      <c r="FL33" s="202"/>
      <c r="FM33" s="142"/>
      <c r="FN33" s="142"/>
      <c r="FO33" s="142"/>
      <c r="FP33" s="61"/>
      <c r="FQ33" s="61"/>
      <c r="FR33" s="61"/>
      <c r="FS33" s="61"/>
      <c r="FT33" s="61"/>
      <c r="FU33" s="61"/>
      <c r="FV33" s="61"/>
      <c r="FW33" s="61"/>
      <c r="FX33" s="61"/>
      <c r="FY33" s="61"/>
      <c r="FZ33" s="61"/>
      <c r="GA33" s="61"/>
      <c r="GB33" s="61"/>
      <c r="GC33" s="61"/>
      <c r="GD33" s="56" t="s">
        <v>210</v>
      </c>
      <c r="GE33" s="56" t="s">
        <v>211</v>
      </c>
      <c r="GF33" s="57"/>
      <c r="GG33" s="56" t="s">
        <v>210</v>
      </c>
      <c r="GH33" s="56" t="s">
        <v>211</v>
      </c>
      <c r="GI33" s="56"/>
      <c r="GJ33" s="57" t="s">
        <v>212</v>
      </c>
      <c r="GK33" s="56" t="s">
        <v>213</v>
      </c>
      <c r="GL33" s="56"/>
      <c r="GM33" s="56"/>
      <c r="GN33" s="57"/>
      <c r="GO33" s="56" t="s">
        <v>214</v>
      </c>
      <c r="GP33" s="56" t="s">
        <v>215</v>
      </c>
      <c r="GQ33" s="56" t="s">
        <v>216</v>
      </c>
      <c r="GR33" s="56" t="s">
        <v>217</v>
      </c>
    </row>
    <row r="34" spans="1:200" s="21" customFormat="1" ht="79.5" customHeight="1">
      <c r="A34" s="61" t="str">
        <f t="shared" si="34"/>
        <v>112學年度第一學期</v>
      </c>
      <c r="B34" s="61"/>
      <c r="C34" s="61"/>
      <c r="D34" s="116" t="s">
        <v>80</v>
      </c>
      <c r="E34" s="116"/>
      <c r="F34" s="116" t="s">
        <v>476</v>
      </c>
      <c r="G34" s="117"/>
      <c r="H34" s="116"/>
      <c r="I34" s="116"/>
      <c r="J34" s="116"/>
      <c r="K34" s="116"/>
      <c r="L34" s="116"/>
      <c r="M34" s="118"/>
      <c r="N34" s="119"/>
      <c r="O34" s="116"/>
      <c r="P34" s="116" t="s">
        <v>209</v>
      </c>
      <c r="Q34" s="116"/>
      <c r="R34" s="120">
        <f t="shared" si="20"/>
        <v>0</v>
      </c>
      <c r="S34" s="116" t="s">
        <v>208</v>
      </c>
      <c r="T34" s="116"/>
      <c r="U34" s="121" t="str">
        <f t="shared" si="21"/>
        <v/>
      </c>
      <c r="V34" s="121" t="str">
        <f t="shared" si="0"/>
        <v/>
      </c>
      <c r="W34" s="121" t="str">
        <f>IF(E34="","",IF(#REF!=FALSE,0,IF(E34="國小部",0,IF(AND(E34="國中部",BN34&gt;=86,BM34&gt;=60),2500,IF(AND(OR(E34="高中部",E34="高職部",E34="專一至專三"),BN34&gt;=86,BM34&gt;=60),3500,IF(AND(OR(E34="專四至專五",E34="大學部[二專]",E34="大學部"),BN34&gt;=86,BM34&gt;=60),4500,0))))))</f>
        <v/>
      </c>
      <c r="X34" s="121" t="str">
        <f>IF(E34="","",IF(#REF!=FALSE,0,IFERROR(VLOOKUP(BO34,#REF!,2,FALSE),0)))</f>
        <v/>
      </c>
      <c r="Y34" s="121" t="str">
        <f>IF(E34="","",IF(#REF!=FALSE,0,IF(OR(E34="國小部",E34="國中部"),0,IF(BU34="甲級",18000,IF(BU34="乙級",9000,IF(BU34="丙級",4000,0))))))</f>
        <v/>
      </c>
      <c r="Z34" s="121" t="str">
        <f t="shared" si="1"/>
        <v/>
      </c>
      <c r="AA34" s="121" t="str">
        <f t="shared" si="2"/>
        <v/>
      </c>
      <c r="AB34" s="121" t="str">
        <f t="shared" si="22"/>
        <v/>
      </c>
      <c r="AC34" s="121" t="str">
        <f t="shared" si="3"/>
        <v/>
      </c>
      <c r="AD34" s="121" t="str">
        <f t="shared" si="4"/>
        <v/>
      </c>
      <c r="AE34" s="122"/>
      <c r="AF34" s="123"/>
      <c r="AG34" s="124"/>
      <c r="AH34" s="116"/>
      <c r="AI34" s="116"/>
      <c r="AJ34" s="116"/>
      <c r="AK34" s="116"/>
      <c r="AL34" s="116"/>
      <c r="AM34" s="127" t="s">
        <v>384</v>
      </c>
      <c r="AN34" s="116"/>
      <c r="AO34" s="116"/>
      <c r="AP34" s="116"/>
      <c r="AQ34" s="116"/>
      <c r="AR34" s="61"/>
      <c r="AS34" s="128"/>
      <c r="AT34" s="128"/>
      <c r="AU34" s="128"/>
      <c r="AV34" s="116"/>
      <c r="AW34" s="145"/>
      <c r="AX34" s="145"/>
      <c r="AY34" s="145"/>
      <c r="AZ34" s="129"/>
      <c r="BA34" s="129"/>
      <c r="BB34" s="146"/>
      <c r="BC34" s="146"/>
      <c r="BD34" s="61"/>
      <c r="BE34" s="61"/>
      <c r="BF34" s="61"/>
      <c r="BG34" s="61"/>
      <c r="BH34" s="61"/>
      <c r="BI34" s="61"/>
      <c r="BJ34" s="131"/>
      <c r="BK34" s="131"/>
      <c r="BL34" s="131"/>
      <c r="BM34" s="131"/>
      <c r="BN34" s="131"/>
      <c r="BO34" s="652"/>
      <c r="BP34" s="653"/>
      <c r="BQ34" s="654"/>
      <c r="BR34" s="132"/>
      <c r="BS34" s="132"/>
      <c r="BT34" s="132"/>
      <c r="BU34" s="132"/>
      <c r="BV34" s="132"/>
      <c r="BW34" s="132" t="str">
        <f t="shared" si="23"/>
        <v/>
      </c>
      <c r="BX34" s="132" t="str">
        <f t="shared" si="24"/>
        <v/>
      </c>
      <c r="BY34" s="132" t="str">
        <f t="shared" si="25"/>
        <v/>
      </c>
      <c r="BZ34" s="61" t="str">
        <f t="shared" si="5"/>
        <v/>
      </c>
      <c r="CA34" s="61" t="str">
        <f t="shared" si="6"/>
        <v/>
      </c>
      <c r="CB34" s="61" t="str">
        <f t="shared" si="7"/>
        <v/>
      </c>
      <c r="CC34" s="61" t="str">
        <f t="shared" si="8"/>
        <v/>
      </c>
      <c r="CD34" s="61" t="str">
        <f t="shared" si="9"/>
        <v/>
      </c>
      <c r="CE34" s="61" t="str">
        <f t="shared" si="10"/>
        <v/>
      </c>
      <c r="CF34" s="61" t="str">
        <f t="shared" si="11"/>
        <v/>
      </c>
      <c r="CG34" s="61" t="str">
        <f t="shared" si="12"/>
        <v/>
      </c>
      <c r="CH34" s="132" t="str">
        <f t="shared" si="26"/>
        <v/>
      </c>
      <c r="CI34" s="134" t="str">
        <f t="shared" si="27"/>
        <v/>
      </c>
      <c r="CJ34" s="61" t="str">
        <f t="shared" si="28"/>
        <v/>
      </c>
      <c r="CK34" s="61" t="str">
        <f t="shared" si="29"/>
        <v/>
      </c>
      <c r="CL34" s="61" t="str">
        <f t="shared" si="30"/>
        <v/>
      </c>
      <c r="CM34" s="61"/>
      <c r="CN34" s="61"/>
      <c r="CO34" s="61"/>
      <c r="CP34" s="61"/>
      <c r="CQ34" s="61"/>
      <c r="CR34" s="61"/>
      <c r="CS34" s="61"/>
      <c r="CT34" s="61"/>
      <c r="CU34" s="61" t="str">
        <f t="shared" si="31"/>
        <v/>
      </c>
      <c r="CV34" s="61" t="str">
        <f t="shared" si="13"/>
        <v/>
      </c>
      <c r="CW34" s="61" t="str">
        <f t="shared" si="32"/>
        <v/>
      </c>
      <c r="CX34" s="61"/>
      <c r="CY34" s="61"/>
      <c r="CZ34" s="61"/>
      <c r="DA34" s="61"/>
      <c r="DB34" s="61"/>
      <c r="DC34" s="61"/>
      <c r="DD34" s="61"/>
      <c r="DE34" s="61"/>
      <c r="DF34" s="61"/>
      <c r="DG34" s="61"/>
      <c r="DH34" s="61"/>
      <c r="DI34" s="61"/>
      <c r="DJ34" s="61"/>
      <c r="DK34" s="61"/>
      <c r="DL34" s="61"/>
      <c r="DM34" s="61"/>
      <c r="DN34" s="61" t="s">
        <v>385</v>
      </c>
      <c r="DO34" s="61"/>
      <c r="DP34" s="61"/>
      <c r="DQ34" s="61"/>
      <c r="DR34" s="61"/>
      <c r="DS34" s="135"/>
      <c r="DT34" s="135"/>
      <c r="DU34" s="136"/>
      <c r="DV34" s="136"/>
      <c r="DW34" s="137"/>
      <c r="DX34" s="147">
        <f>'編號 No27.家庭成員'!X$4</f>
        <v>1</v>
      </c>
      <c r="DY34" s="139">
        <f>'編號 No27.家庭成員'!N$23</f>
        <v>0</v>
      </c>
      <c r="DZ34" s="139">
        <f>'編號 No27.家庭成員'!O$23</f>
        <v>0</v>
      </c>
      <c r="EA34" s="139">
        <f>'編號 No27.家庭成員'!P$23</f>
        <v>0</v>
      </c>
      <c r="EB34" s="139">
        <f>'編號 No27.家庭成員'!Q$23</f>
        <v>0</v>
      </c>
      <c r="EC34" s="139">
        <f>'編號 No27.家庭成員'!R$23</f>
        <v>0</v>
      </c>
      <c r="ED34" s="140">
        <f t="shared" si="14"/>
        <v>0</v>
      </c>
      <c r="EE34" s="140">
        <f t="shared" si="15"/>
        <v>0</v>
      </c>
      <c r="EF34" s="140">
        <f t="shared" si="16"/>
        <v>0</v>
      </c>
      <c r="EG34" s="141" t="str">
        <f t="shared" si="17"/>
        <v>身份空白</v>
      </c>
      <c r="EH34" s="141" t="str">
        <f t="shared" si="18"/>
        <v>身份空白</v>
      </c>
      <c r="EI34" s="141" t="str">
        <f t="shared" si="19"/>
        <v>身份空白</v>
      </c>
      <c r="EJ34" s="141">
        <v>1</v>
      </c>
      <c r="EK34" s="141"/>
      <c r="EL34" s="141"/>
      <c r="EM34" s="141"/>
      <c r="EN34" s="141"/>
      <c r="EO34" s="141"/>
      <c r="EP34" s="141"/>
      <c r="EQ34" s="141"/>
      <c r="ER34" s="141"/>
      <c r="ES34" s="141"/>
      <c r="ET34" s="141">
        <f t="shared" si="33"/>
        <v>1</v>
      </c>
      <c r="EU34" s="202"/>
      <c r="EV34" s="202"/>
      <c r="EW34" s="202"/>
      <c r="EX34" s="202"/>
      <c r="EY34" s="202"/>
      <c r="EZ34" s="202"/>
      <c r="FA34" s="202"/>
      <c r="FB34" s="202"/>
      <c r="FC34" s="202"/>
      <c r="FD34" s="202"/>
      <c r="FE34" s="202"/>
      <c r="FF34" s="202"/>
      <c r="FG34" s="202"/>
      <c r="FH34" s="202"/>
      <c r="FI34" s="202"/>
      <c r="FJ34" s="202"/>
      <c r="FK34" s="202"/>
      <c r="FL34" s="202"/>
      <c r="FM34" s="142"/>
      <c r="FN34" s="142"/>
      <c r="FO34" s="142"/>
      <c r="FP34" s="61"/>
      <c r="FQ34" s="61"/>
      <c r="FR34" s="61"/>
      <c r="FS34" s="61"/>
      <c r="FT34" s="61"/>
      <c r="FU34" s="61"/>
      <c r="FV34" s="61"/>
      <c r="FW34" s="61"/>
      <c r="FX34" s="61"/>
      <c r="FY34" s="61"/>
      <c r="FZ34" s="61"/>
      <c r="GA34" s="61"/>
      <c r="GB34" s="61"/>
      <c r="GC34" s="61"/>
      <c r="GD34" s="56" t="s">
        <v>210</v>
      </c>
      <c r="GE34" s="56" t="s">
        <v>211</v>
      </c>
      <c r="GF34" s="57"/>
      <c r="GG34" s="56" t="s">
        <v>210</v>
      </c>
      <c r="GH34" s="56" t="s">
        <v>211</v>
      </c>
      <c r="GI34" s="56"/>
      <c r="GJ34" s="57" t="s">
        <v>212</v>
      </c>
      <c r="GK34" s="56" t="s">
        <v>213</v>
      </c>
      <c r="GL34" s="56"/>
      <c r="GM34" s="56"/>
      <c r="GN34" s="57"/>
      <c r="GO34" s="56" t="s">
        <v>214</v>
      </c>
      <c r="GP34" s="56" t="s">
        <v>215</v>
      </c>
      <c r="GQ34" s="56" t="s">
        <v>216</v>
      </c>
      <c r="GR34" s="56" t="s">
        <v>217</v>
      </c>
    </row>
    <row r="35" spans="1:200" s="21" customFormat="1" ht="79.5" customHeight="1">
      <c r="A35" s="61" t="str">
        <f t="shared" si="34"/>
        <v>112學年度第一學期</v>
      </c>
      <c r="B35" s="61"/>
      <c r="C35" s="61"/>
      <c r="D35" s="116" t="s">
        <v>81</v>
      </c>
      <c r="E35" s="116"/>
      <c r="F35" s="116" t="s">
        <v>476</v>
      </c>
      <c r="G35" s="117"/>
      <c r="H35" s="116"/>
      <c r="I35" s="116"/>
      <c r="J35" s="116"/>
      <c r="K35" s="116"/>
      <c r="L35" s="116"/>
      <c r="M35" s="118"/>
      <c r="N35" s="119"/>
      <c r="O35" s="116"/>
      <c r="P35" s="116" t="s">
        <v>209</v>
      </c>
      <c r="Q35" s="116"/>
      <c r="R35" s="120">
        <f t="shared" si="20"/>
        <v>0</v>
      </c>
      <c r="S35" s="116" t="s">
        <v>208</v>
      </c>
      <c r="T35" s="116"/>
      <c r="U35" s="121" t="str">
        <f t="shared" si="21"/>
        <v/>
      </c>
      <c r="V35" s="121" t="str">
        <f t="shared" si="0"/>
        <v/>
      </c>
      <c r="W35" s="121" t="str">
        <f>IF(E35="","",IF(#REF!=FALSE,0,IF(E35="國小部",0,IF(AND(E35="國中部",BN35&gt;=86,BM35&gt;=60),2500,IF(AND(OR(E35="高中部",E35="高職部",E35="專一至專三"),BN35&gt;=86,BM35&gt;=60),3500,IF(AND(OR(E35="專四至專五",E35="大學部[二專]",E35="大學部"),BN35&gt;=86,BM35&gt;=60),4500,0))))))</f>
        <v/>
      </c>
      <c r="X35" s="121" t="str">
        <f>IF(E35="","",IF(#REF!=FALSE,0,IFERROR(VLOOKUP(BO35,#REF!,2,FALSE),0)))</f>
        <v/>
      </c>
      <c r="Y35" s="121" t="str">
        <f>IF(E35="","",IF(#REF!=FALSE,0,IF(OR(E35="國小部",E35="國中部"),0,IF(BU35="甲級",18000,IF(BU35="乙級",9000,IF(BU35="丙級",4000,0))))))</f>
        <v/>
      </c>
      <c r="Z35" s="121" t="str">
        <f t="shared" si="1"/>
        <v/>
      </c>
      <c r="AA35" s="121" t="str">
        <f t="shared" si="2"/>
        <v/>
      </c>
      <c r="AB35" s="121" t="str">
        <f t="shared" si="22"/>
        <v/>
      </c>
      <c r="AC35" s="121" t="str">
        <f t="shared" si="3"/>
        <v/>
      </c>
      <c r="AD35" s="121" t="str">
        <f t="shared" si="4"/>
        <v/>
      </c>
      <c r="AE35" s="122"/>
      <c r="AF35" s="123"/>
      <c r="AG35" s="124"/>
      <c r="AH35" s="116"/>
      <c r="AI35" s="116"/>
      <c r="AJ35" s="116"/>
      <c r="AK35" s="116"/>
      <c r="AL35" s="116"/>
      <c r="AM35" s="127" t="s">
        <v>384</v>
      </c>
      <c r="AN35" s="116"/>
      <c r="AO35" s="116"/>
      <c r="AP35" s="116"/>
      <c r="AQ35" s="116"/>
      <c r="AR35" s="61"/>
      <c r="AS35" s="128"/>
      <c r="AT35" s="128"/>
      <c r="AU35" s="128"/>
      <c r="AV35" s="116"/>
      <c r="AW35" s="145"/>
      <c r="AX35" s="145"/>
      <c r="AY35" s="145"/>
      <c r="AZ35" s="129"/>
      <c r="BA35" s="129"/>
      <c r="BB35" s="146"/>
      <c r="BC35" s="146"/>
      <c r="BD35" s="61"/>
      <c r="BE35" s="61"/>
      <c r="BF35" s="61"/>
      <c r="BG35" s="61"/>
      <c r="BH35" s="61"/>
      <c r="BI35" s="61"/>
      <c r="BJ35" s="131"/>
      <c r="BK35" s="131"/>
      <c r="BL35" s="131"/>
      <c r="BM35" s="131"/>
      <c r="BN35" s="131"/>
      <c r="BO35" s="652"/>
      <c r="BP35" s="653"/>
      <c r="BQ35" s="654"/>
      <c r="BR35" s="132"/>
      <c r="BS35" s="132"/>
      <c r="BT35" s="132"/>
      <c r="BU35" s="132"/>
      <c r="BV35" s="132"/>
      <c r="BW35" s="132" t="str">
        <f t="shared" si="23"/>
        <v/>
      </c>
      <c r="BX35" s="132" t="str">
        <f t="shared" si="24"/>
        <v/>
      </c>
      <c r="BY35" s="132" t="str">
        <f t="shared" si="25"/>
        <v/>
      </c>
      <c r="BZ35" s="61" t="str">
        <f t="shared" si="5"/>
        <v/>
      </c>
      <c r="CA35" s="61" t="str">
        <f t="shared" si="6"/>
        <v/>
      </c>
      <c r="CB35" s="61" t="str">
        <f t="shared" si="7"/>
        <v/>
      </c>
      <c r="CC35" s="61" t="str">
        <f t="shared" si="8"/>
        <v/>
      </c>
      <c r="CD35" s="61" t="str">
        <f t="shared" si="9"/>
        <v/>
      </c>
      <c r="CE35" s="61" t="str">
        <f t="shared" si="10"/>
        <v/>
      </c>
      <c r="CF35" s="61" t="str">
        <f t="shared" si="11"/>
        <v/>
      </c>
      <c r="CG35" s="61" t="str">
        <f t="shared" si="12"/>
        <v/>
      </c>
      <c r="CH35" s="132" t="str">
        <f t="shared" si="26"/>
        <v/>
      </c>
      <c r="CI35" s="134" t="str">
        <f t="shared" si="27"/>
        <v/>
      </c>
      <c r="CJ35" s="61" t="str">
        <f t="shared" si="28"/>
        <v/>
      </c>
      <c r="CK35" s="61" t="str">
        <f t="shared" si="29"/>
        <v/>
      </c>
      <c r="CL35" s="61" t="str">
        <f t="shared" si="30"/>
        <v/>
      </c>
      <c r="CM35" s="61"/>
      <c r="CN35" s="61"/>
      <c r="CO35" s="61"/>
      <c r="CP35" s="61"/>
      <c r="CQ35" s="61"/>
      <c r="CR35" s="61"/>
      <c r="CS35" s="61"/>
      <c r="CT35" s="61"/>
      <c r="CU35" s="61" t="str">
        <f t="shared" si="31"/>
        <v/>
      </c>
      <c r="CV35" s="61" t="str">
        <f t="shared" si="13"/>
        <v/>
      </c>
      <c r="CW35" s="61" t="str">
        <f t="shared" si="32"/>
        <v/>
      </c>
      <c r="CX35" s="61"/>
      <c r="CY35" s="61"/>
      <c r="CZ35" s="61"/>
      <c r="DA35" s="61"/>
      <c r="DB35" s="61"/>
      <c r="DC35" s="61"/>
      <c r="DD35" s="61"/>
      <c r="DE35" s="61"/>
      <c r="DF35" s="61"/>
      <c r="DG35" s="61"/>
      <c r="DH35" s="61"/>
      <c r="DI35" s="61"/>
      <c r="DJ35" s="61"/>
      <c r="DK35" s="61"/>
      <c r="DL35" s="61"/>
      <c r="DM35" s="61"/>
      <c r="DN35" s="61" t="s">
        <v>385</v>
      </c>
      <c r="DO35" s="61"/>
      <c r="DP35" s="61"/>
      <c r="DQ35" s="61"/>
      <c r="DR35" s="61"/>
      <c r="DS35" s="135"/>
      <c r="DT35" s="135"/>
      <c r="DU35" s="136"/>
      <c r="DV35" s="136"/>
      <c r="DW35" s="137"/>
      <c r="DX35" s="147">
        <f>'編號 No28.家庭成員'!X$4</f>
        <v>1</v>
      </c>
      <c r="DY35" s="139">
        <f>'編號 No28.家庭成員'!N$23</f>
        <v>0</v>
      </c>
      <c r="DZ35" s="139">
        <f>'編號 No28.家庭成員'!O$23</f>
        <v>0</v>
      </c>
      <c r="EA35" s="139">
        <f>'編號 No28.家庭成員'!P$23</f>
        <v>0</v>
      </c>
      <c r="EB35" s="139">
        <f>'編號 No28.家庭成員'!Q$23</f>
        <v>0</v>
      </c>
      <c r="EC35" s="139">
        <f>'編號 No28.家庭成員'!R$23</f>
        <v>0</v>
      </c>
      <c r="ED35" s="140">
        <f t="shared" si="14"/>
        <v>0</v>
      </c>
      <c r="EE35" s="140">
        <f t="shared" si="15"/>
        <v>0</v>
      </c>
      <c r="EF35" s="140">
        <f t="shared" si="16"/>
        <v>0</v>
      </c>
      <c r="EG35" s="141" t="str">
        <f t="shared" si="17"/>
        <v>身份空白</v>
      </c>
      <c r="EH35" s="141" t="str">
        <f t="shared" si="18"/>
        <v>身份空白</v>
      </c>
      <c r="EI35" s="141" t="str">
        <f t="shared" si="19"/>
        <v>身份空白</v>
      </c>
      <c r="EJ35" s="141">
        <v>1</v>
      </c>
      <c r="EK35" s="141"/>
      <c r="EL35" s="141"/>
      <c r="EM35" s="141"/>
      <c r="EN35" s="141"/>
      <c r="EO35" s="141"/>
      <c r="EP35" s="141"/>
      <c r="EQ35" s="141"/>
      <c r="ER35" s="141"/>
      <c r="ES35" s="141"/>
      <c r="ET35" s="141">
        <f t="shared" si="33"/>
        <v>1</v>
      </c>
      <c r="EU35" s="202"/>
      <c r="EV35" s="202"/>
      <c r="EW35" s="202"/>
      <c r="EX35" s="202"/>
      <c r="EY35" s="202"/>
      <c r="EZ35" s="202"/>
      <c r="FA35" s="202"/>
      <c r="FB35" s="202"/>
      <c r="FC35" s="202"/>
      <c r="FD35" s="202"/>
      <c r="FE35" s="202"/>
      <c r="FF35" s="202"/>
      <c r="FG35" s="202"/>
      <c r="FH35" s="202"/>
      <c r="FI35" s="202"/>
      <c r="FJ35" s="202"/>
      <c r="FK35" s="202"/>
      <c r="FL35" s="202"/>
      <c r="FM35" s="142"/>
      <c r="FN35" s="142"/>
      <c r="FO35" s="142"/>
      <c r="FP35" s="61"/>
      <c r="FQ35" s="61"/>
      <c r="FR35" s="61"/>
      <c r="FS35" s="61"/>
      <c r="FT35" s="61"/>
      <c r="FU35" s="61"/>
      <c r="FV35" s="61"/>
      <c r="FW35" s="61"/>
      <c r="FX35" s="61"/>
      <c r="FY35" s="61"/>
      <c r="FZ35" s="61"/>
      <c r="GA35" s="61"/>
      <c r="GB35" s="61"/>
      <c r="GC35" s="61"/>
      <c r="GD35" s="56" t="s">
        <v>210</v>
      </c>
      <c r="GE35" s="56" t="s">
        <v>211</v>
      </c>
      <c r="GF35" s="57"/>
      <c r="GG35" s="56" t="s">
        <v>210</v>
      </c>
      <c r="GH35" s="56" t="s">
        <v>211</v>
      </c>
      <c r="GI35" s="56"/>
      <c r="GJ35" s="57" t="s">
        <v>212</v>
      </c>
      <c r="GK35" s="56" t="s">
        <v>213</v>
      </c>
      <c r="GL35" s="56"/>
      <c r="GM35" s="56"/>
      <c r="GN35" s="57"/>
      <c r="GO35" s="56" t="s">
        <v>214</v>
      </c>
      <c r="GP35" s="56" t="s">
        <v>215</v>
      </c>
      <c r="GQ35" s="56" t="s">
        <v>216</v>
      </c>
      <c r="GR35" s="56" t="s">
        <v>217</v>
      </c>
    </row>
    <row r="36" spans="1:200" s="21" customFormat="1" ht="79.5" customHeight="1">
      <c r="A36" s="61" t="str">
        <f t="shared" si="34"/>
        <v>112學年度第一學期</v>
      </c>
      <c r="B36" s="61"/>
      <c r="C36" s="61"/>
      <c r="D36" s="116" t="s">
        <v>82</v>
      </c>
      <c r="E36" s="116"/>
      <c r="F36" s="116" t="s">
        <v>476</v>
      </c>
      <c r="G36" s="117"/>
      <c r="H36" s="116"/>
      <c r="I36" s="116"/>
      <c r="J36" s="116"/>
      <c r="K36" s="116"/>
      <c r="L36" s="116"/>
      <c r="M36" s="118"/>
      <c r="N36" s="119"/>
      <c r="O36" s="116"/>
      <c r="P36" s="116" t="s">
        <v>209</v>
      </c>
      <c r="Q36" s="116"/>
      <c r="R36" s="120">
        <f t="shared" si="20"/>
        <v>0</v>
      </c>
      <c r="S36" s="116" t="s">
        <v>208</v>
      </c>
      <c r="T36" s="116"/>
      <c r="U36" s="121" t="str">
        <f t="shared" si="21"/>
        <v/>
      </c>
      <c r="V36" s="121" t="str">
        <f t="shared" si="0"/>
        <v/>
      </c>
      <c r="W36" s="121" t="str">
        <f>IF(E36="","",IF(#REF!=FALSE,0,IF(E36="國小部",0,IF(AND(E36="國中部",BN36&gt;=86,BM36&gt;=60),2500,IF(AND(OR(E36="高中部",E36="高職部",E36="專一至專三"),BN36&gt;=86,BM36&gt;=60),3500,IF(AND(OR(E36="專四至專五",E36="大學部[二專]",E36="大學部"),BN36&gt;=86,BM36&gt;=60),4500,0))))))</f>
        <v/>
      </c>
      <c r="X36" s="121" t="str">
        <f>IF(E36="","",IF(#REF!=FALSE,0,IFERROR(VLOOKUP(BO36,#REF!,2,FALSE),0)))</f>
        <v/>
      </c>
      <c r="Y36" s="121" t="str">
        <f>IF(E36="","",IF(#REF!=FALSE,0,IF(OR(E36="國小部",E36="國中部"),0,IF(BU36="甲級",18000,IF(BU36="乙級",9000,IF(BU36="丙級",4000,0))))))</f>
        <v/>
      </c>
      <c r="Z36" s="121" t="str">
        <f t="shared" si="1"/>
        <v/>
      </c>
      <c r="AA36" s="121" t="str">
        <f t="shared" si="2"/>
        <v/>
      </c>
      <c r="AB36" s="121" t="str">
        <f t="shared" si="22"/>
        <v/>
      </c>
      <c r="AC36" s="121" t="str">
        <f t="shared" si="3"/>
        <v/>
      </c>
      <c r="AD36" s="121" t="str">
        <f t="shared" si="4"/>
        <v/>
      </c>
      <c r="AE36" s="122"/>
      <c r="AF36" s="123"/>
      <c r="AG36" s="124"/>
      <c r="AH36" s="116"/>
      <c r="AI36" s="116"/>
      <c r="AJ36" s="116"/>
      <c r="AK36" s="116"/>
      <c r="AL36" s="116"/>
      <c r="AM36" s="127" t="s">
        <v>384</v>
      </c>
      <c r="AN36" s="116"/>
      <c r="AO36" s="116"/>
      <c r="AP36" s="116"/>
      <c r="AQ36" s="116"/>
      <c r="AR36" s="61"/>
      <c r="AS36" s="128"/>
      <c r="AT36" s="128"/>
      <c r="AU36" s="128"/>
      <c r="AV36" s="116"/>
      <c r="AW36" s="116"/>
      <c r="AX36" s="116"/>
      <c r="AY36" s="116"/>
      <c r="AZ36" s="129"/>
      <c r="BA36" s="129"/>
      <c r="BB36" s="146"/>
      <c r="BC36" s="146"/>
      <c r="BD36" s="61"/>
      <c r="BE36" s="61"/>
      <c r="BF36" s="61"/>
      <c r="BG36" s="61"/>
      <c r="BH36" s="61"/>
      <c r="BI36" s="61"/>
      <c r="BJ36" s="131"/>
      <c r="BK36" s="131"/>
      <c r="BL36" s="131"/>
      <c r="BM36" s="131"/>
      <c r="BN36" s="131"/>
      <c r="BO36" s="652"/>
      <c r="BP36" s="653"/>
      <c r="BQ36" s="654"/>
      <c r="BR36" s="132"/>
      <c r="BS36" s="132"/>
      <c r="BT36" s="132"/>
      <c r="BU36" s="132"/>
      <c r="BV36" s="132"/>
      <c r="BW36" s="132" t="str">
        <f t="shared" si="23"/>
        <v/>
      </c>
      <c r="BX36" s="132" t="str">
        <f t="shared" si="24"/>
        <v/>
      </c>
      <c r="BY36" s="132" t="str">
        <f t="shared" si="25"/>
        <v/>
      </c>
      <c r="BZ36" s="61" t="str">
        <f t="shared" si="5"/>
        <v/>
      </c>
      <c r="CA36" s="61" t="str">
        <f t="shared" si="6"/>
        <v/>
      </c>
      <c r="CB36" s="61" t="str">
        <f t="shared" si="7"/>
        <v/>
      </c>
      <c r="CC36" s="61" t="str">
        <f t="shared" si="8"/>
        <v/>
      </c>
      <c r="CD36" s="61" t="str">
        <f t="shared" si="9"/>
        <v/>
      </c>
      <c r="CE36" s="61" t="str">
        <f t="shared" si="10"/>
        <v/>
      </c>
      <c r="CF36" s="61" t="str">
        <f t="shared" si="11"/>
        <v/>
      </c>
      <c r="CG36" s="61" t="str">
        <f t="shared" si="12"/>
        <v/>
      </c>
      <c r="CH36" s="132" t="str">
        <f t="shared" si="26"/>
        <v/>
      </c>
      <c r="CI36" s="134" t="str">
        <f t="shared" si="27"/>
        <v/>
      </c>
      <c r="CJ36" s="61" t="str">
        <f t="shared" si="28"/>
        <v/>
      </c>
      <c r="CK36" s="61" t="str">
        <f t="shared" si="29"/>
        <v/>
      </c>
      <c r="CL36" s="61" t="str">
        <f t="shared" si="30"/>
        <v/>
      </c>
      <c r="CM36" s="61"/>
      <c r="CN36" s="61"/>
      <c r="CO36" s="61"/>
      <c r="CP36" s="61"/>
      <c r="CQ36" s="61"/>
      <c r="CR36" s="61"/>
      <c r="CS36" s="61"/>
      <c r="CT36" s="61"/>
      <c r="CU36" s="61" t="str">
        <f t="shared" si="31"/>
        <v/>
      </c>
      <c r="CV36" s="61" t="str">
        <f t="shared" si="13"/>
        <v/>
      </c>
      <c r="CW36" s="61" t="str">
        <f t="shared" si="32"/>
        <v/>
      </c>
      <c r="CX36" s="61"/>
      <c r="CY36" s="61"/>
      <c r="CZ36" s="61"/>
      <c r="DA36" s="61"/>
      <c r="DB36" s="61"/>
      <c r="DC36" s="61"/>
      <c r="DD36" s="61"/>
      <c r="DE36" s="61"/>
      <c r="DF36" s="61"/>
      <c r="DG36" s="61"/>
      <c r="DH36" s="61"/>
      <c r="DI36" s="61"/>
      <c r="DJ36" s="61"/>
      <c r="DK36" s="61"/>
      <c r="DL36" s="61"/>
      <c r="DM36" s="61"/>
      <c r="DN36" s="61" t="s">
        <v>385</v>
      </c>
      <c r="DO36" s="61"/>
      <c r="DP36" s="61"/>
      <c r="DQ36" s="61"/>
      <c r="DR36" s="61"/>
      <c r="DS36" s="135"/>
      <c r="DT36" s="135"/>
      <c r="DU36" s="136"/>
      <c r="DV36" s="136"/>
      <c r="DW36" s="137"/>
      <c r="DX36" s="147">
        <f>'編號 No29.家庭成員 '!X$4</f>
        <v>1</v>
      </c>
      <c r="DY36" s="139">
        <f>'編號 No29.家庭成員 '!N$23</f>
        <v>0</v>
      </c>
      <c r="DZ36" s="139">
        <f>'編號 No29.家庭成員 '!O$23</f>
        <v>0</v>
      </c>
      <c r="EA36" s="139">
        <f>'編號 No29.家庭成員 '!P$23</f>
        <v>0</v>
      </c>
      <c r="EB36" s="139">
        <f>'編號 No29.家庭成員 '!Q$23</f>
        <v>0</v>
      </c>
      <c r="EC36" s="139">
        <f>'編號 No29.家庭成員 '!R$23</f>
        <v>0</v>
      </c>
      <c r="ED36" s="140">
        <f t="shared" si="14"/>
        <v>0</v>
      </c>
      <c r="EE36" s="140">
        <f t="shared" si="15"/>
        <v>0</v>
      </c>
      <c r="EF36" s="140">
        <f t="shared" si="16"/>
        <v>0</v>
      </c>
      <c r="EG36" s="141" t="str">
        <f t="shared" si="17"/>
        <v>身份空白</v>
      </c>
      <c r="EH36" s="141" t="str">
        <f t="shared" si="18"/>
        <v>身份空白</v>
      </c>
      <c r="EI36" s="141" t="str">
        <f t="shared" si="19"/>
        <v>身份空白</v>
      </c>
      <c r="EJ36" s="141">
        <v>1</v>
      </c>
      <c r="EK36" s="141"/>
      <c r="EL36" s="141"/>
      <c r="EM36" s="141"/>
      <c r="EN36" s="141"/>
      <c r="EO36" s="141"/>
      <c r="EP36" s="141"/>
      <c r="EQ36" s="141"/>
      <c r="ER36" s="141"/>
      <c r="ES36" s="141"/>
      <c r="ET36" s="141">
        <f t="shared" si="33"/>
        <v>1</v>
      </c>
      <c r="EU36" s="202"/>
      <c r="EV36" s="202"/>
      <c r="EW36" s="202"/>
      <c r="EX36" s="202"/>
      <c r="EY36" s="202"/>
      <c r="EZ36" s="202"/>
      <c r="FA36" s="202"/>
      <c r="FB36" s="202"/>
      <c r="FC36" s="202"/>
      <c r="FD36" s="202"/>
      <c r="FE36" s="202"/>
      <c r="FF36" s="202"/>
      <c r="FG36" s="202"/>
      <c r="FH36" s="202"/>
      <c r="FI36" s="202"/>
      <c r="FJ36" s="202"/>
      <c r="FK36" s="202"/>
      <c r="FL36" s="202"/>
      <c r="FM36" s="142"/>
      <c r="FN36" s="142"/>
      <c r="FO36" s="142"/>
      <c r="FP36" s="61"/>
      <c r="FQ36" s="61"/>
      <c r="FR36" s="61"/>
      <c r="FS36" s="61"/>
      <c r="FT36" s="61"/>
      <c r="FU36" s="61"/>
      <c r="FV36" s="61"/>
      <c r="FW36" s="61"/>
      <c r="FX36" s="61"/>
      <c r="FY36" s="61"/>
      <c r="FZ36" s="61"/>
      <c r="GA36" s="61"/>
      <c r="GB36" s="61"/>
      <c r="GC36" s="61"/>
      <c r="GD36" s="56" t="s">
        <v>210</v>
      </c>
      <c r="GE36" s="56" t="s">
        <v>211</v>
      </c>
      <c r="GF36" s="57"/>
      <c r="GG36" s="56" t="s">
        <v>210</v>
      </c>
      <c r="GH36" s="56" t="s">
        <v>211</v>
      </c>
      <c r="GI36" s="56"/>
      <c r="GJ36" s="57" t="s">
        <v>212</v>
      </c>
      <c r="GK36" s="56" t="s">
        <v>213</v>
      </c>
      <c r="GL36" s="56"/>
      <c r="GM36" s="56"/>
      <c r="GN36" s="57"/>
      <c r="GO36" s="56" t="s">
        <v>214</v>
      </c>
      <c r="GP36" s="56" t="s">
        <v>215</v>
      </c>
      <c r="GQ36" s="56" t="s">
        <v>216</v>
      </c>
      <c r="GR36" s="56" t="s">
        <v>217</v>
      </c>
    </row>
    <row r="37" spans="1:200" s="21" customFormat="1" ht="79.5" customHeight="1">
      <c r="A37" s="61" t="str">
        <f t="shared" si="34"/>
        <v>112學年度第一學期</v>
      </c>
      <c r="B37" s="61"/>
      <c r="C37" s="61"/>
      <c r="D37" s="116" t="s">
        <v>83</v>
      </c>
      <c r="E37" s="116"/>
      <c r="F37" s="116" t="s">
        <v>476</v>
      </c>
      <c r="G37" s="117"/>
      <c r="H37" s="116"/>
      <c r="I37" s="116"/>
      <c r="J37" s="116"/>
      <c r="K37" s="116"/>
      <c r="L37" s="116"/>
      <c r="M37" s="118"/>
      <c r="N37" s="119"/>
      <c r="O37" s="116"/>
      <c r="P37" s="116" t="s">
        <v>209</v>
      </c>
      <c r="Q37" s="116"/>
      <c r="R37" s="120">
        <f t="shared" si="20"/>
        <v>0</v>
      </c>
      <c r="S37" s="116" t="s">
        <v>208</v>
      </c>
      <c r="T37" s="116"/>
      <c r="U37" s="121" t="str">
        <f t="shared" si="21"/>
        <v/>
      </c>
      <c r="V37" s="121" t="str">
        <f t="shared" si="0"/>
        <v/>
      </c>
      <c r="W37" s="121" t="str">
        <f>IF(E37="","",IF(#REF!=FALSE,0,IF(E37="國小部",0,IF(AND(E37="國中部",BN37&gt;=86,BM37&gt;=60),2500,IF(AND(OR(E37="高中部",E37="高職部",E37="專一至專三"),BN37&gt;=86,BM37&gt;=60),3500,IF(AND(OR(E37="專四至專五",E37="大學部[二專]",E37="大學部"),BN37&gt;=86,BM37&gt;=60),4500,0))))))</f>
        <v/>
      </c>
      <c r="X37" s="121" t="str">
        <f>IF(E37="","",IF(#REF!=FALSE,0,IFERROR(VLOOKUP(BO37,#REF!,2,FALSE),0)))</f>
        <v/>
      </c>
      <c r="Y37" s="121" t="str">
        <f>IF(E37="","",IF(#REF!=FALSE,0,IF(OR(E37="國小部",E37="國中部"),0,IF(BU37="甲級",18000,IF(BU37="乙級",9000,IF(BU37="丙級",4000,0))))))</f>
        <v/>
      </c>
      <c r="Z37" s="121" t="str">
        <f t="shared" si="1"/>
        <v/>
      </c>
      <c r="AA37" s="121" t="str">
        <f t="shared" si="2"/>
        <v/>
      </c>
      <c r="AB37" s="121" t="str">
        <f t="shared" si="22"/>
        <v/>
      </c>
      <c r="AC37" s="121" t="str">
        <f t="shared" si="3"/>
        <v/>
      </c>
      <c r="AD37" s="121" t="str">
        <f t="shared" si="4"/>
        <v/>
      </c>
      <c r="AE37" s="122"/>
      <c r="AF37" s="123"/>
      <c r="AG37" s="124"/>
      <c r="AH37" s="116"/>
      <c r="AI37" s="116"/>
      <c r="AJ37" s="116"/>
      <c r="AK37" s="116"/>
      <c r="AL37" s="116"/>
      <c r="AM37" s="127" t="s">
        <v>384</v>
      </c>
      <c r="AN37" s="116"/>
      <c r="AO37" s="116"/>
      <c r="AP37" s="116"/>
      <c r="AQ37" s="116"/>
      <c r="AR37" s="61"/>
      <c r="AS37" s="128"/>
      <c r="AT37" s="128"/>
      <c r="AU37" s="128"/>
      <c r="AV37" s="116"/>
      <c r="AW37" s="116"/>
      <c r="AX37" s="116"/>
      <c r="AY37" s="116"/>
      <c r="AZ37" s="129"/>
      <c r="BA37" s="129"/>
      <c r="BB37" s="146"/>
      <c r="BC37" s="146"/>
      <c r="BD37" s="61"/>
      <c r="BE37" s="61"/>
      <c r="BF37" s="61"/>
      <c r="BG37" s="61"/>
      <c r="BH37" s="61"/>
      <c r="BI37" s="61"/>
      <c r="BJ37" s="131"/>
      <c r="BK37" s="131"/>
      <c r="BL37" s="131"/>
      <c r="BM37" s="131"/>
      <c r="BN37" s="131"/>
      <c r="BO37" s="652"/>
      <c r="BP37" s="653"/>
      <c r="BQ37" s="654"/>
      <c r="BR37" s="132"/>
      <c r="BS37" s="132"/>
      <c r="BT37" s="132"/>
      <c r="BU37" s="132"/>
      <c r="BV37" s="132"/>
      <c r="BW37" s="132" t="str">
        <f t="shared" si="23"/>
        <v/>
      </c>
      <c r="BX37" s="132" t="str">
        <f t="shared" si="24"/>
        <v/>
      </c>
      <c r="BY37" s="132" t="str">
        <f t="shared" si="25"/>
        <v/>
      </c>
      <c r="BZ37" s="61" t="str">
        <f t="shared" si="5"/>
        <v/>
      </c>
      <c r="CA37" s="61" t="str">
        <f t="shared" si="6"/>
        <v/>
      </c>
      <c r="CB37" s="61" t="str">
        <f t="shared" si="7"/>
        <v/>
      </c>
      <c r="CC37" s="61" t="str">
        <f t="shared" si="8"/>
        <v/>
      </c>
      <c r="CD37" s="61" t="str">
        <f t="shared" si="9"/>
        <v/>
      </c>
      <c r="CE37" s="61" t="str">
        <f t="shared" si="10"/>
        <v/>
      </c>
      <c r="CF37" s="61" t="str">
        <f t="shared" si="11"/>
        <v/>
      </c>
      <c r="CG37" s="61" t="str">
        <f t="shared" si="12"/>
        <v/>
      </c>
      <c r="CH37" s="132" t="str">
        <f t="shared" si="26"/>
        <v/>
      </c>
      <c r="CI37" s="134" t="str">
        <f t="shared" si="27"/>
        <v/>
      </c>
      <c r="CJ37" s="61" t="str">
        <f t="shared" si="28"/>
        <v/>
      </c>
      <c r="CK37" s="61" t="str">
        <f t="shared" si="29"/>
        <v/>
      </c>
      <c r="CL37" s="61" t="str">
        <f t="shared" si="30"/>
        <v/>
      </c>
      <c r="CM37" s="61"/>
      <c r="CN37" s="61"/>
      <c r="CO37" s="61"/>
      <c r="CP37" s="61"/>
      <c r="CQ37" s="61"/>
      <c r="CR37" s="61"/>
      <c r="CS37" s="61"/>
      <c r="CT37" s="61"/>
      <c r="CU37" s="61" t="str">
        <f t="shared" si="31"/>
        <v/>
      </c>
      <c r="CV37" s="61" t="str">
        <f t="shared" si="13"/>
        <v/>
      </c>
      <c r="CW37" s="61" t="str">
        <f t="shared" si="32"/>
        <v/>
      </c>
      <c r="CX37" s="61"/>
      <c r="CY37" s="61"/>
      <c r="CZ37" s="61"/>
      <c r="DA37" s="61"/>
      <c r="DB37" s="61"/>
      <c r="DC37" s="61"/>
      <c r="DD37" s="61"/>
      <c r="DE37" s="61"/>
      <c r="DF37" s="61"/>
      <c r="DG37" s="61"/>
      <c r="DH37" s="61"/>
      <c r="DI37" s="61"/>
      <c r="DJ37" s="61"/>
      <c r="DK37" s="61"/>
      <c r="DL37" s="61"/>
      <c r="DM37" s="61"/>
      <c r="DN37" s="61" t="s">
        <v>385</v>
      </c>
      <c r="DO37" s="61"/>
      <c r="DP37" s="61"/>
      <c r="DQ37" s="61"/>
      <c r="DR37" s="61"/>
      <c r="DS37" s="135"/>
      <c r="DT37" s="135"/>
      <c r="DU37" s="136"/>
      <c r="DV37" s="136"/>
      <c r="DW37" s="137"/>
      <c r="DX37" s="147">
        <f>'編號 No30.家庭成員 '!X$4</f>
        <v>1</v>
      </c>
      <c r="DY37" s="139">
        <f>'編號 No30.家庭成員 '!N$23</f>
        <v>0</v>
      </c>
      <c r="DZ37" s="139">
        <f>'編號 No30.家庭成員 '!O$23</f>
        <v>0</v>
      </c>
      <c r="EA37" s="139">
        <f>'編號 No30.家庭成員 '!P$23</f>
        <v>0</v>
      </c>
      <c r="EB37" s="139">
        <f>'編號 No30.家庭成員 '!Q$23</f>
        <v>0</v>
      </c>
      <c r="EC37" s="139">
        <f>'編號 No30.家庭成員 '!R$23</f>
        <v>0</v>
      </c>
      <c r="ED37" s="140">
        <f t="shared" si="14"/>
        <v>0</v>
      </c>
      <c r="EE37" s="140">
        <f t="shared" si="15"/>
        <v>0</v>
      </c>
      <c r="EF37" s="140">
        <f t="shared" si="16"/>
        <v>0</v>
      </c>
      <c r="EG37" s="141" t="str">
        <f t="shared" si="17"/>
        <v>身份空白</v>
      </c>
      <c r="EH37" s="141" t="str">
        <f t="shared" si="18"/>
        <v>身份空白</v>
      </c>
      <c r="EI37" s="141" t="str">
        <f t="shared" si="19"/>
        <v>身份空白</v>
      </c>
      <c r="EJ37" s="141">
        <v>1</v>
      </c>
      <c r="EK37" s="141"/>
      <c r="EL37" s="141"/>
      <c r="EM37" s="141"/>
      <c r="EN37" s="141"/>
      <c r="EO37" s="141"/>
      <c r="EP37" s="141"/>
      <c r="EQ37" s="141"/>
      <c r="ER37" s="141"/>
      <c r="ES37" s="141"/>
      <c r="ET37" s="141">
        <f t="shared" si="33"/>
        <v>1</v>
      </c>
      <c r="EU37" s="202"/>
      <c r="EV37" s="202"/>
      <c r="EW37" s="202"/>
      <c r="EX37" s="202"/>
      <c r="EY37" s="202"/>
      <c r="EZ37" s="202"/>
      <c r="FA37" s="202"/>
      <c r="FB37" s="202"/>
      <c r="FC37" s="202"/>
      <c r="FD37" s="202"/>
      <c r="FE37" s="202"/>
      <c r="FF37" s="202"/>
      <c r="FG37" s="202"/>
      <c r="FH37" s="202"/>
      <c r="FI37" s="202"/>
      <c r="FJ37" s="202"/>
      <c r="FK37" s="202"/>
      <c r="FL37" s="202"/>
      <c r="FM37" s="142"/>
      <c r="FN37" s="142"/>
      <c r="FO37" s="142"/>
      <c r="FP37" s="61"/>
      <c r="FQ37" s="61"/>
      <c r="FR37" s="61"/>
      <c r="FS37" s="61"/>
      <c r="FT37" s="61"/>
      <c r="FU37" s="61"/>
      <c r="FV37" s="61"/>
      <c r="FW37" s="61"/>
      <c r="FX37" s="61"/>
      <c r="FY37" s="61"/>
      <c r="FZ37" s="61"/>
      <c r="GA37" s="61"/>
      <c r="GB37" s="61"/>
      <c r="GC37" s="61"/>
      <c r="GD37" s="56" t="s">
        <v>210</v>
      </c>
      <c r="GE37" s="56" t="s">
        <v>211</v>
      </c>
      <c r="GF37" s="57"/>
      <c r="GG37" s="56" t="s">
        <v>210</v>
      </c>
      <c r="GH37" s="56" t="s">
        <v>211</v>
      </c>
      <c r="GI37" s="56"/>
      <c r="GJ37" s="57" t="s">
        <v>212</v>
      </c>
      <c r="GK37" s="56" t="s">
        <v>213</v>
      </c>
      <c r="GL37" s="56"/>
      <c r="GM37" s="56"/>
      <c r="GN37" s="57"/>
      <c r="GO37" s="56" t="s">
        <v>214</v>
      </c>
      <c r="GP37" s="56" t="s">
        <v>215</v>
      </c>
      <c r="GQ37" s="56" t="s">
        <v>216</v>
      </c>
      <c r="GR37" s="56" t="s">
        <v>217</v>
      </c>
    </row>
    <row r="38" spans="1:200" s="21" customFormat="1" ht="79.5" customHeight="1">
      <c r="A38" s="61" t="str">
        <f t="shared" si="34"/>
        <v>112學年度第一學期</v>
      </c>
      <c r="B38" s="61"/>
      <c r="C38" s="61"/>
      <c r="D38" s="116" t="s">
        <v>84</v>
      </c>
      <c r="E38" s="116"/>
      <c r="F38" s="116" t="s">
        <v>476</v>
      </c>
      <c r="G38" s="117"/>
      <c r="H38" s="116"/>
      <c r="I38" s="116"/>
      <c r="J38" s="116"/>
      <c r="K38" s="116"/>
      <c r="L38" s="116"/>
      <c r="M38" s="118"/>
      <c r="N38" s="119"/>
      <c r="O38" s="116"/>
      <c r="P38" s="116" t="s">
        <v>209</v>
      </c>
      <c r="Q38" s="116"/>
      <c r="R38" s="120">
        <f t="shared" si="20"/>
        <v>0</v>
      </c>
      <c r="S38" s="116" t="s">
        <v>208</v>
      </c>
      <c r="T38" s="116"/>
      <c r="U38" s="121" t="str">
        <f t="shared" si="21"/>
        <v/>
      </c>
      <c r="V38" s="121" t="str">
        <f t="shared" si="0"/>
        <v/>
      </c>
      <c r="W38" s="121" t="str">
        <f>IF(E38="","",IF(#REF!=FALSE,0,IF(E38="國小部",0,IF(AND(E38="國中部",BN38&gt;=86,BM38&gt;=60),2500,IF(AND(OR(E38="高中部",E38="高職部",E38="專一至專三"),BN38&gt;=86,BM38&gt;=60),3500,IF(AND(OR(E38="專四至專五",E38="大學部[二專]",E38="大學部"),BN38&gt;=86,BM38&gt;=60),4500,0))))))</f>
        <v/>
      </c>
      <c r="X38" s="121" t="str">
        <f>IF(E38="","",IF(#REF!=FALSE,0,IFERROR(VLOOKUP(BO38,#REF!,2,FALSE),0)))</f>
        <v/>
      </c>
      <c r="Y38" s="121" t="str">
        <f>IF(E38="","",IF(#REF!=FALSE,0,IF(OR(E38="國小部",E38="國中部"),0,IF(BU38="甲級",18000,IF(BU38="乙級",9000,IF(BU38="丙級",4000,0))))))</f>
        <v/>
      </c>
      <c r="Z38" s="121" t="str">
        <f t="shared" si="1"/>
        <v/>
      </c>
      <c r="AA38" s="121" t="str">
        <f t="shared" si="2"/>
        <v/>
      </c>
      <c r="AB38" s="121" t="str">
        <f t="shared" si="22"/>
        <v/>
      </c>
      <c r="AC38" s="121" t="str">
        <f t="shared" si="3"/>
        <v/>
      </c>
      <c r="AD38" s="121" t="str">
        <f t="shared" si="4"/>
        <v/>
      </c>
      <c r="AE38" s="122"/>
      <c r="AF38" s="123"/>
      <c r="AG38" s="124"/>
      <c r="AH38" s="125"/>
      <c r="AI38" s="125"/>
      <c r="AJ38" s="125"/>
      <c r="AK38" s="125"/>
      <c r="AL38" s="127"/>
      <c r="AM38" s="127" t="s">
        <v>384</v>
      </c>
      <c r="AN38" s="127"/>
      <c r="AO38" s="127"/>
      <c r="AP38" s="127"/>
      <c r="AQ38" s="127"/>
      <c r="AR38" s="61"/>
      <c r="AS38" s="128"/>
      <c r="AT38" s="128"/>
      <c r="AU38" s="128"/>
      <c r="AV38" s="116"/>
      <c r="AW38" s="116"/>
      <c r="AX38" s="116"/>
      <c r="AY38" s="116"/>
      <c r="AZ38" s="129"/>
      <c r="BA38" s="129"/>
      <c r="BB38" s="130"/>
      <c r="BC38" s="130"/>
      <c r="BD38" s="61"/>
      <c r="BE38" s="61"/>
      <c r="BF38" s="61"/>
      <c r="BG38" s="61"/>
      <c r="BH38" s="61"/>
      <c r="BI38" s="61"/>
      <c r="BJ38" s="131"/>
      <c r="BK38" s="131"/>
      <c r="BL38" s="131"/>
      <c r="BM38" s="131"/>
      <c r="BN38" s="131"/>
      <c r="BO38" s="652"/>
      <c r="BP38" s="653"/>
      <c r="BQ38" s="654"/>
      <c r="BR38" s="132"/>
      <c r="BS38" s="132"/>
      <c r="BT38" s="132"/>
      <c r="BU38" s="132"/>
      <c r="BV38" s="132"/>
      <c r="BW38" s="132" t="str">
        <f t="shared" si="23"/>
        <v/>
      </c>
      <c r="BX38" s="132" t="str">
        <f t="shared" si="24"/>
        <v/>
      </c>
      <c r="BY38" s="132" t="str">
        <f t="shared" si="25"/>
        <v/>
      </c>
      <c r="BZ38" s="61" t="str">
        <f t="shared" si="5"/>
        <v/>
      </c>
      <c r="CA38" s="61" t="str">
        <f t="shared" si="6"/>
        <v/>
      </c>
      <c r="CB38" s="61" t="str">
        <f t="shared" si="7"/>
        <v/>
      </c>
      <c r="CC38" s="61" t="str">
        <f t="shared" si="8"/>
        <v/>
      </c>
      <c r="CD38" s="61" t="str">
        <f t="shared" si="9"/>
        <v/>
      </c>
      <c r="CE38" s="61" t="str">
        <f t="shared" si="10"/>
        <v/>
      </c>
      <c r="CF38" s="61" t="str">
        <f t="shared" si="11"/>
        <v/>
      </c>
      <c r="CG38" s="61" t="str">
        <f t="shared" si="12"/>
        <v/>
      </c>
      <c r="CH38" s="132" t="str">
        <f t="shared" si="26"/>
        <v/>
      </c>
      <c r="CI38" s="134" t="str">
        <f t="shared" si="27"/>
        <v/>
      </c>
      <c r="CJ38" s="61" t="str">
        <f t="shared" si="28"/>
        <v/>
      </c>
      <c r="CK38" s="61" t="str">
        <f t="shared" si="29"/>
        <v/>
      </c>
      <c r="CL38" s="61" t="str">
        <f t="shared" si="30"/>
        <v/>
      </c>
      <c r="CM38" s="61"/>
      <c r="CN38" s="61"/>
      <c r="CO38" s="61"/>
      <c r="CP38" s="61"/>
      <c r="CQ38" s="61"/>
      <c r="CR38" s="61"/>
      <c r="CS38" s="61"/>
      <c r="CT38" s="61"/>
      <c r="CU38" s="61" t="str">
        <f t="shared" si="31"/>
        <v/>
      </c>
      <c r="CV38" s="61" t="str">
        <f t="shared" si="13"/>
        <v/>
      </c>
      <c r="CW38" s="61" t="str">
        <f t="shared" si="32"/>
        <v/>
      </c>
      <c r="CX38" s="61"/>
      <c r="CY38" s="61"/>
      <c r="CZ38" s="61"/>
      <c r="DA38" s="61"/>
      <c r="DB38" s="61"/>
      <c r="DC38" s="61"/>
      <c r="DD38" s="61"/>
      <c r="DE38" s="61"/>
      <c r="DF38" s="61"/>
      <c r="DG38" s="61"/>
      <c r="DH38" s="61"/>
      <c r="DI38" s="61"/>
      <c r="DJ38" s="61"/>
      <c r="DK38" s="61"/>
      <c r="DL38" s="61"/>
      <c r="DM38" s="61"/>
      <c r="DN38" s="61" t="s">
        <v>385</v>
      </c>
      <c r="DO38" s="61"/>
      <c r="DP38" s="61"/>
      <c r="DQ38" s="61"/>
      <c r="DR38" s="61"/>
      <c r="DS38" s="135"/>
      <c r="DT38" s="135"/>
      <c r="DU38" s="136"/>
      <c r="DV38" s="136"/>
      <c r="DW38" s="137"/>
      <c r="DX38" s="147">
        <f>'編號 No31.家庭成員 '!X$4</f>
        <v>1</v>
      </c>
      <c r="DY38" s="139">
        <f>'編號 No31.家庭成員 '!N$23</f>
        <v>0</v>
      </c>
      <c r="DZ38" s="139">
        <f>'編號 No31.家庭成員 '!O$23</f>
        <v>0</v>
      </c>
      <c r="EA38" s="139">
        <f>'編號 No31.家庭成員 '!P$23</f>
        <v>0</v>
      </c>
      <c r="EB38" s="139">
        <f>'編號 No31.家庭成員 '!Q$23</f>
        <v>0</v>
      </c>
      <c r="EC38" s="139">
        <f>'編號 No31.家庭成員 '!R$23</f>
        <v>0</v>
      </c>
      <c r="ED38" s="140">
        <f t="shared" si="14"/>
        <v>0</v>
      </c>
      <c r="EE38" s="140">
        <f t="shared" si="15"/>
        <v>0</v>
      </c>
      <c r="EF38" s="140">
        <f t="shared" si="16"/>
        <v>0</v>
      </c>
      <c r="EG38" s="141" t="str">
        <f t="shared" si="17"/>
        <v>身份空白</v>
      </c>
      <c r="EH38" s="141" t="str">
        <f t="shared" si="18"/>
        <v>身份空白</v>
      </c>
      <c r="EI38" s="141" t="str">
        <f t="shared" si="19"/>
        <v>身份空白</v>
      </c>
      <c r="EJ38" s="141">
        <v>1</v>
      </c>
      <c r="EK38" s="141"/>
      <c r="EL38" s="141"/>
      <c r="EM38" s="141"/>
      <c r="EN38" s="141"/>
      <c r="EO38" s="141"/>
      <c r="EP38" s="141"/>
      <c r="EQ38" s="141"/>
      <c r="ER38" s="141"/>
      <c r="ES38" s="141"/>
      <c r="ET38" s="141">
        <f t="shared" si="33"/>
        <v>1</v>
      </c>
      <c r="EU38" s="202"/>
      <c r="EV38" s="202"/>
      <c r="EW38" s="202"/>
      <c r="EX38" s="202"/>
      <c r="EY38" s="202"/>
      <c r="EZ38" s="202"/>
      <c r="FA38" s="202"/>
      <c r="FB38" s="202"/>
      <c r="FC38" s="202"/>
      <c r="FD38" s="202"/>
      <c r="FE38" s="202"/>
      <c r="FF38" s="202"/>
      <c r="FG38" s="202"/>
      <c r="FH38" s="202"/>
      <c r="FI38" s="202"/>
      <c r="FJ38" s="202"/>
      <c r="FK38" s="202"/>
      <c r="FL38" s="202"/>
      <c r="FM38" s="142"/>
      <c r="FN38" s="142"/>
      <c r="FO38" s="142"/>
      <c r="FP38" s="61"/>
      <c r="FQ38" s="61"/>
      <c r="FR38" s="61"/>
      <c r="FS38" s="61"/>
      <c r="FT38" s="61"/>
      <c r="FU38" s="61"/>
      <c r="FV38" s="61"/>
      <c r="FW38" s="61"/>
      <c r="FX38" s="61"/>
      <c r="FY38" s="61"/>
      <c r="FZ38" s="61"/>
      <c r="GA38" s="61"/>
      <c r="GB38" s="61"/>
      <c r="GC38" s="61"/>
      <c r="GD38" s="56" t="s">
        <v>210</v>
      </c>
      <c r="GE38" s="56" t="s">
        <v>211</v>
      </c>
      <c r="GF38" s="57"/>
      <c r="GG38" s="56" t="s">
        <v>210</v>
      </c>
      <c r="GH38" s="56" t="s">
        <v>211</v>
      </c>
      <c r="GI38" s="56"/>
      <c r="GJ38" s="57" t="s">
        <v>212</v>
      </c>
      <c r="GK38" s="56" t="s">
        <v>213</v>
      </c>
      <c r="GL38" s="56"/>
      <c r="GM38" s="56"/>
      <c r="GN38" s="57"/>
      <c r="GO38" s="56" t="s">
        <v>214</v>
      </c>
      <c r="GP38" s="56" t="s">
        <v>215</v>
      </c>
      <c r="GQ38" s="56" t="s">
        <v>216</v>
      </c>
      <c r="GR38" s="56" t="s">
        <v>217</v>
      </c>
    </row>
    <row r="39" spans="1:200" s="21" customFormat="1" ht="79.5" customHeight="1">
      <c r="A39" s="61" t="str">
        <f t="shared" si="34"/>
        <v>112學年度第一學期</v>
      </c>
      <c r="B39" s="61"/>
      <c r="C39" s="61"/>
      <c r="D39" s="116" t="s">
        <v>85</v>
      </c>
      <c r="E39" s="116"/>
      <c r="F39" s="116" t="s">
        <v>476</v>
      </c>
      <c r="G39" s="117"/>
      <c r="H39" s="116"/>
      <c r="I39" s="116"/>
      <c r="J39" s="116"/>
      <c r="K39" s="116"/>
      <c r="L39" s="116"/>
      <c r="M39" s="118"/>
      <c r="N39" s="119"/>
      <c r="O39" s="116"/>
      <c r="P39" s="116" t="s">
        <v>209</v>
      </c>
      <c r="Q39" s="116"/>
      <c r="R39" s="120">
        <f t="shared" si="20"/>
        <v>0</v>
      </c>
      <c r="S39" s="116" t="s">
        <v>208</v>
      </c>
      <c r="T39" s="116"/>
      <c r="U39" s="121" t="str">
        <f t="shared" si="21"/>
        <v/>
      </c>
      <c r="V39" s="121" t="str">
        <f t="shared" si="0"/>
        <v/>
      </c>
      <c r="W39" s="121" t="str">
        <f>IF(E39="","",IF(#REF!=FALSE,0,IF(E39="國小部",0,IF(AND(E39="國中部",BN39&gt;=86,BM39&gt;=60),2500,IF(AND(OR(E39="高中部",E39="高職部",E39="專一至專三"),BN39&gt;=86,BM39&gt;=60),3500,IF(AND(OR(E39="專四至專五",E39="大學部[二專]",E39="大學部"),BN39&gt;=86,BM39&gt;=60),4500,0))))))</f>
        <v/>
      </c>
      <c r="X39" s="121" t="str">
        <f>IF(E39="","",IF(#REF!=FALSE,0,IFERROR(VLOOKUP(BO39,#REF!,2,FALSE),0)))</f>
        <v/>
      </c>
      <c r="Y39" s="121" t="str">
        <f>IF(E39="","",IF(#REF!=FALSE,0,IF(OR(E39="國小部",E39="國中部"),0,IF(BU39="甲級",18000,IF(BU39="乙級",9000,IF(BU39="丙級",4000,0))))))</f>
        <v/>
      </c>
      <c r="Z39" s="121" t="str">
        <f t="shared" si="1"/>
        <v/>
      </c>
      <c r="AA39" s="121" t="str">
        <f t="shared" si="2"/>
        <v/>
      </c>
      <c r="AB39" s="121" t="str">
        <f t="shared" si="22"/>
        <v/>
      </c>
      <c r="AC39" s="121" t="str">
        <f t="shared" si="3"/>
        <v/>
      </c>
      <c r="AD39" s="121" t="str">
        <f t="shared" si="4"/>
        <v/>
      </c>
      <c r="AE39" s="122"/>
      <c r="AF39" s="123"/>
      <c r="AG39" s="124"/>
      <c r="AH39" s="125"/>
      <c r="AI39" s="125"/>
      <c r="AJ39" s="125"/>
      <c r="AK39" s="125"/>
      <c r="AL39" s="127"/>
      <c r="AM39" s="127" t="s">
        <v>384</v>
      </c>
      <c r="AN39" s="127"/>
      <c r="AO39" s="127"/>
      <c r="AP39" s="127"/>
      <c r="AQ39" s="127"/>
      <c r="AR39" s="61"/>
      <c r="AS39" s="128"/>
      <c r="AT39" s="128"/>
      <c r="AU39" s="128"/>
      <c r="AV39" s="116"/>
      <c r="AW39" s="116"/>
      <c r="AX39" s="116"/>
      <c r="AY39" s="116"/>
      <c r="AZ39" s="129"/>
      <c r="BA39" s="129"/>
      <c r="BB39" s="143"/>
      <c r="BC39" s="143"/>
      <c r="BD39" s="61"/>
      <c r="BE39" s="61"/>
      <c r="BF39" s="61"/>
      <c r="BG39" s="61"/>
      <c r="BH39" s="61"/>
      <c r="BI39" s="61"/>
      <c r="BJ39" s="131"/>
      <c r="BK39" s="131"/>
      <c r="BL39" s="131"/>
      <c r="BM39" s="131"/>
      <c r="BN39" s="131"/>
      <c r="BO39" s="652"/>
      <c r="BP39" s="653"/>
      <c r="BQ39" s="654"/>
      <c r="BR39" s="132"/>
      <c r="BS39" s="132"/>
      <c r="BT39" s="132"/>
      <c r="BU39" s="132"/>
      <c r="BV39" s="132"/>
      <c r="BW39" s="132" t="str">
        <f t="shared" si="23"/>
        <v/>
      </c>
      <c r="BX39" s="132" t="str">
        <f t="shared" si="24"/>
        <v/>
      </c>
      <c r="BY39" s="132" t="str">
        <f t="shared" si="25"/>
        <v/>
      </c>
      <c r="BZ39" s="61" t="str">
        <f t="shared" si="5"/>
        <v/>
      </c>
      <c r="CA39" s="61" t="str">
        <f t="shared" si="6"/>
        <v/>
      </c>
      <c r="CB39" s="61" t="str">
        <f t="shared" si="7"/>
        <v/>
      </c>
      <c r="CC39" s="61" t="str">
        <f t="shared" si="8"/>
        <v/>
      </c>
      <c r="CD39" s="61" t="str">
        <f t="shared" si="9"/>
        <v/>
      </c>
      <c r="CE39" s="61" t="str">
        <f t="shared" si="10"/>
        <v/>
      </c>
      <c r="CF39" s="61" t="str">
        <f t="shared" si="11"/>
        <v/>
      </c>
      <c r="CG39" s="61" t="str">
        <f t="shared" si="12"/>
        <v/>
      </c>
      <c r="CH39" s="132" t="str">
        <f t="shared" si="26"/>
        <v/>
      </c>
      <c r="CI39" s="134" t="str">
        <f t="shared" si="27"/>
        <v/>
      </c>
      <c r="CJ39" s="61" t="str">
        <f t="shared" si="28"/>
        <v/>
      </c>
      <c r="CK39" s="61" t="str">
        <f t="shared" si="29"/>
        <v/>
      </c>
      <c r="CL39" s="61" t="str">
        <f t="shared" si="30"/>
        <v/>
      </c>
      <c r="CM39" s="61"/>
      <c r="CN39" s="61"/>
      <c r="CO39" s="61"/>
      <c r="CP39" s="61"/>
      <c r="CQ39" s="61"/>
      <c r="CR39" s="61"/>
      <c r="CS39" s="61"/>
      <c r="CT39" s="61"/>
      <c r="CU39" s="61" t="str">
        <f t="shared" si="31"/>
        <v/>
      </c>
      <c r="CV39" s="61" t="str">
        <f t="shared" si="13"/>
        <v/>
      </c>
      <c r="CW39" s="61" t="str">
        <f t="shared" si="32"/>
        <v/>
      </c>
      <c r="CX39" s="61"/>
      <c r="CY39" s="61"/>
      <c r="CZ39" s="61"/>
      <c r="DA39" s="61"/>
      <c r="DB39" s="61"/>
      <c r="DC39" s="61"/>
      <c r="DD39" s="61"/>
      <c r="DE39" s="61"/>
      <c r="DF39" s="61"/>
      <c r="DG39" s="61"/>
      <c r="DH39" s="61"/>
      <c r="DI39" s="61"/>
      <c r="DJ39" s="61"/>
      <c r="DK39" s="61"/>
      <c r="DL39" s="61"/>
      <c r="DM39" s="61"/>
      <c r="DN39" s="61" t="s">
        <v>385</v>
      </c>
      <c r="DO39" s="61"/>
      <c r="DP39" s="61"/>
      <c r="DQ39" s="61"/>
      <c r="DR39" s="61"/>
      <c r="DS39" s="135"/>
      <c r="DT39" s="135"/>
      <c r="DU39" s="136"/>
      <c r="DV39" s="136"/>
      <c r="DW39" s="137"/>
      <c r="DX39" s="147">
        <f>'編號 No32.家庭成員'!X$4</f>
        <v>1</v>
      </c>
      <c r="DY39" s="139">
        <f>'編號 No32.家庭成員'!N$23</f>
        <v>0</v>
      </c>
      <c r="DZ39" s="139">
        <f>'編號 No32.家庭成員'!O$23</f>
        <v>0</v>
      </c>
      <c r="EA39" s="139">
        <f>'編號 No32.家庭成員'!P$23</f>
        <v>0</v>
      </c>
      <c r="EB39" s="139">
        <f>'編號 No32.家庭成員'!Q$23</f>
        <v>0</v>
      </c>
      <c r="EC39" s="139">
        <f>'編號 No32.家庭成員'!R$23</f>
        <v>0</v>
      </c>
      <c r="ED39" s="140">
        <f t="shared" si="14"/>
        <v>0</v>
      </c>
      <c r="EE39" s="140">
        <f t="shared" si="15"/>
        <v>0</v>
      </c>
      <c r="EF39" s="140">
        <f t="shared" si="16"/>
        <v>0</v>
      </c>
      <c r="EG39" s="141" t="str">
        <f t="shared" si="17"/>
        <v>身份空白</v>
      </c>
      <c r="EH39" s="141" t="str">
        <f t="shared" si="18"/>
        <v>身份空白</v>
      </c>
      <c r="EI39" s="141" t="str">
        <f t="shared" si="19"/>
        <v>身份空白</v>
      </c>
      <c r="EJ39" s="141">
        <v>1</v>
      </c>
      <c r="EK39" s="141"/>
      <c r="EL39" s="141"/>
      <c r="EM39" s="141"/>
      <c r="EN39" s="141"/>
      <c r="EO39" s="141"/>
      <c r="EP39" s="141"/>
      <c r="EQ39" s="141"/>
      <c r="ER39" s="141"/>
      <c r="ES39" s="141"/>
      <c r="ET39" s="141">
        <f t="shared" si="33"/>
        <v>1</v>
      </c>
      <c r="EU39" s="202"/>
      <c r="EV39" s="202"/>
      <c r="EW39" s="202"/>
      <c r="EX39" s="202"/>
      <c r="EY39" s="202"/>
      <c r="EZ39" s="202"/>
      <c r="FA39" s="202"/>
      <c r="FB39" s="202"/>
      <c r="FC39" s="202"/>
      <c r="FD39" s="202"/>
      <c r="FE39" s="202"/>
      <c r="FF39" s="202"/>
      <c r="FG39" s="202"/>
      <c r="FH39" s="202"/>
      <c r="FI39" s="202"/>
      <c r="FJ39" s="202"/>
      <c r="FK39" s="202"/>
      <c r="FL39" s="202"/>
      <c r="FM39" s="142"/>
      <c r="FN39" s="142"/>
      <c r="FO39" s="142"/>
      <c r="FP39" s="61"/>
      <c r="FQ39" s="61"/>
      <c r="FR39" s="61"/>
      <c r="FS39" s="61"/>
      <c r="FT39" s="61"/>
      <c r="FU39" s="61"/>
      <c r="FV39" s="61"/>
      <c r="FW39" s="61"/>
      <c r="FX39" s="61"/>
      <c r="FY39" s="61"/>
      <c r="FZ39" s="61"/>
      <c r="GA39" s="61"/>
      <c r="GB39" s="61"/>
      <c r="GC39" s="61"/>
      <c r="GD39" s="56" t="s">
        <v>210</v>
      </c>
      <c r="GE39" s="56" t="s">
        <v>211</v>
      </c>
      <c r="GF39" s="57"/>
      <c r="GG39" s="56" t="s">
        <v>210</v>
      </c>
      <c r="GH39" s="56" t="s">
        <v>211</v>
      </c>
      <c r="GI39" s="56"/>
      <c r="GJ39" s="57" t="s">
        <v>212</v>
      </c>
      <c r="GK39" s="56" t="s">
        <v>213</v>
      </c>
      <c r="GL39" s="56"/>
      <c r="GM39" s="56"/>
      <c r="GN39" s="57"/>
      <c r="GO39" s="56" t="s">
        <v>214</v>
      </c>
      <c r="GP39" s="56" t="s">
        <v>215</v>
      </c>
      <c r="GQ39" s="56" t="s">
        <v>216</v>
      </c>
      <c r="GR39" s="56" t="s">
        <v>217</v>
      </c>
    </row>
    <row r="40" spans="1:200" s="21" customFormat="1" ht="79.5" customHeight="1">
      <c r="A40" s="61" t="str">
        <f t="shared" si="34"/>
        <v>112學年度第一學期</v>
      </c>
      <c r="B40" s="61"/>
      <c r="C40" s="61"/>
      <c r="D40" s="116" t="s">
        <v>86</v>
      </c>
      <c r="E40" s="116"/>
      <c r="F40" s="116" t="s">
        <v>476</v>
      </c>
      <c r="G40" s="117"/>
      <c r="H40" s="116"/>
      <c r="I40" s="116"/>
      <c r="J40" s="116"/>
      <c r="K40" s="116"/>
      <c r="L40" s="116"/>
      <c r="M40" s="118"/>
      <c r="N40" s="119"/>
      <c r="O40" s="116"/>
      <c r="P40" s="116" t="s">
        <v>209</v>
      </c>
      <c r="Q40" s="116"/>
      <c r="R40" s="120">
        <f t="shared" si="20"/>
        <v>0</v>
      </c>
      <c r="S40" s="116" t="s">
        <v>208</v>
      </c>
      <c r="T40" s="116"/>
      <c r="U40" s="121" t="str">
        <f t="shared" si="21"/>
        <v/>
      </c>
      <c r="V40" s="121" t="str">
        <f t="shared" si="0"/>
        <v/>
      </c>
      <c r="W40" s="121" t="str">
        <f>IF(E40="","",IF(#REF!=FALSE,0,IF(E40="國小部",0,IF(AND(E40="國中部",BN40&gt;=86,BM40&gt;=60),2500,IF(AND(OR(E40="高中部",E40="高職部",E40="專一至專三"),BN40&gt;=86,BM40&gt;=60),3500,IF(AND(OR(E40="專四至專五",E40="大學部[二專]",E40="大學部"),BN40&gt;=86,BM40&gt;=60),4500,0))))))</f>
        <v/>
      </c>
      <c r="X40" s="121" t="str">
        <f>IF(E40="","",IF(#REF!=FALSE,0,IFERROR(VLOOKUP(BO40,#REF!,2,FALSE),0)))</f>
        <v/>
      </c>
      <c r="Y40" s="121" t="str">
        <f>IF(E40="","",IF(#REF!=FALSE,0,IF(OR(E40="國小部",E40="國中部"),0,IF(BU40="甲級",18000,IF(BU40="乙級",9000,IF(BU40="丙級",4000,0))))))</f>
        <v/>
      </c>
      <c r="Z40" s="121" t="str">
        <f t="shared" si="1"/>
        <v/>
      </c>
      <c r="AA40" s="121" t="str">
        <f t="shared" si="2"/>
        <v/>
      </c>
      <c r="AB40" s="121" t="str">
        <f t="shared" si="22"/>
        <v/>
      </c>
      <c r="AC40" s="121" t="str">
        <f t="shared" si="3"/>
        <v/>
      </c>
      <c r="AD40" s="121" t="str">
        <f t="shared" si="4"/>
        <v/>
      </c>
      <c r="AE40" s="122"/>
      <c r="AF40" s="123"/>
      <c r="AG40" s="124"/>
      <c r="AH40" s="125"/>
      <c r="AI40" s="125"/>
      <c r="AJ40" s="125"/>
      <c r="AK40" s="125"/>
      <c r="AL40" s="127"/>
      <c r="AM40" s="127" t="s">
        <v>384</v>
      </c>
      <c r="AN40" s="127"/>
      <c r="AO40" s="127"/>
      <c r="AP40" s="127"/>
      <c r="AQ40" s="127"/>
      <c r="AR40" s="61"/>
      <c r="AS40" s="128"/>
      <c r="AT40" s="128"/>
      <c r="AU40" s="128"/>
      <c r="AV40" s="116"/>
      <c r="AW40" s="116"/>
      <c r="AX40" s="116"/>
      <c r="AY40" s="116"/>
      <c r="AZ40" s="129"/>
      <c r="BA40" s="129"/>
      <c r="BB40" s="143"/>
      <c r="BC40" s="143"/>
      <c r="BD40" s="61"/>
      <c r="BE40" s="61"/>
      <c r="BF40" s="61"/>
      <c r="BG40" s="61"/>
      <c r="BH40" s="61"/>
      <c r="BI40" s="61"/>
      <c r="BJ40" s="131"/>
      <c r="BK40" s="131"/>
      <c r="BL40" s="131"/>
      <c r="BM40" s="131"/>
      <c r="BN40" s="131"/>
      <c r="BO40" s="652"/>
      <c r="BP40" s="653"/>
      <c r="BQ40" s="654"/>
      <c r="BR40" s="132"/>
      <c r="BS40" s="132"/>
      <c r="BT40" s="132"/>
      <c r="BU40" s="132"/>
      <c r="BV40" s="132"/>
      <c r="BW40" s="132" t="str">
        <f t="shared" si="23"/>
        <v/>
      </c>
      <c r="BX40" s="132" t="str">
        <f t="shared" si="24"/>
        <v/>
      </c>
      <c r="BY40" s="132" t="str">
        <f t="shared" si="25"/>
        <v/>
      </c>
      <c r="BZ40" s="61" t="str">
        <f t="shared" si="5"/>
        <v/>
      </c>
      <c r="CA40" s="61" t="str">
        <f t="shared" si="6"/>
        <v/>
      </c>
      <c r="CB40" s="61" t="str">
        <f t="shared" si="7"/>
        <v/>
      </c>
      <c r="CC40" s="61" t="str">
        <f t="shared" si="8"/>
        <v/>
      </c>
      <c r="CD40" s="61" t="str">
        <f t="shared" si="9"/>
        <v/>
      </c>
      <c r="CE40" s="61" t="str">
        <f t="shared" si="10"/>
        <v/>
      </c>
      <c r="CF40" s="61" t="str">
        <f t="shared" si="11"/>
        <v/>
      </c>
      <c r="CG40" s="61" t="str">
        <f t="shared" si="12"/>
        <v/>
      </c>
      <c r="CH40" s="132" t="str">
        <f t="shared" si="26"/>
        <v/>
      </c>
      <c r="CI40" s="134" t="str">
        <f t="shared" si="27"/>
        <v/>
      </c>
      <c r="CJ40" s="61" t="str">
        <f t="shared" si="28"/>
        <v/>
      </c>
      <c r="CK40" s="61" t="str">
        <f t="shared" si="29"/>
        <v/>
      </c>
      <c r="CL40" s="61" t="str">
        <f t="shared" si="30"/>
        <v/>
      </c>
      <c r="CM40" s="61"/>
      <c r="CN40" s="61"/>
      <c r="CO40" s="61"/>
      <c r="CP40" s="61"/>
      <c r="CQ40" s="61"/>
      <c r="CR40" s="61"/>
      <c r="CS40" s="61"/>
      <c r="CT40" s="61"/>
      <c r="CU40" s="61" t="str">
        <f t="shared" si="31"/>
        <v/>
      </c>
      <c r="CV40" s="61" t="str">
        <f t="shared" si="13"/>
        <v/>
      </c>
      <c r="CW40" s="61" t="str">
        <f t="shared" si="32"/>
        <v/>
      </c>
      <c r="CX40" s="61"/>
      <c r="CY40" s="61"/>
      <c r="CZ40" s="61"/>
      <c r="DA40" s="61"/>
      <c r="DB40" s="61"/>
      <c r="DC40" s="61"/>
      <c r="DD40" s="61"/>
      <c r="DE40" s="61"/>
      <c r="DF40" s="61"/>
      <c r="DG40" s="61"/>
      <c r="DH40" s="61"/>
      <c r="DI40" s="61"/>
      <c r="DJ40" s="61"/>
      <c r="DK40" s="61"/>
      <c r="DL40" s="61"/>
      <c r="DM40" s="61"/>
      <c r="DN40" s="61" t="s">
        <v>385</v>
      </c>
      <c r="DO40" s="61"/>
      <c r="DP40" s="61"/>
      <c r="DQ40" s="61"/>
      <c r="DR40" s="61"/>
      <c r="DS40" s="135"/>
      <c r="DT40" s="135"/>
      <c r="DU40" s="136"/>
      <c r="DV40" s="136"/>
      <c r="DW40" s="137"/>
      <c r="DX40" s="147">
        <f>'編號 No33.家庭成員'!X$4</f>
        <v>1</v>
      </c>
      <c r="DY40" s="139">
        <f>'編號 No33.家庭成員'!N$23</f>
        <v>0</v>
      </c>
      <c r="DZ40" s="139">
        <f>'編號 No33.家庭成員'!O$23</f>
        <v>0</v>
      </c>
      <c r="EA40" s="139">
        <f>'編號 No33.家庭成員'!P$23</f>
        <v>0</v>
      </c>
      <c r="EB40" s="139">
        <f>'編號 No33.家庭成員'!Q$23</f>
        <v>0</v>
      </c>
      <c r="EC40" s="139">
        <f>'編號 No33.家庭成員'!R$23</f>
        <v>0</v>
      </c>
      <c r="ED40" s="140">
        <f t="shared" si="14"/>
        <v>0</v>
      </c>
      <c r="EE40" s="140">
        <f t="shared" si="15"/>
        <v>0</v>
      </c>
      <c r="EF40" s="140">
        <f t="shared" si="16"/>
        <v>0</v>
      </c>
      <c r="EG40" s="141" t="str">
        <f t="shared" si="17"/>
        <v>身份空白</v>
      </c>
      <c r="EH40" s="141" t="str">
        <f t="shared" si="18"/>
        <v>身份空白</v>
      </c>
      <c r="EI40" s="141" t="str">
        <f t="shared" si="19"/>
        <v>身份空白</v>
      </c>
      <c r="EJ40" s="141">
        <v>1</v>
      </c>
      <c r="EK40" s="141"/>
      <c r="EL40" s="141"/>
      <c r="EM40" s="141"/>
      <c r="EN40" s="141"/>
      <c r="EO40" s="141"/>
      <c r="EP40" s="141"/>
      <c r="EQ40" s="141"/>
      <c r="ER40" s="141"/>
      <c r="ES40" s="141"/>
      <c r="ET40" s="141">
        <f t="shared" si="33"/>
        <v>1</v>
      </c>
      <c r="EU40" s="202"/>
      <c r="EV40" s="202"/>
      <c r="EW40" s="202"/>
      <c r="EX40" s="202"/>
      <c r="EY40" s="202"/>
      <c r="EZ40" s="202"/>
      <c r="FA40" s="202"/>
      <c r="FB40" s="202"/>
      <c r="FC40" s="202"/>
      <c r="FD40" s="202"/>
      <c r="FE40" s="202"/>
      <c r="FF40" s="202"/>
      <c r="FG40" s="202"/>
      <c r="FH40" s="202"/>
      <c r="FI40" s="202"/>
      <c r="FJ40" s="202"/>
      <c r="FK40" s="202"/>
      <c r="FL40" s="202"/>
      <c r="FM40" s="142"/>
      <c r="FN40" s="142"/>
      <c r="FO40" s="142"/>
      <c r="FP40" s="61"/>
      <c r="FQ40" s="61"/>
      <c r="FR40" s="61"/>
      <c r="FS40" s="61"/>
      <c r="FT40" s="61"/>
      <c r="FU40" s="61"/>
      <c r="FV40" s="61"/>
      <c r="FW40" s="61"/>
      <c r="FX40" s="61"/>
      <c r="FY40" s="61"/>
      <c r="FZ40" s="61"/>
      <c r="GA40" s="61"/>
      <c r="GB40" s="61"/>
      <c r="GC40" s="61"/>
      <c r="GD40" s="56" t="s">
        <v>210</v>
      </c>
      <c r="GE40" s="56" t="s">
        <v>211</v>
      </c>
      <c r="GF40" s="57"/>
      <c r="GG40" s="56" t="s">
        <v>210</v>
      </c>
      <c r="GH40" s="56" t="s">
        <v>211</v>
      </c>
      <c r="GI40" s="56"/>
      <c r="GJ40" s="57" t="s">
        <v>212</v>
      </c>
      <c r="GK40" s="56" t="s">
        <v>213</v>
      </c>
      <c r="GL40" s="56"/>
      <c r="GM40" s="56"/>
      <c r="GN40" s="57"/>
      <c r="GO40" s="56" t="s">
        <v>214</v>
      </c>
      <c r="GP40" s="56" t="s">
        <v>215</v>
      </c>
      <c r="GQ40" s="56" t="s">
        <v>216</v>
      </c>
      <c r="GR40" s="56" t="s">
        <v>217</v>
      </c>
    </row>
    <row r="41" spans="1:200" s="21" customFormat="1" ht="79.5" customHeight="1">
      <c r="A41" s="61" t="str">
        <f t="shared" si="34"/>
        <v>112學年度第一學期</v>
      </c>
      <c r="B41" s="61"/>
      <c r="C41" s="61"/>
      <c r="D41" s="116" t="s">
        <v>87</v>
      </c>
      <c r="E41" s="116"/>
      <c r="F41" s="116" t="s">
        <v>476</v>
      </c>
      <c r="G41" s="117"/>
      <c r="H41" s="116"/>
      <c r="I41" s="116"/>
      <c r="J41" s="116"/>
      <c r="K41" s="116"/>
      <c r="L41" s="116"/>
      <c r="M41" s="118"/>
      <c r="N41" s="119"/>
      <c r="O41" s="116"/>
      <c r="P41" s="116" t="s">
        <v>209</v>
      </c>
      <c r="Q41" s="116"/>
      <c r="R41" s="120">
        <f t="shared" si="20"/>
        <v>0</v>
      </c>
      <c r="S41" s="116" t="s">
        <v>208</v>
      </c>
      <c r="T41" s="116"/>
      <c r="U41" s="121" t="str">
        <f t="shared" si="21"/>
        <v/>
      </c>
      <c r="V41" s="121" t="str">
        <f t="shared" si="0"/>
        <v/>
      </c>
      <c r="W41" s="121" t="str">
        <f>IF(E41="","",IF(#REF!=FALSE,0,IF(E41="國小部",0,IF(AND(E41="國中部",BN41&gt;=86,BM41&gt;=60),2500,IF(AND(OR(E41="高中部",E41="高職部",E41="專一至專三"),BN41&gt;=86,BM41&gt;=60),3500,IF(AND(OR(E41="專四至專五",E41="大學部[二專]",E41="大學部"),BN41&gt;=86,BM41&gt;=60),4500,0))))))</f>
        <v/>
      </c>
      <c r="X41" s="121" t="str">
        <f>IF(E41="","",IF(#REF!=FALSE,0,IFERROR(VLOOKUP(BO41,#REF!,2,FALSE),0)))</f>
        <v/>
      </c>
      <c r="Y41" s="121" t="str">
        <f>IF(E41="","",IF(#REF!=FALSE,0,IF(OR(E41="國小部",E41="國中部"),0,IF(BU41="甲級",18000,IF(BU41="乙級",9000,IF(BU41="丙級",4000,0))))))</f>
        <v/>
      </c>
      <c r="Z41" s="121" t="str">
        <f t="shared" si="1"/>
        <v/>
      </c>
      <c r="AA41" s="121" t="str">
        <f t="shared" si="2"/>
        <v/>
      </c>
      <c r="AB41" s="121" t="str">
        <f t="shared" si="22"/>
        <v/>
      </c>
      <c r="AC41" s="121" t="str">
        <f t="shared" si="3"/>
        <v/>
      </c>
      <c r="AD41" s="121" t="str">
        <f t="shared" si="4"/>
        <v/>
      </c>
      <c r="AE41" s="122"/>
      <c r="AF41" s="123"/>
      <c r="AG41" s="124"/>
      <c r="AH41" s="125"/>
      <c r="AI41" s="125"/>
      <c r="AJ41" s="125"/>
      <c r="AK41" s="125"/>
      <c r="AL41" s="127"/>
      <c r="AM41" s="127" t="s">
        <v>384</v>
      </c>
      <c r="AN41" s="127"/>
      <c r="AO41" s="127"/>
      <c r="AP41" s="127"/>
      <c r="AQ41" s="127"/>
      <c r="AR41" s="61"/>
      <c r="AS41" s="128"/>
      <c r="AT41" s="128"/>
      <c r="AU41" s="128"/>
      <c r="AV41" s="116"/>
      <c r="AW41" s="116"/>
      <c r="AX41" s="116"/>
      <c r="AY41" s="116"/>
      <c r="AZ41" s="129"/>
      <c r="BA41" s="129"/>
      <c r="BB41" s="143"/>
      <c r="BC41" s="143"/>
      <c r="BD41" s="61"/>
      <c r="BE41" s="61"/>
      <c r="BF41" s="61"/>
      <c r="BG41" s="61"/>
      <c r="BH41" s="61"/>
      <c r="BI41" s="61"/>
      <c r="BJ41" s="131"/>
      <c r="BK41" s="131"/>
      <c r="BL41" s="131"/>
      <c r="BM41" s="131"/>
      <c r="BN41" s="131"/>
      <c r="BO41" s="652"/>
      <c r="BP41" s="653"/>
      <c r="BQ41" s="654"/>
      <c r="BR41" s="132"/>
      <c r="BS41" s="132"/>
      <c r="BT41" s="132"/>
      <c r="BU41" s="132"/>
      <c r="BV41" s="132"/>
      <c r="BW41" s="132" t="str">
        <f t="shared" si="23"/>
        <v/>
      </c>
      <c r="BX41" s="132" t="str">
        <f t="shared" si="24"/>
        <v/>
      </c>
      <c r="BY41" s="132" t="str">
        <f t="shared" si="25"/>
        <v/>
      </c>
      <c r="BZ41" s="61" t="str">
        <f t="shared" si="5"/>
        <v/>
      </c>
      <c r="CA41" s="61" t="str">
        <f t="shared" si="6"/>
        <v/>
      </c>
      <c r="CB41" s="61" t="str">
        <f t="shared" si="7"/>
        <v/>
      </c>
      <c r="CC41" s="61" t="str">
        <f t="shared" si="8"/>
        <v/>
      </c>
      <c r="CD41" s="61" t="str">
        <f t="shared" si="9"/>
        <v/>
      </c>
      <c r="CE41" s="61" t="str">
        <f t="shared" si="10"/>
        <v/>
      </c>
      <c r="CF41" s="61" t="str">
        <f t="shared" si="11"/>
        <v/>
      </c>
      <c r="CG41" s="61" t="str">
        <f t="shared" si="12"/>
        <v/>
      </c>
      <c r="CH41" s="132" t="str">
        <f t="shared" si="26"/>
        <v/>
      </c>
      <c r="CI41" s="134" t="str">
        <f t="shared" si="27"/>
        <v/>
      </c>
      <c r="CJ41" s="61" t="str">
        <f t="shared" si="28"/>
        <v/>
      </c>
      <c r="CK41" s="61" t="str">
        <f t="shared" si="29"/>
        <v/>
      </c>
      <c r="CL41" s="61" t="str">
        <f t="shared" si="30"/>
        <v/>
      </c>
      <c r="CM41" s="61"/>
      <c r="CN41" s="61"/>
      <c r="CO41" s="61"/>
      <c r="CP41" s="61"/>
      <c r="CQ41" s="61"/>
      <c r="CR41" s="61"/>
      <c r="CS41" s="61"/>
      <c r="CT41" s="61"/>
      <c r="CU41" s="61" t="str">
        <f t="shared" si="31"/>
        <v/>
      </c>
      <c r="CV41" s="61" t="str">
        <f t="shared" si="13"/>
        <v/>
      </c>
      <c r="CW41" s="61" t="str">
        <f t="shared" si="32"/>
        <v/>
      </c>
      <c r="CX41" s="61"/>
      <c r="CY41" s="61"/>
      <c r="CZ41" s="61"/>
      <c r="DA41" s="61"/>
      <c r="DB41" s="61"/>
      <c r="DC41" s="61"/>
      <c r="DD41" s="61"/>
      <c r="DE41" s="61"/>
      <c r="DF41" s="61"/>
      <c r="DG41" s="61"/>
      <c r="DH41" s="61"/>
      <c r="DI41" s="61"/>
      <c r="DJ41" s="61"/>
      <c r="DK41" s="61"/>
      <c r="DL41" s="61"/>
      <c r="DM41" s="61"/>
      <c r="DN41" s="61" t="s">
        <v>385</v>
      </c>
      <c r="DO41" s="61"/>
      <c r="DP41" s="61"/>
      <c r="DQ41" s="61"/>
      <c r="DR41" s="61"/>
      <c r="DS41" s="135"/>
      <c r="DT41" s="135"/>
      <c r="DU41" s="136"/>
      <c r="DV41" s="136"/>
      <c r="DW41" s="136"/>
      <c r="DX41" s="147">
        <f>'編號 No34.家庭成員'!X$4</f>
        <v>1</v>
      </c>
      <c r="DY41" s="139">
        <f>'編號 No34.家庭成員'!N$23</f>
        <v>0</v>
      </c>
      <c r="DZ41" s="139">
        <f>'編號 No34.家庭成員'!O$23</f>
        <v>0</v>
      </c>
      <c r="EA41" s="139">
        <f>'編號 No34.家庭成員'!P$23</f>
        <v>0</v>
      </c>
      <c r="EB41" s="139">
        <f>'編號 No34.家庭成員'!Q$23</f>
        <v>0</v>
      </c>
      <c r="EC41" s="139">
        <f>'編號 No34.家庭成員'!R$23</f>
        <v>0</v>
      </c>
      <c r="ED41" s="140">
        <f t="shared" si="14"/>
        <v>0</v>
      </c>
      <c r="EE41" s="140">
        <f t="shared" si="15"/>
        <v>0</v>
      </c>
      <c r="EF41" s="140">
        <f t="shared" si="16"/>
        <v>0</v>
      </c>
      <c r="EG41" s="141" t="str">
        <f t="shared" si="17"/>
        <v>身份空白</v>
      </c>
      <c r="EH41" s="141" t="str">
        <f t="shared" si="18"/>
        <v>身份空白</v>
      </c>
      <c r="EI41" s="141" t="str">
        <f t="shared" si="19"/>
        <v>身份空白</v>
      </c>
      <c r="EJ41" s="141">
        <v>1</v>
      </c>
      <c r="EK41" s="141"/>
      <c r="EL41" s="141"/>
      <c r="EM41" s="141"/>
      <c r="EN41" s="141"/>
      <c r="EO41" s="141"/>
      <c r="EP41" s="141"/>
      <c r="EQ41" s="141"/>
      <c r="ER41" s="141"/>
      <c r="ES41" s="141"/>
      <c r="ET41" s="141">
        <f t="shared" si="33"/>
        <v>1</v>
      </c>
      <c r="EU41" s="202"/>
      <c r="EV41" s="202"/>
      <c r="EW41" s="202"/>
      <c r="EX41" s="202"/>
      <c r="EY41" s="202"/>
      <c r="EZ41" s="202"/>
      <c r="FA41" s="202"/>
      <c r="FB41" s="202"/>
      <c r="FC41" s="202"/>
      <c r="FD41" s="202"/>
      <c r="FE41" s="202"/>
      <c r="FF41" s="202"/>
      <c r="FG41" s="202"/>
      <c r="FH41" s="202"/>
      <c r="FI41" s="202"/>
      <c r="FJ41" s="202"/>
      <c r="FK41" s="202"/>
      <c r="FL41" s="202"/>
      <c r="FM41" s="142"/>
      <c r="FN41" s="142"/>
      <c r="FO41" s="142"/>
      <c r="FP41" s="61"/>
      <c r="FQ41" s="61"/>
      <c r="FR41" s="61"/>
      <c r="FS41" s="61"/>
      <c r="FT41" s="61"/>
      <c r="FU41" s="61"/>
      <c r="FV41" s="61"/>
      <c r="FW41" s="61"/>
      <c r="FX41" s="61"/>
      <c r="FY41" s="61"/>
      <c r="FZ41" s="61"/>
      <c r="GA41" s="61"/>
      <c r="GB41" s="61"/>
      <c r="GC41" s="61"/>
      <c r="GD41" s="56" t="s">
        <v>210</v>
      </c>
      <c r="GE41" s="56" t="s">
        <v>211</v>
      </c>
      <c r="GF41" s="57"/>
      <c r="GG41" s="56" t="s">
        <v>210</v>
      </c>
      <c r="GH41" s="56" t="s">
        <v>211</v>
      </c>
      <c r="GI41" s="56"/>
      <c r="GJ41" s="57" t="s">
        <v>212</v>
      </c>
      <c r="GK41" s="56" t="s">
        <v>213</v>
      </c>
      <c r="GL41" s="56"/>
      <c r="GM41" s="56"/>
      <c r="GN41" s="57"/>
      <c r="GO41" s="56" t="s">
        <v>214</v>
      </c>
      <c r="GP41" s="56" t="s">
        <v>215</v>
      </c>
      <c r="GQ41" s="56" t="s">
        <v>216</v>
      </c>
      <c r="GR41" s="56" t="s">
        <v>217</v>
      </c>
    </row>
    <row r="42" spans="1:200" s="21" customFormat="1" ht="79.5" customHeight="1">
      <c r="A42" s="61" t="str">
        <f t="shared" si="34"/>
        <v>112學年度第一學期</v>
      </c>
      <c r="B42" s="61"/>
      <c r="C42" s="61"/>
      <c r="D42" s="116" t="s">
        <v>88</v>
      </c>
      <c r="E42" s="116"/>
      <c r="F42" s="116" t="s">
        <v>476</v>
      </c>
      <c r="G42" s="117"/>
      <c r="H42" s="116"/>
      <c r="I42" s="116"/>
      <c r="J42" s="116"/>
      <c r="K42" s="116"/>
      <c r="L42" s="116"/>
      <c r="M42" s="118"/>
      <c r="N42" s="119"/>
      <c r="O42" s="116"/>
      <c r="P42" s="116" t="s">
        <v>209</v>
      </c>
      <c r="Q42" s="116"/>
      <c r="R42" s="120">
        <f t="shared" si="20"/>
        <v>0</v>
      </c>
      <c r="S42" s="116" t="s">
        <v>208</v>
      </c>
      <c r="T42" s="116"/>
      <c r="U42" s="121" t="str">
        <f t="shared" si="21"/>
        <v/>
      </c>
      <c r="V42" s="121" t="str">
        <f t="shared" si="0"/>
        <v/>
      </c>
      <c r="W42" s="121" t="str">
        <f>IF(E42="","",IF(#REF!=FALSE,0,IF(E42="國小部",0,IF(AND(E42="國中部",BN42&gt;=86,BM42&gt;=60),2500,IF(AND(OR(E42="高中部",E42="高職部",E42="專一至專三"),BN42&gt;=86,BM42&gt;=60),3500,IF(AND(OR(E42="專四至專五",E42="大學部[二專]",E42="大學部"),BN42&gt;=86,BM42&gt;=60),4500,0))))))</f>
        <v/>
      </c>
      <c r="X42" s="121" t="str">
        <f>IF(E42="","",IF(#REF!=FALSE,0,IFERROR(VLOOKUP(BO42,#REF!,2,FALSE),0)))</f>
        <v/>
      </c>
      <c r="Y42" s="121" t="str">
        <f>IF(E42="","",IF(#REF!=FALSE,0,IF(OR(E42="國小部",E42="國中部"),0,IF(BU42="甲級",18000,IF(BU42="乙級",9000,IF(BU42="丙級",4000,0))))))</f>
        <v/>
      </c>
      <c r="Z42" s="121" t="str">
        <f t="shared" si="1"/>
        <v/>
      </c>
      <c r="AA42" s="121" t="str">
        <f t="shared" si="2"/>
        <v/>
      </c>
      <c r="AB42" s="121" t="str">
        <f t="shared" si="22"/>
        <v/>
      </c>
      <c r="AC42" s="121" t="str">
        <f t="shared" si="3"/>
        <v/>
      </c>
      <c r="AD42" s="121" t="str">
        <f t="shared" si="4"/>
        <v/>
      </c>
      <c r="AE42" s="122"/>
      <c r="AF42" s="123"/>
      <c r="AG42" s="124"/>
      <c r="AH42" s="125"/>
      <c r="AI42" s="125"/>
      <c r="AJ42" s="125"/>
      <c r="AK42" s="125"/>
      <c r="AL42" s="127"/>
      <c r="AM42" s="127" t="s">
        <v>384</v>
      </c>
      <c r="AN42" s="127"/>
      <c r="AO42" s="127"/>
      <c r="AP42" s="127"/>
      <c r="AQ42" s="127"/>
      <c r="AR42" s="61"/>
      <c r="AS42" s="128"/>
      <c r="AT42" s="128"/>
      <c r="AU42" s="128"/>
      <c r="AV42" s="116"/>
      <c r="AW42" s="116"/>
      <c r="AX42" s="116"/>
      <c r="AY42" s="116"/>
      <c r="AZ42" s="129"/>
      <c r="BA42" s="129"/>
      <c r="BB42" s="143"/>
      <c r="BC42" s="143"/>
      <c r="BD42" s="61"/>
      <c r="BE42" s="61"/>
      <c r="BF42" s="61"/>
      <c r="BG42" s="61"/>
      <c r="BH42" s="61"/>
      <c r="BI42" s="61"/>
      <c r="BJ42" s="131"/>
      <c r="BK42" s="131"/>
      <c r="BL42" s="131"/>
      <c r="BM42" s="131"/>
      <c r="BN42" s="131"/>
      <c r="BO42" s="652"/>
      <c r="BP42" s="653"/>
      <c r="BQ42" s="654"/>
      <c r="BR42" s="132"/>
      <c r="BS42" s="132"/>
      <c r="BT42" s="132"/>
      <c r="BU42" s="132"/>
      <c r="BV42" s="132"/>
      <c r="BW42" s="132" t="str">
        <f t="shared" si="23"/>
        <v/>
      </c>
      <c r="BX42" s="132" t="str">
        <f t="shared" si="24"/>
        <v/>
      </c>
      <c r="BY42" s="132" t="str">
        <f t="shared" si="25"/>
        <v/>
      </c>
      <c r="BZ42" s="61" t="str">
        <f t="shared" si="5"/>
        <v/>
      </c>
      <c r="CA42" s="61" t="str">
        <f t="shared" si="6"/>
        <v/>
      </c>
      <c r="CB42" s="61" t="str">
        <f t="shared" si="7"/>
        <v/>
      </c>
      <c r="CC42" s="61" t="str">
        <f t="shared" si="8"/>
        <v/>
      </c>
      <c r="CD42" s="61" t="str">
        <f t="shared" si="9"/>
        <v/>
      </c>
      <c r="CE42" s="61" t="str">
        <f t="shared" si="10"/>
        <v/>
      </c>
      <c r="CF42" s="61" t="str">
        <f t="shared" si="11"/>
        <v/>
      </c>
      <c r="CG42" s="61" t="str">
        <f t="shared" si="12"/>
        <v/>
      </c>
      <c r="CH42" s="132" t="str">
        <f t="shared" si="26"/>
        <v/>
      </c>
      <c r="CI42" s="134" t="str">
        <f t="shared" si="27"/>
        <v/>
      </c>
      <c r="CJ42" s="61" t="str">
        <f t="shared" si="28"/>
        <v/>
      </c>
      <c r="CK42" s="61" t="str">
        <f t="shared" si="29"/>
        <v/>
      </c>
      <c r="CL42" s="61" t="str">
        <f t="shared" si="30"/>
        <v/>
      </c>
      <c r="CM42" s="61"/>
      <c r="CN42" s="61"/>
      <c r="CO42" s="61"/>
      <c r="CP42" s="61"/>
      <c r="CQ42" s="61"/>
      <c r="CR42" s="61"/>
      <c r="CS42" s="61"/>
      <c r="CT42" s="61"/>
      <c r="CU42" s="61" t="str">
        <f t="shared" si="31"/>
        <v/>
      </c>
      <c r="CV42" s="61" t="str">
        <f t="shared" si="13"/>
        <v/>
      </c>
      <c r="CW42" s="61" t="str">
        <f t="shared" si="32"/>
        <v/>
      </c>
      <c r="CX42" s="61"/>
      <c r="CY42" s="61"/>
      <c r="CZ42" s="61"/>
      <c r="DA42" s="61"/>
      <c r="DB42" s="61"/>
      <c r="DC42" s="61"/>
      <c r="DD42" s="61"/>
      <c r="DE42" s="61"/>
      <c r="DF42" s="61"/>
      <c r="DG42" s="61"/>
      <c r="DH42" s="61"/>
      <c r="DI42" s="61"/>
      <c r="DJ42" s="61"/>
      <c r="DK42" s="61"/>
      <c r="DL42" s="61"/>
      <c r="DM42" s="61"/>
      <c r="DN42" s="61" t="s">
        <v>385</v>
      </c>
      <c r="DO42" s="61"/>
      <c r="DP42" s="61"/>
      <c r="DQ42" s="61"/>
      <c r="DR42" s="61"/>
      <c r="DS42" s="135"/>
      <c r="DT42" s="135"/>
      <c r="DU42" s="136"/>
      <c r="DV42" s="136"/>
      <c r="DW42" s="137"/>
      <c r="DX42" s="147">
        <f>'編號 No35.家庭成員'!X$4</f>
        <v>1</v>
      </c>
      <c r="DY42" s="139">
        <f>'編號 No35.家庭成員'!N$23</f>
        <v>0</v>
      </c>
      <c r="DZ42" s="139">
        <f>'編號 No35.家庭成員'!O$23</f>
        <v>0</v>
      </c>
      <c r="EA42" s="139">
        <f>'編號 No35.家庭成員'!P$23</f>
        <v>0</v>
      </c>
      <c r="EB42" s="139">
        <f>'編號 No35.家庭成員'!Q$23</f>
        <v>0</v>
      </c>
      <c r="EC42" s="139">
        <f>'編號 No35.家庭成員'!R$23</f>
        <v>0</v>
      </c>
      <c r="ED42" s="140">
        <f t="shared" si="14"/>
        <v>0</v>
      </c>
      <c r="EE42" s="140">
        <f t="shared" si="15"/>
        <v>0</v>
      </c>
      <c r="EF42" s="140">
        <f t="shared" si="16"/>
        <v>0</v>
      </c>
      <c r="EG42" s="141" t="str">
        <f t="shared" si="17"/>
        <v>身份空白</v>
      </c>
      <c r="EH42" s="141" t="str">
        <f t="shared" si="18"/>
        <v>身份空白</v>
      </c>
      <c r="EI42" s="141" t="str">
        <f t="shared" si="19"/>
        <v>身份空白</v>
      </c>
      <c r="EJ42" s="141">
        <v>1</v>
      </c>
      <c r="EK42" s="141"/>
      <c r="EL42" s="141"/>
      <c r="EM42" s="141"/>
      <c r="EN42" s="141"/>
      <c r="EO42" s="141"/>
      <c r="EP42" s="141"/>
      <c r="EQ42" s="141"/>
      <c r="ER42" s="141"/>
      <c r="ES42" s="141"/>
      <c r="ET42" s="141">
        <f t="shared" si="33"/>
        <v>1</v>
      </c>
      <c r="EU42" s="202"/>
      <c r="EV42" s="202"/>
      <c r="EW42" s="202"/>
      <c r="EX42" s="202"/>
      <c r="EY42" s="202"/>
      <c r="EZ42" s="202"/>
      <c r="FA42" s="202"/>
      <c r="FB42" s="202"/>
      <c r="FC42" s="202"/>
      <c r="FD42" s="202"/>
      <c r="FE42" s="202"/>
      <c r="FF42" s="202"/>
      <c r="FG42" s="202"/>
      <c r="FH42" s="202"/>
      <c r="FI42" s="202"/>
      <c r="FJ42" s="202"/>
      <c r="FK42" s="202"/>
      <c r="FL42" s="202"/>
      <c r="FM42" s="142"/>
      <c r="FN42" s="142"/>
      <c r="FO42" s="142"/>
      <c r="FP42" s="61"/>
      <c r="FQ42" s="61"/>
      <c r="FR42" s="61"/>
      <c r="FS42" s="61"/>
      <c r="FT42" s="61"/>
      <c r="FU42" s="61"/>
      <c r="FV42" s="61"/>
      <c r="FW42" s="61"/>
      <c r="FX42" s="61"/>
      <c r="FY42" s="61"/>
      <c r="FZ42" s="61"/>
      <c r="GA42" s="61"/>
      <c r="GB42" s="61"/>
      <c r="GC42" s="61"/>
      <c r="GD42" s="56" t="s">
        <v>210</v>
      </c>
      <c r="GE42" s="56" t="s">
        <v>211</v>
      </c>
      <c r="GF42" s="57"/>
      <c r="GG42" s="56" t="s">
        <v>210</v>
      </c>
      <c r="GH42" s="56" t="s">
        <v>211</v>
      </c>
      <c r="GI42" s="56"/>
      <c r="GJ42" s="57" t="s">
        <v>212</v>
      </c>
      <c r="GK42" s="56" t="s">
        <v>213</v>
      </c>
      <c r="GL42" s="56"/>
      <c r="GM42" s="56"/>
      <c r="GN42" s="57"/>
      <c r="GO42" s="56" t="s">
        <v>214</v>
      </c>
      <c r="GP42" s="56" t="s">
        <v>215</v>
      </c>
      <c r="GQ42" s="56" t="s">
        <v>216</v>
      </c>
      <c r="GR42" s="56" t="s">
        <v>217</v>
      </c>
    </row>
    <row r="43" spans="1:200" s="21" customFormat="1" ht="79.5" customHeight="1">
      <c r="A43" s="61" t="str">
        <f t="shared" si="34"/>
        <v>112學年度第一學期</v>
      </c>
      <c r="B43" s="61"/>
      <c r="C43" s="61"/>
      <c r="D43" s="116" t="s">
        <v>89</v>
      </c>
      <c r="E43" s="116"/>
      <c r="F43" s="116" t="s">
        <v>476</v>
      </c>
      <c r="G43" s="117"/>
      <c r="H43" s="116"/>
      <c r="I43" s="116"/>
      <c r="J43" s="116"/>
      <c r="K43" s="116"/>
      <c r="L43" s="116"/>
      <c r="M43" s="118"/>
      <c r="N43" s="119"/>
      <c r="O43" s="116"/>
      <c r="P43" s="116" t="s">
        <v>209</v>
      </c>
      <c r="Q43" s="116"/>
      <c r="R43" s="120">
        <f t="shared" si="20"/>
        <v>0</v>
      </c>
      <c r="S43" s="116" t="s">
        <v>208</v>
      </c>
      <c r="T43" s="116"/>
      <c r="U43" s="121" t="str">
        <f t="shared" si="21"/>
        <v/>
      </c>
      <c r="V43" s="121" t="str">
        <f t="shared" si="0"/>
        <v/>
      </c>
      <c r="W43" s="121" t="str">
        <f>IF(E43="","",IF(#REF!=FALSE,0,IF(E43="國小部",0,IF(AND(E43="國中部",BN43&gt;=86,BM43&gt;=60),2500,IF(AND(OR(E43="高中部",E43="高職部",E43="專一至專三"),BN43&gt;=86,BM43&gt;=60),3500,IF(AND(OR(E43="專四至專五",E43="大學部[二專]",E43="大學部"),BN43&gt;=86,BM43&gt;=60),4500,0))))))</f>
        <v/>
      </c>
      <c r="X43" s="121" t="str">
        <f>IF(E43="","",IF(#REF!=FALSE,0,IFERROR(VLOOKUP(BO43,#REF!,2,FALSE),0)))</f>
        <v/>
      </c>
      <c r="Y43" s="121" t="str">
        <f>IF(E43="","",IF(#REF!=FALSE,0,IF(OR(E43="國小部",E43="國中部"),0,IF(BU43="甲級",18000,IF(BU43="乙級",9000,IF(BU43="丙級",4000,0))))))</f>
        <v/>
      </c>
      <c r="Z43" s="121" t="str">
        <f t="shared" si="1"/>
        <v/>
      </c>
      <c r="AA43" s="121" t="str">
        <f t="shared" si="2"/>
        <v/>
      </c>
      <c r="AB43" s="121" t="str">
        <f t="shared" si="22"/>
        <v/>
      </c>
      <c r="AC43" s="121" t="str">
        <f t="shared" si="3"/>
        <v/>
      </c>
      <c r="AD43" s="121" t="str">
        <f t="shared" si="4"/>
        <v/>
      </c>
      <c r="AE43" s="122"/>
      <c r="AF43" s="123"/>
      <c r="AG43" s="124"/>
      <c r="AH43" s="125"/>
      <c r="AI43" s="125"/>
      <c r="AJ43" s="125"/>
      <c r="AK43" s="125"/>
      <c r="AL43" s="127"/>
      <c r="AM43" s="127" t="s">
        <v>384</v>
      </c>
      <c r="AN43" s="127"/>
      <c r="AO43" s="127"/>
      <c r="AP43" s="127"/>
      <c r="AQ43" s="127"/>
      <c r="AR43" s="61"/>
      <c r="AS43" s="128"/>
      <c r="AT43" s="128"/>
      <c r="AU43" s="128"/>
      <c r="AV43" s="116"/>
      <c r="AW43" s="116"/>
      <c r="AX43" s="116"/>
      <c r="AY43" s="116"/>
      <c r="AZ43" s="129"/>
      <c r="BA43" s="129"/>
      <c r="BB43" s="143"/>
      <c r="BC43" s="143"/>
      <c r="BD43" s="61"/>
      <c r="BE43" s="61"/>
      <c r="BF43" s="61"/>
      <c r="BG43" s="61"/>
      <c r="BH43" s="61"/>
      <c r="BI43" s="61"/>
      <c r="BJ43" s="131"/>
      <c r="BK43" s="131"/>
      <c r="BL43" s="131"/>
      <c r="BM43" s="131"/>
      <c r="BN43" s="131"/>
      <c r="BO43" s="652"/>
      <c r="BP43" s="653"/>
      <c r="BQ43" s="654"/>
      <c r="BR43" s="132"/>
      <c r="BS43" s="132"/>
      <c r="BT43" s="132"/>
      <c r="BU43" s="132"/>
      <c r="BV43" s="132"/>
      <c r="BW43" s="132" t="str">
        <f t="shared" si="23"/>
        <v/>
      </c>
      <c r="BX43" s="132" t="str">
        <f t="shared" si="24"/>
        <v/>
      </c>
      <c r="BY43" s="132" t="str">
        <f t="shared" si="25"/>
        <v/>
      </c>
      <c r="BZ43" s="61" t="str">
        <f t="shared" si="5"/>
        <v/>
      </c>
      <c r="CA43" s="61" t="str">
        <f t="shared" si="6"/>
        <v/>
      </c>
      <c r="CB43" s="61" t="str">
        <f t="shared" si="7"/>
        <v/>
      </c>
      <c r="CC43" s="61" t="str">
        <f t="shared" si="8"/>
        <v/>
      </c>
      <c r="CD43" s="61" t="str">
        <f t="shared" si="9"/>
        <v/>
      </c>
      <c r="CE43" s="61" t="str">
        <f t="shared" si="10"/>
        <v/>
      </c>
      <c r="CF43" s="61" t="str">
        <f t="shared" si="11"/>
        <v/>
      </c>
      <c r="CG43" s="61" t="str">
        <f t="shared" si="12"/>
        <v/>
      </c>
      <c r="CH43" s="132" t="str">
        <f t="shared" si="26"/>
        <v/>
      </c>
      <c r="CI43" s="134" t="str">
        <f t="shared" si="27"/>
        <v/>
      </c>
      <c r="CJ43" s="61" t="str">
        <f t="shared" si="28"/>
        <v/>
      </c>
      <c r="CK43" s="61" t="str">
        <f t="shared" si="29"/>
        <v/>
      </c>
      <c r="CL43" s="61" t="str">
        <f t="shared" si="30"/>
        <v/>
      </c>
      <c r="CM43" s="61"/>
      <c r="CN43" s="61"/>
      <c r="CO43" s="61"/>
      <c r="CP43" s="61"/>
      <c r="CQ43" s="61"/>
      <c r="CR43" s="61"/>
      <c r="CS43" s="61"/>
      <c r="CT43" s="61"/>
      <c r="CU43" s="61" t="str">
        <f t="shared" si="31"/>
        <v/>
      </c>
      <c r="CV43" s="61" t="str">
        <f t="shared" si="13"/>
        <v/>
      </c>
      <c r="CW43" s="61" t="str">
        <f t="shared" si="32"/>
        <v/>
      </c>
      <c r="CX43" s="61"/>
      <c r="CY43" s="61"/>
      <c r="CZ43" s="61"/>
      <c r="DA43" s="61"/>
      <c r="DB43" s="61"/>
      <c r="DC43" s="61"/>
      <c r="DD43" s="61"/>
      <c r="DE43" s="61"/>
      <c r="DF43" s="61"/>
      <c r="DG43" s="61"/>
      <c r="DH43" s="61"/>
      <c r="DI43" s="61"/>
      <c r="DJ43" s="61"/>
      <c r="DK43" s="61"/>
      <c r="DL43" s="61"/>
      <c r="DM43" s="61"/>
      <c r="DN43" s="61" t="s">
        <v>385</v>
      </c>
      <c r="DO43" s="61"/>
      <c r="DP43" s="61"/>
      <c r="DQ43" s="61"/>
      <c r="DR43" s="61"/>
      <c r="DS43" s="135"/>
      <c r="DT43" s="135"/>
      <c r="DU43" s="136"/>
      <c r="DV43" s="136"/>
      <c r="DW43" s="137"/>
      <c r="DX43" s="147">
        <f>'編號 No36.家庭成員 '!X$4</f>
        <v>1</v>
      </c>
      <c r="DY43" s="139">
        <f>'編號 No36.家庭成員 '!N$23</f>
        <v>0</v>
      </c>
      <c r="DZ43" s="139">
        <f>'編號 No36.家庭成員 '!O$23</f>
        <v>0</v>
      </c>
      <c r="EA43" s="139">
        <f>'編號 No36.家庭成員 '!P$23</f>
        <v>0</v>
      </c>
      <c r="EB43" s="139">
        <f>'編號 No36.家庭成員 '!Q$23</f>
        <v>0</v>
      </c>
      <c r="EC43" s="139">
        <f>'編號 No36.家庭成員 '!R$23</f>
        <v>0</v>
      </c>
      <c r="ED43" s="140">
        <f t="shared" si="14"/>
        <v>0</v>
      </c>
      <c r="EE43" s="140">
        <f t="shared" si="15"/>
        <v>0</v>
      </c>
      <c r="EF43" s="140">
        <f t="shared" si="16"/>
        <v>0</v>
      </c>
      <c r="EG43" s="141" t="str">
        <f t="shared" si="17"/>
        <v>身份空白</v>
      </c>
      <c r="EH43" s="141" t="str">
        <f t="shared" si="18"/>
        <v>身份空白</v>
      </c>
      <c r="EI43" s="141" t="str">
        <f t="shared" si="19"/>
        <v>身份空白</v>
      </c>
      <c r="EJ43" s="141">
        <v>1</v>
      </c>
      <c r="EK43" s="141"/>
      <c r="EL43" s="141"/>
      <c r="EM43" s="141"/>
      <c r="EN43" s="141"/>
      <c r="EO43" s="141"/>
      <c r="EP43" s="141"/>
      <c r="EQ43" s="141"/>
      <c r="ER43" s="141"/>
      <c r="ES43" s="141"/>
      <c r="ET43" s="141">
        <f t="shared" si="33"/>
        <v>1</v>
      </c>
      <c r="EU43" s="202"/>
      <c r="EV43" s="202"/>
      <c r="EW43" s="202"/>
      <c r="EX43" s="202"/>
      <c r="EY43" s="202"/>
      <c r="EZ43" s="202"/>
      <c r="FA43" s="202"/>
      <c r="FB43" s="202"/>
      <c r="FC43" s="202"/>
      <c r="FD43" s="202"/>
      <c r="FE43" s="202"/>
      <c r="FF43" s="202"/>
      <c r="FG43" s="202"/>
      <c r="FH43" s="202"/>
      <c r="FI43" s="202"/>
      <c r="FJ43" s="202"/>
      <c r="FK43" s="202"/>
      <c r="FL43" s="202"/>
      <c r="FM43" s="142"/>
      <c r="FN43" s="142"/>
      <c r="FO43" s="142"/>
      <c r="FP43" s="61"/>
      <c r="FQ43" s="61"/>
      <c r="FR43" s="61"/>
      <c r="FS43" s="61"/>
      <c r="FT43" s="61"/>
      <c r="FU43" s="61"/>
      <c r="FV43" s="61"/>
      <c r="FW43" s="61"/>
      <c r="FX43" s="61"/>
      <c r="FY43" s="61"/>
      <c r="FZ43" s="61"/>
      <c r="GA43" s="61"/>
      <c r="GB43" s="61"/>
      <c r="GC43" s="61"/>
      <c r="GD43" s="56" t="s">
        <v>210</v>
      </c>
      <c r="GE43" s="56" t="s">
        <v>211</v>
      </c>
      <c r="GF43" s="57"/>
      <c r="GG43" s="56" t="s">
        <v>210</v>
      </c>
      <c r="GH43" s="56" t="s">
        <v>211</v>
      </c>
      <c r="GI43" s="56"/>
      <c r="GJ43" s="57" t="s">
        <v>212</v>
      </c>
      <c r="GK43" s="56" t="s">
        <v>213</v>
      </c>
      <c r="GL43" s="56"/>
      <c r="GM43" s="56"/>
      <c r="GN43" s="57"/>
      <c r="GO43" s="56" t="s">
        <v>214</v>
      </c>
      <c r="GP43" s="56" t="s">
        <v>215</v>
      </c>
      <c r="GQ43" s="56" t="s">
        <v>216</v>
      </c>
      <c r="GR43" s="56" t="s">
        <v>217</v>
      </c>
    </row>
    <row r="44" spans="1:200" s="21" customFormat="1" ht="79.5" customHeight="1">
      <c r="A44" s="61" t="str">
        <f t="shared" si="34"/>
        <v>112學年度第一學期</v>
      </c>
      <c r="B44" s="61"/>
      <c r="C44" s="61"/>
      <c r="D44" s="116" t="s">
        <v>90</v>
      </c>
      <c r="E44" s="116"/>
      <c r="F44" s="116" t="s">
        <v>476</v>
      </c>
      <c r="G44" s="117"/>
      <c r="H44" s="116"/>
      <c r="I44" s="116"/>
      <c r="J44" s="116"/>
      <c r="K44" s="116"/>
      <c r="L44" s="116"/>
      <c r="M44" s="118"/>
      <c r="N44" s="119"/>
      <c r="O44" s="116"/>
      <c r="P44" s="116" t="s">
        <v>209</v>
      </c>
      <c r="Q44" s="116"/>
      <c r="R44" s="120">
        <f t="shared" si="20"/>
        <v>0</v>
      </c>
      <c r="S44" s="116" t="s">
        <v>208</v>
      </c>
      <c r="T44" s="116"/>
      <c r="U44" s="121" t="str">
        <f t="shared" si="21"/>
        <v/>
      </c>
      <c r="V44" s="121" t="str">
        <f t="shared" si="0"/>
        <v/>
      </c>
      <c r="W44" s="121" t="str">
        <f>IF(E44="","",IF(#REF!=FALSE,0,IF(E44="國小部",0,IF(AND(E44="國中部",BN44&gt;=86,BM44&gt;=60),2500,IF(AND(OR(E44="高中部",E44="高職部",E44="專一至專三"),BN44&gt;=86,BM44&gt;=60),3500,IF(AND(OR(E44="專四至專五",E44="大學部[二專]",E44="大學部"),BN44&gt;=86,BM44&gt;=60),4500,0))))))</f>
        <v/>
      </c>
      <c r="X44" s="121" t="str">
        <f>IF(E44="","",IF(#REF!=FALSE,0,IFERROR(VLOOKUP(BO44,#REF!,2,FALSE),0)))</f>
        <v/>
      </c>
      <c r="Y44" s="121" t="str">
        <f>IF(E44="","",IF(#REF!=FALSE,0,IF(OR(E44="國小部",E44="國中部"),0,IF(BU44="甲級",18000,IF(BU44="乙級",9000,IF(BU44="丙級",4000,0))))))</f>
        <v/>
      </c>
      <c r="Z44" s="121" t="str">
        <f t="shared" si="1"/>
        <v/>
      </c>
      <c r="AA44" s="121" t="str">
        <f t="shared" si="2"/>
        <v/>
      </c>
      <c r="AB44" s="121" t="str">
        <f t="shared" si="22"/>
        <v/>
      </c>
      <c r="AC44" s="121" t="str">
        <f t="shared" si="3"/>
        <v/>
      </c>
      <c r="AD44" s="121" t="str">
        <f t="shared" si="4"/>
        <v/>
      </c>
      <c r="AE44" s="122"/>
      <c r="AF44" s="123"/>
      <c r="AG44" s="124"/>
      <c r="AH44" s="116"/>
      <c r="AI44" s="116"/>
      <c r="AJ44" s="116"/>
      <c r="AK44" s="116"/>
      <c r="AL44" s="116"/>
      <c r="AM44" s="127" t="s">
        <v>384</v>
      </c>
      <c r="AN44" s="116"/>
      <c r="AO44" s="116"/>
      <c r="AP44" s="116"/>
      <c r="AQ44" s="116"/>
      <c r="AR44" s="61"/>
      <c r="AS44" s="128"/>
      <c r="AT44" s="128"/>
      <c r="AU44" s="128"/>
      <c r="AV44" s="116"/>
      <c r="AW44" s="145"/>
      <c r="AX44" s="145"/>
      <c r="AY44" s="145"/>
      <c r="AZ44" s="129"/>
      <c r="BA44" s="129"/>
      <c r="BB44" s="146"/>
      <c r="BC44" s="146"/>
      <c r="BD44" s="61"/>
      <c r="BE44" s="61"/>
      <c r="BF44" s="61"/>
      <c r="BG44" s="61"/>
      <c r="BH44" s="61"/>
      <c r="BI44" s="61"/>
      <c r="BJ44" s="131"/>
      <c r="BK44" s="131"/>
      <c r="BL44" s="131"/>
      <c r="BM44" s="131"/>
      <c r="BN44" s="131"/>
      <c r="BO44" s="652"/>
      <c r="BP44" s="653"/>
      <c r="BQ44" s="654"/>
      <c r="BR44" s="132"/>
      <c r="BS44" s="132"/>
      <c r="BT44" s="132"/>
      <c r="BU44" s="132"/>
      <c r="BV44" s="132"/>
      <c r="BW44" s="132" t="str">
        <f t="shared" si="23"/>
        <v/>
      </c>
      <c r="BX44" s="132" t="str">
        <f t="shared" si="24"/>
        <v/>
      </c>
      <c r="BY44" s="132" t="str">
        <f t="shared" si="25"/>
        <v/>
      </c>
      <c r="BZ44" s="61" t="str">
        <f t="shared" si="5"/>
        <v/>
      </c>
      <c r="CA44" s="61" t="str">
        <f t="shared" si="6"/>
        <v/>
      </c>
      <c r="CB44" s="61" t="str">
        <f t="shared" si="7"/>
        <v/>
      </c>
      <c r="CC44" s="61" t="str">
        <f t="shared" si="8"/>
        <v/>
      </c>
      <c r="CD44" s="61" t="str">
        <f t="shared" si="9"/>
        <v/>
      </c>
      <c r="CE44" s="61" t="str">
        <f t="shared" si="10"/>
        <v/>
      </c>
      <c r="CF44" s="61" t="str">
        <f t="shared" si="11"/>
        <v/>
      </c>
      <c r="CG44" s="61" t="str">
        <f t="shared" si="12"/>
        <v/>
      </c>
      <c r="CH44" s="132" t="str">
        <f t="shared" si="26"/>
        <v/>
      </c>
      <c r="CI44" s="134" t="str">
        <f t="shared" si="27"/>
        <v/>
      </c>
      <c r="CJ44" s="61" t="str">
        <f t="shared" si="28"/>
        <v/>
      </c>
      <c r="CK44" s="61" t="str">
        <f t="shared" si="29"/>
        <v/>
      </c>
      <c r="CL44" s="61" t="str">
        <f t="shared" si="30"/>
        <v/>
      </c>
      <c r="CM44" s="61"/>
      <c r="CN44" s="61"/>
      <c r="CO44" s="61"/>
      <c r="CP44" s="61"/>
      <c r="CQ44" s="61"/>
      <c r="CR44" s="61"/>
      <c r="CS44" s="61"/>
      <c r="CT44" s="61"/>
      <c r="CU44" s="61" t="str">
        <f t="shared" si="31"/>
        <v/>
      </c>
      <c r="CV44" s="61" t="str">
        <f t="shared" si="13"/>
        <v/>
      </c>
      <c r="CW44" s="61" t="str">
        <f t="shared" si="32"/>
        <v/>
      </c>
      <c r="CX44" s="61"/>
      <c r="CY44" s="61"/>
      <c r="CZ44" s="61"/>
      <c r="DA44" s="61"/>
      <c r="DB44" s="61"/>
      <c r="DC44" s="61"/>
      <c r="DD44" s="61"/>
      <c r="DE44" s="61"/>
      <c r="DF44" s="61"/>
      <c r="DG44" s="61"/>
      <c r="DH44" s="61"/>
      <c r="DI44" s="61"/>
      <c r="DJ44" s="61"/>
      <c r="DK44" s="61"/>
      <c r="DL44" s="61"/>
      <c r="DM44" s="61"/>
      <c r="DN44" s="61" t="s">
        <v>385</v>
      </c>
      <c r="DO44" s="61"/>
      <c r="DP44" s="61"/>
      <c r="DQ44" s="61"/>
      <c r="DR44" s="61"/>
      <c r="DS44" s="135"/>
      <c r="DT44" s="135"/>
      <c r="DU44" s="136"/>
      <c r="DV44" s="136"/>
      <c r="DW44" s="137"/>
      <c r="DX44" s="147">
        <f>'編號 No37.家庭成員'!X$4</f>
        <v>1</v>
      </c>
      <c r="DY44" s="139">
        <f>'編號 No37.家庭成員'!N$23</f>
        <v>0</v>
      </c>
      <c r="DZ44" s="139">
        <f>'編號 No37.家庭成員'!O$23</f>
        <v>0</v>
      </c>
      <c r="EA44" s="139">
        <f>'編號 No37.家庭成員'!P$23</f>
        <v>0</v>
      </c>
      <c r="EB44" s="139">
        <f>'編號 No37.家庭成員'!Q$23</f>
        <v>0</v>
      </c>
      <c r="EC44" s="139">
        <f>'編號 No37.家庭成員'!R$23</f>
        <v>0</v>
      </c>
      <c r="ED44" s="140">
        <f t="shared" si="14"/>
        <v>0</v>
      </c>
      <c r="EE44" s="140">
        <f t="shared" si="15"/>
        <v>0</v>
      </c>
      <c r="EF44" s="140">
        <f t="shared" si="16"/>
        <v>0</v>
      </c>
      <c r="EG44" s="141" t="str">
        <f t="shared" si="17"/>
        <v>身份空白</v>
      </c>
      <c r="EH44" s="141" t="str">
        <f t="shared" si="18"/>
        <v>身份空白</v>
      </c>
      <c r="EI44" s="141" t="str">
        <f t="shared" si="19"/>
        <v>身份空白</v>
      </c>
      <c r="EJ44" s="141">
        <v>1</v>
      </c>
      <c r="EK44" s="141"/>
      <c r="EL44" s="141"/>
      <c r="EM44" s="141"/>
      <c r="EN44" s="141"/>
      <c r="EO44" s="141"/>
      <c r="EP44" s="141"/>
      <c r="EQ44" s="141"/>
      <c r="ER44" s="141"/>
      <c r="ES44" s="141"/>
      <c r="ET44" s="141">
        <f t="shared" si="33"/>
        <v>1</v>
      </c>
      <c r="EU44" s="202"/>
      <c r="EV44" s="202"/>
      <c r="EW44" s="202"/>
      <c r="EX44" s="202"/>
      <c r="EY44" s="202"/>
      <c r="EZ44" s="202"/>
      <c r="FA44" s="202"/>
      <c r="FB44" s="202"/>
      <c r="FC44" s="202"/>
      <c r="FD44" s="202"/>
      <c r="FE44" s="202"/>
      <c r="FF44" s="202"/>
      <c r="FG44" s="202"/>
      <c r="FH44" s="202"/>
      <c r="FI44" s="202"/>
      <c r="FJ44" s="202"/>
      <c r="FK44" s="202"/>
      <c r="FL44" s="202"/>
      <c r="FM44" s="142"/>
      <c r="FN44" s="142"/>
      <c r="FO44" s="142"/>
      <c r="FP44" s="61"/>
      <c r="FQ44" s="61"/>
      <c r="FR44" s="61"/>
      <c r="FS44" s="61"/>
      <c r="FT44" s="61"/>
      <c r="FU44" s="61"/>
      <c r="FV44" s="61"/>
      <c r="FW44" s="61"/>
      <c r="FX44" s="61"/>
      <c r="FY44" s="61"/>
      <c r="FZ44" s="61"/>
      <c r="GA44" s="61"/>
      <c r="GB44" s="61"/>
      <c r="GC44" s="61"/>
      <c r="GD44" s="56" t="s">
        <v>210</v>
      </c>
      <c r="GE44" s="56" t="s">
        <v>211</v>
      </c>
      <c r="GF44" s="57"/>
      <c r="GG44" s="56" t="s">
        <v>210</v>
      </c>
      <c r="GH44" s="56" t="s">
        <v>211</v>
      </c>
      <c r="GI44" s="56"/>
      <c r="GJ44" s="57" t="s">
        <v>212</v>
      </c>
      <c r="GK44" s="56" t="s">
        <v>213</v>
      </c>
      <c r="GL44" s="56"/>
      <c r="GM44" s="56"/>
      <c r="GN44" s="57"/>
      <c r="GO44" s="56" t="s">
        <v>214</v>
      </c>
      <c r="GP44" s="56" t="s">
        <v>215</v>
      </c>
      <c r="GQ44" s="56" t="s">
        <v>216</v>
      </c>
      <c r="GR44" s="56" t="s">
        <v>217</v>
      </c>
    </row>
    <row r="45" spans="1:200" s="21" customFormat="1" ht="79.5" customHeight="1">
      <c r="A45" s="61" t="str">
        <f t="shared" si="34"/>
        <v>112學年度第一學期</v>
      </c>
      <c r="B45" s="61"/>
      <c r="C45" s="61"/>
      <c r="D45" s="116" t="s">
        <v>91</v>
      </c>
      <c r="E45" s="116"/>
      <c r="F45" s="116" t="s">
        <v>476</v>
      </c>
      <c r="G45" s="117"/>
      <c r="H45" s="116"/>
      <c r="I45" s="116"/>
      <c r="J45" s="116"/>
      <c r="K45" s="116"/>
      <c r="L45" s="116"/>
      <c r="M45" s="118"/>
      <c r="N45" s="119"/>
      <c r="O45" s="116"/>
      <c r="P45" s="116" t="s">
        <v>209</v>
      </c>
      <c r="Q45" s="116"/>
      <c r="R45" s="120">
        <f t="shared" si="20"/>
        <v>0</v>
      </c>
      <c r="S45" s="116" t="s">
        <v>208</v>
      </c>
      <c r="T45" s="116"/>
      <c r="U45" s="121" t="str">
        <f t="shared" si="21"/>
        <v/>
      </c>
      <c r="V45" s="121" t="str">
        <f t="shared" si="0"/>
        <v/>
      </c>
      <c r="W45" s="121" t="str">
        <f>IF(E45="","",IF(#REF!=FALSE,0,IF(E45="國小部",0,IF(AND(E45="國中部",BN45&gt;=86,BM45&gt;=60),2500,IF(AND(OR(E45="高中部",E45="高職部",E45="專一至專三"),BN45&gt;=86,BM45&gt;=60),3500,IF(AND(OR(E45="專四至專五",E45="大學部[二專]",E45="大學部"),BN45&gt;=86,BM45&gt;=60),4500,0))))))</f>
        <v/>
      </c>
      <c r="X45" s="121" t="str">
        <f>IF(E45="","",IF(#REF!=FALSE,0,IFERROR(VLOOKUP(BO45,#REF!,2,FALSE),0)))</f>
        <v/>
      </c>
      <c r="Y45" s="121" t="str">
        <f>IF(E45="","",IF(#REF!=FALSE,0,IF(OR(E45="國小部",E45="國中部"),0,IF(BU45="甲級",18000,IF(BU45="乙級",9000,IF(BU45="丙級",4000,0))))))</f>
        <v/>
      </c>
      <c r="Z45" s="121" t="str">
        <f t="shared" si="1"/>
        <v/>
      </c>
      <c r="AA45" s="121" t="str">
        <f t="shared" si="2"/>
        <v/>
      </c>
      <c r="AB45" s="121" t="str">
        <f t="shared" si="22"/>
        <v/>
      </c>
      <c r="AC45" s="121" t="str">
        <f t="shared" si="3"/>
        <v/>
      </c>
      <c r="AD45" s="121" t="str">
        <f t="shared" si="4"/>
        <v/>
      </c>
      <c r="AE45" s="122"/>
      <c r="AF45" s="123"/>
      <c r="AG45" s="124"/>
      <c r="AH45" s="116"/>
      <c r="AI45" s="116"/>
      <c r="AJ45" s="116"/>
      <c r="AK45" s="116"/>
      <c r="AL45" s="116"/>
      <c r="AM45" s="127" t="s">
        <v>384</v>
      </c>
      <c r="AN45" s="116"/>
      <c r="AO45" s="116"/>
      <c r="AP45" s="116"/>
      <c r="AQ45" s="116"/>
      <c r="AR45" s="61"/>
      <c r="AS45" s="128"/>
      <c r="AT45" s="128"/>
      <c r="AU45" s="128"/>
      <c r="AV45" s="116"/>
      <c r="AW45" s="145"/>
      <c r="AX45" s="145"/>
      <c r="AY45" s="145"/>
      <c r="AZ45" s="129"/>
      <c r="BA45" s="129"/>
      <c r="BB45" s="146"/>
      <c r="BC45" s="146"/>
      <c r="BD45" s="61"/>
      <c r="BE45" s="61"/>
      <c r="BF45" s="61"/>
      <c r="BG45" s="61"/>
      <c r="BH45" s="61"/>
      <c r="BI45" s="61"/>
      <c r="BJ45" s="131"/>
      <c r="BK45" s="131"/>
      <c r="BL45" s="131"/>
      <c r="BM45" s="131"/>
      <c r="BN45" s="131"/>
      <c r="BO45" s="652"/>
      <c r="BP45" s="653"/>
      <c r="BQ45" s="654"/>
      <c r="BR45" s="132"/>
      <c r="BS45" s="132"/>
      <c r="BT45" s="132"/>
      <c r="BU45" s="132"/>
      <c r="BV45" s="132"/>
      <c r="BW45" s="132" t="str">
        <f t="shared" si="23"/>
        <v/>
      </c>
      <c r="BX45" s="132" t="str">
        <f t="shared" si="24"/>
        <v/>
      </c>
      <c r="BY45" s="132" t="str">
        <f t="shared" si="25"/>
        <v/>
      </c>
      <c r="BZ45" s="61" t="str">
        <f t="shared" si="5"/>
        <v/>
      </c>
      <c r="CA45" s="61" t="str">
        <f t="shared" si="6"/>
        <v/>
      </c>
      <c r="CB45" s="61" t="str">
        <f t="shared" si="7"/>
        <v/>
      </c>
      <c r="CC45" s="61" t="str">
        <f t="shared" si="8"/>
        <v/>
      </c>
      <c r="CD45" s="61" t="str">
        <f t="shared" si="9"/>
        <v/>
      </c>
      <c r="CE45" s="61" t="str">
        <f t="shared" si="10"/>
        <v/>
      </c>
      <c r="CF45" s="61" t="str">
        <f t="shared" si="11"/>
        <v/>
      </c>
      <c r="CG45" s="61" t="str">
        <f t="shared" si="12"/>
        <v/>
      </c>
      <c r="CH45" s="132" t="str">
        <f t="shared" si="26"/>
        <v/>
      </c>
      <c r="CI45" s="134" t="str">
        <f t="shared" si="27"/>
        <v/>
      </c>
      <c r="CJ45" s="61" t="str">
        <f t="shared" si="28"/>
        <v/>
      </c>
      <c r="CK45" s="61" t="str">
        <f t="shared" si="29"/>
        <v/>
      </c>
      <c r="CL45" s="61" t="str">
        <f t="shared" si="30"/>
        <v/>
      </c>
      <c r="CM45" s="61"/>
      <c r="CN45" s="61"/>
      <c r="CO45" s="61"/>
      <c r="CP45" s="61"/>
      <c r="CQ45" s="61"/>
      <c r="CR45" s="61"/>
      <c r="CS45" s="61"/>
      <c r="CT45" s="61"/>
      <c r="CU45" s="61" t="str">
        <f t="shared" si="31"/>
        <v/>
      </c>
      <c r="CV45" s="61" t="str">
        <f t="shared" si="13"/>
        <v/>
      </c>
      <c r="CW45" s="61" t="str">
        <f t="shared" si="32"/>
        <v/>
      </c>
      <c r="CX45" s="61"/>
      <c r="CY45" s="61"/>
      <c r="CZ45" s="61"/>
      <c r="DA45" s="61"/>
      <c r="DB45" s="61"/>
      <c r="DC45" s="61"/>
      <c r="DD45" s="61"/>
      <c r="DE45" s="61"/>
      <c r="DF45" s="61"/>
      <c r="DG45" s="61"/>
      <c r="DH45" s="61"/>
      <c r="DI45" s="61"/>
      <c r="DJ45" s="61"/>
      <c r="DK45" s="61"/>
      <c r="DL45" s="61"/>
      <c r="DM45" s="61"/>
      <c r="DN45" s="61" t="s">
        <v>385</v>
      </c>
      <c r="DO45" s="61"/>
      <c r="DP45" s="61"/>
      <c r="DQ45" s="61"/>
      <c r="DR45" s="61"/>
      <c r="DS45" s="135"/>
      <c r="DT45" s="135"/>
      <c r="DU45" s="136"/>
      <c r="DV45" s="136"/>
      <c r="DW45" s="137"/>
      <c r="DX45" s="147">
        <f>'編號 No38.家庭成員'!X$4</f>
        <v>1</v>
      </c>
      <c r="DY45" s="139">
        <f>'編號 No38.家庭成員'!N$23</f>
        <v>0</v>
      </c>
      <c r="DZ45" s="139">
        <f>'編號 No38.家庭成員'!O$23</f>
        <v>0</v>
      </c>
      <c r="EA45" s="139">
        <f>'編號 No38.家庭成員'!P$23</f>
        <v>0</v>
      </c>
      <c r="EB45" s="139">
        <f>'編號 No38.家庭成員'!Q$23</f>
        <v>0</v>
      </c>
      <c r="EC45" s="139">
        <f>'編號 No38.家庭成員'!R$23</f>
        <v>0</v>
      </c>
      <c r="ED45" s="140">
        <f t="shared" si="14"/>
        <v>0</v>
      </c>
      <c r="EE45" s="140">
        <f t="shared" si="15"/>
        <v>0</v>
      </c>
      <c r="EF45" s="140">
        <f t="shared" si="16"/>
        <v>0</v>
      </c>
      <c r="EG45" s="141" t="str">
        <f t="shared" si="17"/>
        <v>身份空白</v>
      </c>
      <c r="EH45" s="141" t="str">
        <f t="shared" si="18"/>
        <v>身份空白</v>
      </c>
      <c r="EI45" s="141" t="str">
        <f t="shared" si="19"/>
        <v>身份空白</v>
      </c>
      <c r="EJ45" s="141">
        <v>1</v>
      </c>
      <c r="EK45" s="141"/>
      <c r="EL45" s="141"/>
      <c r="EM45" s="141"/>
      <c r="EN45" s="141"/>
      <c r="EO45" s="141"/>
      <c r="EP45" s="141"/>
      <c r="EQ45" s="141"/>
      <c r="ER45" s="141"/>
      <c r="ES45" s="141"/>
      <c r="ET45" s="141">
        <f t="shared" si="33"/>
        <v>1</v>
      </c>
      <c r="EU45" s="202"/>
      <c r="EV45" s="202"/>
      <c r="EW45" s="202"/>
      <c r="EX45" s="202"/>
      <c r="EY45" s="202"/>
      <c r="EZ45" s="202"/>
      <c r="FA45" s="202"/>
      <c r="FB45" s="202"/>
      <c r="FC45" s="202"/>
      <c r="FD45" s="202"/>
      <c r="FE45" s="202"/>
      <c r="FF45" s="202"/>
      <c r="FG45" s="202"/>
      <c r="FH45" s="202"/>
      <c r="FI45" s="202"/>
      <c r="FJ45" s="202"/>
      <c r="FK45" s="202"/>
      <c r="FL45" s="202"/>
      <c r="FM45" s="142"/>
      <c r="FN45" s="142"/>
      <c r="FO45" s="142"/>
      <c r="FP45" s="61"/>
      <c r="FQ45" s="61"/>
      <c r="FR45" s="61"/>
      <c r="FS45" s="61"/>
      <c r="FT45" s="61"/>
      <c r="FU45" s="61"/>
      <c r="FV45" s="61"/>
      <c r="FW45" s="61"/>
      <c r="FX45" s="61"/>
      <c r="FY45" s="61"/>
      <c r="FZ45" s="61"/>
      <c r="GA45" s="61"/>
      <c r="GB45" s="61"/>
      <c r="GC45" s="61"/>
      <c r="GD45" s="56" t="s">
        <v>210</v>
      </c>
      <c r="GE45" s="56" t="s">
        <v>211</v>
      </c>
      <c r="GF45" s="57"/>
      <c r="GG45" s="56" t="s">
        <v>210</v>
      </c>
      <c r="GH45" s="56" t="s">
        <v>211</v>
      </c>
      <c r="GI45" s="56"/>
      <c r="GJ45" s="57" t="s">
        <v>212</v>
      </c>
      <c r="GK45" s="56" t="s">
        <v>213</v>
      </c>
      <c r="GL45" s="56"/>
      <c r="GM45" s="56"/>
      <c r="GN45" s="57"/>
      <c r="GO45" s="56" t="s">
        <v>214</v>
      </c>
      <c r="GP45" s="56" t="s">
        <v>215</v>
      </c>
      <c r="GQ45" s="56" t="s">
        <v>216</v>
      </c>
      <c r="GR45" s="56" t="s">
        <v>217</v>
      </c>
    </row>
    <row r="46" spans="1:200" s="21" customFormat="1" ht="79.5" customHeight="1">
      <c r="A46" s="61" t="str">
        <f t="shared" si="34"/>
        <v>112學年度第一學期</v>
      </c>
      <c r="B46" s="61"/>
      <c r="C46" s="61"/>
      <c r="D46" s="116" t="s">
        <v>92</v>
      </c>
      <c r="E46" s="116"/>
      <c r="F46" s="116" t="s">
        <v>476</v>
      </c>
      <c r="G46" s="117"/>
      <c r="H46" s="116"/>
      <c r="I46" s="116"/>
      <c r="J46" s="116"/>
      <c r="K46" s="116"/>
      <c r="L46" s="116"/>
      <c r="M46" s="118"/>
      <c r="N46" s="119"/>
      <c r="O46" s="116"/>
      <c r="P46" s="116" t="s">
        <v>209</v>
      </c>
      <c r="Q46" s="116"/>
      <c r="R46" s="120">
        <f t="shared" si="20"/>
        <v>0</v>
      </c>
      <c r="S46" s="116" t="s">
        <v>208</v>
      </c>
      <c r="T46" s="116"/>
      <c r="U46" s="121" t="str">
        <f t="shared" si="21"/>
        <v/>
      </c>
      <c r="V46" s="121" t="str">
        <f t="shared" si="0"/>
        <v/>
      </c>
      <c r="W46" s="121" t="str">
        <f>IF(E46="","",IF(#REF!=FALSE,0,IF(E46="國小部",0,IF(AND(E46="國中部",BN46&gt;=86,BM46&gt;=60),2500,IF(AND(OR(E46="高中部",E46="高職部",E46="專一至專三"),BN46&gt;=86,BM46&gt;=60),3500,IF(AND(OR(E46="專四至專五",E46="大學部[二專]",E46="大學部"),BN46&gt;=86,BM46&gt;=60),4500,0))))))</f>
        <v/>
      </c>
      <c r="X46" s="121" t="str">
        <f>IF(E46="","",IF(#REF!=FALSE,0,IFERROR(VLOOKUP(BO46,#REF!,2,FALSE),0)))</f>
        <v/>
      </c>
      <c r="Y46" s="121" t="str">
        <f>IF(E46="","",IF(#REF!=FALSE,0,IF(OR(E46="國小部",E46="國中部"),0,IF(BU46="甲級",18000,IF(BU46="乙級",9000,IF(BU46="丙級",4000,0))))))</f>
        <v/>
      </c>
      <c r="Z46" s="121" t="str">
        <f t="shared" si="1"/>
        <v/>
      </c>
      <c r="AA46" s="121" t="str">
        <f t="shared" si="2"/>
        <v/>
      </c>
      <c r="AB46" s="121" t="str">
        <f t="shared" si="22"/>
        <v/>
      </c>
      <c r="AC46" s="121" t="str">
        <f t="shared" si="3"/>
        <v/>
      </c>
      <c r="AD46" s="121" t="str">
        <f t="shared" si="4"/>
        <v/>
      </c>
      <c r="AE46" s="122"/>
      <c r="AF46" s="123"/>
      <c r="AG46" s="124"/>
      <c r="AH46" s="116"/>
      <c r="AI46" s="116"/>
      <c r="AJ46" s="116"/>
      <c r="AK46" s="116"/>
      <c r="AL46" s="116"/>
      <c r="AM46" s="127" t="s">
        <v>384</v>
      </c>
      <c r="AN46" s="116"/>
      <c r="AO46" s="116"/>
      <c r="AP46" s="116"/>
      <c r="AQ46" s="116"/>
      <c r="AR46" s="61"/>
      <c r="AS46" s="128"/>
      <c r="AT46" s="128"/>
      <c r="AU46" s="128"/>
      <c r="AV46" s="116"/>
      <c r="AW46" s="116"/>
      <c r="AX46" s="116"/>
      <c r="AY46" s="116"/>
      <c r="AZ46" s="129"/>
      <c r="BA46" s="129"/>
      <c r="BB46" s="146"/>
      <c r="BC46" s="146"/>
      <c r="BD46" s="61"/>
      <c r="BE46" s="61"/>
      <c r="BF46" s="61"/>
      <c r="BG46" s="61"/>
      <c r="BH46" s="61"/>
      <c r="BI46" s="61"/>
      <c r="BJ46" s="131"/>
      <c r="BK46" s="131"/>
      <c r="BL46" s="131"/>
      <c r="BM46" s="131"/>
      <c r="BN46" s="131"/>
      <c r="BO46" s="652"/>
      <c r="BP46" s="653"/>
      <c r="BQ46" s="654"/>
      <c r="BR46" s="132"/>
      <c r="BS46" s="132"/>
      <c r="BT46" s="132"/>
      <c r="BU46" s="132"/>
      <c r="BV46" s="132"/>
      <c r="BW46" s="132" t="str">
        <f t="shared" si="23"/>
        <v/>
      </c>
      <c r="BX46" s="132" t="str">
        <f t="shared" si="24"/>
        <v/>
      </c>
      <c r="BY46" s="132" t="str">
        <f t="shared" si="25"/>
        <v/>
      </c>
      <c r="BZ46" s="61" t="str">
        <f t="shared" si="5"/>
        <v/>
      </c>
      <c r="CA46" s="61" t="str">
        <f t="shared" si="6"/>
        <v/>
      </c>
      <c r="CB46" s="61" t="str">
        <f t="shared" si="7"/>
        <v/>
      </c>
      <c r="CC46" s="61" t="str">
        <f t="shared" si="8"/>
        <v/>
      </c>
      <c r="CD46" s="61" t="str">
        <f t="shared" si="9"/>
        <v/>
      </c>
      <c r="CE46" s="61" t="str">
        <f t="shared" si="10"/>
        <v/>
      </c>
      <c r="CF46" s="61" t="str">
        <f t="shared" si="11"/>
        <v/>
      </c>
      <c r="CG46" s="61" t="str">
        <f t="shared" si="12"/>
        <v/>
      </c>
      <c r="CH46" s="132" t="str">
        <f t="shared" si="26"/>
        <v/>
      </c>
      <c r="CI46" s="134" t="str">
        <f t="shared" si="27"/>
        <v/>
      </c>
      <c r="CJ46" s="61" t="str">
        <f t="shared" si="28"/>
        <v/>
      </c>
      <c r="CK46" s="61" t="str">
        <f t="shared" si="29"/>
        <v/>
      </c>
      <c r="CL46" s="61" t="str">
        <f t="shared" si="30"/>
        <v/>
      </c>
      <c r="CM46" s="61"/>
      <c r="CN46" s="61"/>
      <c r="CO46" s="61"/>
      <c r="CP46" s="61"/>
      <c r="CQ46" s="61"/>
      <c r="CR46" s="61"/>
      <c r="CS46" s="61"/>
      <c r="CT46" s="61"/>
      <c r="CU46" s="61" t="str">
        <f t="shared" si="31"/>
        <v/>
      </c>
      <c r="CV46" s="61" t="str">
        <f t="shared" si="13"/>
        <v/>
      </c>
      <c r="CW46" s="61" t="str">
        <f t="shared" si="32"/>
        <v/>
      </c>
      <c r="CX46" s="61"/>
      <c r="CY46" s="61"/>
      <c r="CZ46" s="61"/>
      <c r="DA46" s="61"/>
      <c r="DB46" s="61"/>
      <c r="DC46" s="61"/>
      <c r="DD46" s="61"/>
      <c r="DE46" s="61"/>
      <c r="DF46" s="61"/>
      <c r="DG46" s="61"/>
      <c r="DH46" s="61"/>
      <c r="DI46" s="61"/>
      <c r="DJ46" s="61"/>
      <c r="DK46" s="61"/>
      <c r="DL46" s="61"/>
      <c r="DM46" s="61"/>
      <c r="DN46" s="61" t="s">
        <v>385</v>
      </c>
      <c r="DO46" s="61"/>
      <c r="DP46" s="61"/>
      <c r="DQ46" s="61"/>
      <c r="DR46" s="61"/>
      <c r="DS46" s="135"/>
      <c r="DT46" s="135"/>
      <c r="DU46" s="136"/>
      <c r="DV46" s="136"/>
      <c r="DW46" s="137"/>
      <c r="DX46" s="147">
        <f>'編號 No39.家庭成員'!X$4</f>
        <v>1</v>
      </c>
      <c r="DY46" s="139">
        <f>'編號 No39.家庭成員'!N$23</f>
        <v>0</v>
      </c>
      <c r="DZ46" s="139">
        <f>'編號 No39.家庭成員'!O$23</f>
        <v>0</v>
      </c>
      <c r="EA46" s="139">
        <f>'編號 No39.家庭成員'!P$23</f>
        <v>0</v>
      </c>
      <c r="EB46" s="139">
        <f>'編號 No39.家庭成員'!Q$23</f>
        <v>0</v>
      </c>
      <c r="EC46" s="139">
        <f>'編號 No39.家庭成員'!R$23</f>
        <v>0</v>
      </c>
      <c r="ED46" s="140">
        <f t="shared" si="14"/>
        <v>0</v>
      </c>
      <c r="EE46" s="140">
        <f t="shared" si="15"/>
        <v>0</v>
      </c>
      <c r="EF46" s="140">
        <f t="shared" si="16"/>
        <v>0</v>
      </c>
      <c r="EG46" s="141" t="str">
        <f t="shared" si="17"/>
        <v>身份空白</v>
      </c>
      <c r="EH46" s="141" t="str">
        <f t="shared" si="18"/>
        <v>身份空白</v>
      </c>
      <c r="EI46" s="141" t="str">
        <f t="shared" si="19"/>
        <v>身份空白</v>
      </c>
      <c r="EJ46" s="141">
        <v>1</v>
      </c>
      <c r="EK46" s="141"/>
      <c r="EL46" s="141"/>
      <c r="EM46" s="141"/>
      <c r="EN46" s="141"/>
      <c r="EO46" s="141"/>
      <c r="EP46" s="141"/>
      <c r="EQ46" s="141"/>
      <c r="ER46" s="141"/>
      <c r="ES46" s="141"/>
      <c r="ET46" s="141">
        <f t="shared" si="33"/>
        <v>1</v>
      </c>
      <c r="EU46" s="202"/>
      <c r="EV46" s="202"/>
      <c r="EW46" s="202"/>
      <c r="EX46" s="202"/>
      <c r="EY46" s="202"/>
      <c r="EZ46" s="202"/>
      <c r="FA46" s="202"/>
      <c r="FB46" s="202"/>
      <c r="FC46" s="202"/>
      <c r="FD46" s="202"/>
      <c r="FE46" s="202"/>
      <c r="FF46" s="202"/>
      <c r="FG46" s="202"/>
      <c r="FH46" s="202"/>
      <c r="FI46" s="202"/>
      <c r="FJ46" s="202"/>
      <c r="FK46" s="202"/>
      <c r="FL46" s="202"/>
      <c r="FM46" s="142"/>
      <c r="FN46" s="142"/>
      <c r="FO46" s="142"/>
      <c r="FP46" s="61"/>
      <c r="FQ46" s="61"/>
      <c r="FR46" s="61"/>
      <c r="FS46" s="61"/>
      <c r="FT46" s="61"/>
      <c r="FU46" s="61"/>
      <c r="FV46" s="61"/>
      <c r="FW46" s="61"/>
      <c r="FX46" s="61"/>
      <c r="FY46" s="61"/>
      <c r="FZ46" s="61"/>
      <c r="GA46" s="61"/>
      <c r="GB46" s="61"/>
      <c r="GC46" s="61"/>
      <c r="GD46" s="56" t="s">
        <v>210</v>
      </c>
      <c r="GE46" s="56" t="s">
        <v>211</v>
      </c>
      <c r="GF46" s="57"/>
      <c r="GG46" s="56" t="s">
        <v>210</v>
      </c>
      <c r="GH46" s="56" t="s">
        <v>211</v>
      </c>
      <c r="GI46" s="56"/>
      <c r="GJ46" s="57" t="s">
        <v>212</v>
      </c>
      <c r="GK46" s="56" t="s">
        <v>213</v>
      </c>
      <c r="GL46" s="56"/>
      <c r="GM46" s="56"/>
      <c r="GN46" s="57"/>
      <c r="GO46" s="56" t="s">
        <v>214</v>
      </c>
      <c r="GP46" s="56" t="s">
        <v>215</v>
      </c>
      <c r="GQ46" s="56" t="s">
        <v>216</v>
      </c>
      <c r="GR46" s="56" t="s">
        <v>217</v>
      </c>
    </row>
    <row r="47" spans="1:200" s="21" customFormat="1" ht="79.5" customHeight="1">
      <c r="A47" s="61" t="str">
        <f t="shared" si="34"/>
        <v>112學年度第一學期</v>
      </c>
      <c r="B47" s="61"/>
      <c r="C47" s="61"/>
      <c r="D47" s="116" t="s">
        <v>93</v>
      </c>
      <c r="E47" s="116"/>
      <c r="F47" s="116" t="s">
        <v>476</v>
      </c>
      <c r="G47" s="117"/>
      <c r="H47" s="116"/>
      <c r="I47" s="116"/>
      <c r="J47" s="116"/>
      <c r="K47" s="116"/>
      <c r="L47" s="116"/>
      <c r="M47" s="118"/>
      <c r="N47" s="119"/>
      <c r="O47" s="116"/>
      <c r="P47" s="116" t="s">
        <v>209</v>
      </c>
      <c r="Q47" s="116"/>
      <c r="R47" s="120">
        <f t="shared" si="20"/>
        <v>0</v>
      </c>
      <c r="S47" s="116" t="s">
        <v>208</v>
      </c>
      <c r="T47" s="116"/>
      <c r="U47" s="121" t="str">
        <f t="shared" si="21"/>
        <v/>
      </c>
      <c r="V47" s="121" t="str">
        <f t="shared" si="0"/>
        <v/>
      </c>
      <c r="W47" s="121" t="str">
        <f>IF(E47="","",IF(#REF!=FALSE,0,IF(E47="國小部",0,IF(AND(E47="國中部",BN47&gt;=86,BM47&gt;=60),2500,IF(AND(OR(E47="高中部",E47="高職部",E47="專一至專三"),BN47&gt;=86,BM47&gt;=60),3500,IF(AND(OR(E47="專四至專五",E47="大學部[二專]",E47="大學部"),BN47&gt;=86,BM47&gt;=60),4500,0))))))</f>
        <v/>
      </c>
      <c r="X47" s="121" t="str">
        <f>IF(E47="","",IF(#REF!=FALSE,0,IFERROR(VLOOKUP(BO47,#REF!,2,FALSE),0)))</f>
        <v/>
      </c>
      <c r="Y47" s="121" t="str">
        <f>IF(E47="","",IF(#REF!=FALSE,0,IF(OR(E47="國小部",E47="國中部"),0,IF(BU47="甲級",18000,IF(BU47="乙級",9000,IF(BU47="丙級",4000,0))))))</f>
        <v/>
      </c>
      <c r="Z47" s="121" t="str">
        <f t="shared" si="1"/>
        <v/>
      </c>
      <c r="AA47" s="121" t="str">
        <f t="shared" si="2"/>
        <v/>
      </c>
      <c r="AB47" s="121" t="str">
        <f t="shared" si="22"/>
        <v/>
      </c>
      <c r="AC47" s="121" t="str">
        <f t="shared" si="3"/>
        <v/>
      </c>
      <c r="AD47" s="121" t="str">
        <f t="shared" si="4"/>
        <v/>
      </c>
      <c r="AE47" s="122"/>
      <c r="AF47" s="123"/>
      <c r="AG47" s="124"/>
      <c r="AH47" s="116"/>
      <c r="AI47" s="116"/>
      <c r="AJ47" s="116"/>
      <c r="AK47" s="116"/>
      <c r="AL47" s="116"/>
      <c r="AM47" s="127" t="s">
        <v>384</v>
      </c>
      <c r="AN47" s="116"/>
      <c r="AO47" s="116"/>
      <c r="AP47" s="116"/>
      <c r="AQ47" s="116"/>
      <c r="AR47" s="61"/>
      <c r="AS47" s="128"/>
      <c r="AT47" s="128"/>
      <c r="AU47" s="128"/>
      <c r="AV47" s="116"/>
      <c r="AW47" s="116"/>
      <c r="AX47" s="116"/>
      <c r="AY47" s="116"/>
      <c r="AZ47" s="129"/>
      <c r="BA47" s="129"/>
      <c r="BB47" s="146"/>
      <c r="BC47" s="146"/>
      <c r="BD47" s="61"/>
      <c r="BE47" s="61"/>
      <c r="BF47" s="61"/>
      <c r="BG47" s="61"/>
      <c r="BH47" s="61"/>
      <c r="BI47" s="61"/>
      <c r="BJ47" s="131"/>
      <c r="BK47" s="131"/>
      <c r="BL47" s="131"/>
      <c r="BM47" s="131"/>
      <c r="BN47" s="131"/>
      <c r="BO47" s="652"/>
      <c r="BP47" s="653"/>
      <c r="BQ47" s="654"/>
      <c r="BR47" s="132"/>
      <c r="BS47" s="132"/>
      <c r="BT47" s="132"/>
      <c r="BU47" s="132"/>
      <c r="BV47" s="132"/>
      <c r="BW47" s="132" t="str">
        <f t="shared" si="23"/>
        <v/>
      </c>
      <c r="BX47" s="132" t="str">
        <f t="shared" si="24"/>
        <v/>
      </c>
      <c r="BY47" s="132" t="str">
        <f t="shared" si="25"/>
        <v/>
      </c>
      <c r="BZ47" s="61" t="str">
        <f t="shared" si="5"/>
        <v/>
      </c>
      <c r="CA47" s="61" t="str">
        <f t="shared" si="6"/>
        <v/>
      </c>
      <c r="CB47" s="61" t="str">
        <f t="shared" si="7"/>
        <v/>
      </c>
      <c r="CC47" s="61" t="str">
        <f t="shared" si="8"/>
        <v/>
      </c>
      <c r="CD47" s="61" t="str">
        <f t="shared" si="9"/>
        <v/>
      </c>
      <c r="CE47" s="61" t="str">
        <f t="shared" si="10"/>
        <v/>
      </c>
      <c r="CF47" s="61" t="str">
        <f t="shared" si="11"/>
        <v/>
      </c>
      <c r="CG47" s="61" t="str">
        <f t="shared" si="12"/>
        <v/>
      </c>
      <c r="CH47" s="132" t="str">
        <f t="shared" si="26"/>
        <v/>
      </c>
      <c r="CI47" s="134" t="str">
        <f t="shared" si="27"/>
        <v/>
      </c>
      <c r="CJ47" s="61" t="str">
        <f t="shared" si="28"/>
        <v/>
      </c>
      <c r="CK47" s="61" t="str">
        <f t="shared" si="29"/>
        <v/>
      </c>
      <c r="CL47" s="61" t="str">
        <f t="shared" si="30"/>
        <v/>
      </c>
      <c r="CM47" s="61"/>
      <c r="CN47" s="61"/>
      <c r="CO47" s="61"/>
      <c r="CP47" s="61"/>
      <c r="CQ47" s="61"/>
      <c r="CR47" s="61"/>
      <c r="CS47" s="61"/>
      <c r="CT47" s="61"/>
      <c r="CU47" s="61" t="str">
        <f t="shared" si="31"/>
        <v/>
      </c>
      <c r="CV47" s="61" t="str">
        <f t="shared" si="13"/>
        <v/>
      </c>
      <c r="CW47" s="61" t="str">
        <f t="shared" si="32"/>
        <v/>
      </c>
      <c r="CX47" s="61"/>
      <c r="CY47" s="61"/>
      <c r="CZ47" s="61"/>
      <c r="DA47" s="61"/>
      <c r="DB47" s="61"/>
      <c r="DC47" s="61"/>
      <c r="DD47" s="61"/>
      <c r="DE47" s="61"/>
      <c r="DF47" s="61"/>
      <c r="DG47" s="61"/>
      <c r="DH47" s="61"/>
      <c r="DI47" s="61"/>
      <c r="DJ47" s="61"/>
      <c r="DK47" s="61"/>
      <c r="DL47" s="61"/>
      <c r="DM47" s="61"/>
      <c r="DN47" s="61" t="s">
        <v>385</v>
      </c>
      <c r="DO47" s="61"/>
      <c r="DP47" s="61"/>
      <c r="DQ47" s="61"/>
      <c r="DR47" s="61"/>
      <c r="DS47" s="135"/>
      <c r="DT47" s="135"/>
      <c r="DU47" s="136"/>
      <c r="DV47" s="136"/>
      <c r="DW47" s="137"/>
      <c r="DX47" s="147">
        <f>'編號 No40.家庭成員'!X$4</f>
        <v>1</v>
      </c>
      <c r="DY47" s="139">
        <f>'編號 No40.家庭成員'!N$23</f>
        <v>0</v>
      </c>
      <c r="DZ47" s="139">
        <f>'編號 No40.家庭成員'!O$23</f>
        <v>0</v>
      </c>
      <c r="EA47" s="139">
        <f>'編號 No40.家庭成員'!P$23</f>
        <v>0</v>
      </c>
      <c r="EB47" s="139">
        <f>'編號 No40.家庭成員'!Q$23</f>
        <v>0</v>
      </c>
      <c r="EC47" s="139">
        <f>'編號 No40.家庭成員'!R$23</f>
        <v>0</v>
      </c>
      <c r="ED47" s="140">
        <f t="shared" si="14"/>
        <v>0</v>
      </c>
      <c r="EE47" s="140">
        <f t="shared" si="15"/>
        <v>0</v>
      </c>
      <c r="EF47" s="140">
        <f t="shared" si="16"/>
        <v>0</v>
      </c>
      <c r="EG47" s="141" t="str">
        <f t="shared" si="17"/>
        <v>身份空白</v>
      </c>
      <c r="EH47" s="141" t="str">
        <f t="shared" si="18"/>
        <v>身份空白</v>
      </c>
      <c r="EI47" s="141" t="str">
        <f t="shared" si="19"/>
        <v>身份空白</v>
      </c>
      <c r="EJ47" s="141">
        <v>1</v>
      </c>
      <c r="EK47" s="141"/>
      <c r="EL47" s="141"/>
      <c r="EM47" s="141"/>
      <c r="EN47" s="141"/>
      <c r="EO47" s="141"/>
      <c r="EP47" s="141"/>
      <c r="EQ47" s="141"/>
      <c r="ER47" s="141"/>
      <c r="ES47" s="141"/>
      <c r="ET47" s="141">
        <f t="shared" si="33"/>
        <v>1</v>
      </c>
      <c r="EU47" s="202"/>
      <c r="EV47" s="202"/>
      <c r="EW47" s="202"/>
      <c r="EX47" s="202"/>
      <c r="EY47" s="202"/>
      <c r="EZ47" s="202"/>
      <c r="FA47" s="202"/>
      <c r="FB47" s="202"/>
      <c r="FC47" s="202"/>
      <c r="FD47" s="202"/>
      <c r="FE47" s="202"/>
      <c r="FF47" s="202"/>
      <c r="FG47" s="202"/>
      <c r="FH47" s="202"/>
      <c r="FI47" s="202"/>
      <c r="FJ47" s="202"/>
      <c r="FK47" s="202"/>
      <c r="FL47" s="202"/>
      <c r="FM47" s="142"/>
      <c r="FN47" s="142"/>
      <c r="FO47" s="142"/>
      <c r="FP47" s="61"/>
      <c r="FQ47" s="61"/>
      <c r="FR47" s="61"/>
      <c r="FS47" s="61"/>
      <c r="FT47" s="61"/>
      <c r="FU47" s="61"/>
      <c r="FV47" s="61"/>
      <c r="FW47" s="61"/>
      <c r="FX47" s="61"/>
      <c r="FY47" s="61"/>
      <c r="FZ47" s="61"/>
      <c r="GA47" s="61"/>
      <c r="GB47" s="61"/>
      <c r="GC47" s="61"/>
      <c r="GD47" s="56" t="s">
        <v>210</v>
      </c>
      <c r="GE47" s="56" t="s">
        <v>211</v>
      </c>
      <c r="GF47" s="57"/>
      <c r="GG47" s="56" t="s">
        <v>210</v>
      </c>
      <c r="GH47" s="56" t="s">
        <v>211</v>
      </c>
      <c r="GI47" s="56"/>
      <c r="GJ47" s="57" t="s">
        <v>212</v>
      </c>
      <c r="GK47" s="56" t="s">
        <v>213</v>
      </c>
      <c r="GL47" s="56"/>
      <c r="GM47" s="56"/>
      <c r="GN47" s="57"/>
      <c r="GO47" s="56" t="s">
        <v>214</v>
      </c>
      <c r="GP47" s="56" t="s">
        <v>215</v>
      </c>
      <c r="GQ47" s="56" t="s">
        <v>216</v>
      </c>
      <c r="GR47" s="56" t="s">
        <v>217</v>
      </c>
    </row>
    <row r="48" spans="1:200" s="21" customFormat="1" ht="79.5" customHeight="1">
      <c r="A48" s="61" t="str">
        <f t="shared" si="34"/>
        <v>112學年度第一學期</v>
      </c>
      <c r="B48" s="61"/>
      <c r="C48" s="61"/>
      <c r="D48" s="116" t="s">
        <v>94</v>
      </c>
      <c r="E48" s="116"/>
      <c r="F48" s="116" t="s">
        <v>476</v>
      </c>
      <c r="G48" s="117"/>
      <c r="H48" s="116"/>
      <c r="I48" s="116"/>
      <c r="J48" s="116"/>
      <c r="K48" s="116"/>
      <c r="L48" s="116"/>
      <c r="M48" s="118"/>
      <c r="N48" s="119"/>
      <c r="O48" s="116"/>
      <c r="P48" s="116" t="s">
        <v>209</v>
      </c>
      <c r="Q48" s="116"/>
      <c r="R48" s="120">
        <f t="shared" si="20"/>
        <v>0</v>
      </c>
      <c r="S48" s="116" t="s">
        <v>208</v>
      </c>
      <c r="T48" s="116"/>
      <c r="U48" s="121" t="str">
        <f t="shared" si="21"/>
        <v/>
      </c>
      <c r="V48" s="121" t="str">
        <f t="shared" si="0"/>
        <v/>
      </c>
      <c r="W48" s="121" t="str">
        <f>IF(E48="","",IF(#REF!=FALSE,0,IF(E48="國小部",0,IF(AND(E48="國中部",BN48&gt;=86,BM48&gt;=60),2500,IF(AND(OR(E48="高中部",E48="高職部",E48="專一至專三"),BN48&gt;=86,BM48&gt;=60),3500,IF(AND(OR(E48="專四至專五",E48="大學部[二專]",E48="大學部"),BN48&gt;=86,BM48&gt;=60),4500,0))))))</f>
        <v/>
      </c>
      <c r="X48" s="121" t="str">
        <f>IF(E48="","",IF(#REF!=FALSE,0,IFERROR(VLOOKUP(BO48,#REF!,2,FALSE),0)))</f>
        <v/>
      </c>
      <c r="Y48" s="121" t="str">
        <f>IF(E48="","",IF(#REF!=FALSE,0,IF(OR(E48="國小部",E48="國中部"),0,IF(BU48="甲級",18000,IF(BU48="乙級",9000,IF(BU48="丙級",4000,0))))))</f>
        <v/>
      </c>
      <c r="Z48" s="121" t="str">
        <f t="shared" si="1"/>
        <v/>
      </c>
      <c r="AA48" s="121" t="str">
        <f t="shared" si="2"/>
        <v/>
      </c>
      <c r="AB48" s="121" t="str">
        <f t="shared" si="22"/>
        <v/>
      </c>
      <c r="AC48" s="121" t="str">
        <f t="shared" si="3"/>
        <v/>
      </c>
      <c r="AD48" s="121" t="str">
        <f t="shared" si="4"/>
        <v/>
      </c>
      <c r="AE48" s="122"/>
      <c r="AF48" s="123"/>
      <c r="AG48" s="124"/>
      <c r="AH48" s="125"/>
      <c r="AI48" s="125"/>
      <c r="AJ48" s="125"/>
      <c r="AK48" s="125"/>
      <c r="AL48" s="127"/>
      <c r="AM48" s="127" t="s">
        <v>384</v>
      </c>
      <c r="AN48" s="127"/>
      <c r="AO48" s="127"/>
      <c r="AP48" s="127"/>
      <c r="AQ48" s="127"/>
      <c r="AR48" s="61"/>
      <c r="AS48" s="128"/>
      <c r="AT48" s="128"/>
      <c r="AU48" s="128"/>
      <c r="AV48" s="116"/>
      <c r="AW48" s="116"/>
      <c r="AX48" s="116"/>
      <c r="AY48" s="116"/>
      <c r="AZ48" s="129"/>
      <c r="BA48" s="129"/>
      <c r="BB48" s="130"/>
      <c r="BC48" s="130"/>
      <c r="BD48" s="61"/>
      <c r="BE48" s="61"/>
      <c r="BF48" s="61"/>
      <c r="BG48" s="61"/>
      <c r="BH48" s="61"/>
      <c r="BI48" s="61"/>
      <c r="BJ48" s="131"/>
      <c r="BK48" s="131"/>
      <c r="BL48" s="131"/>
      <c r="BM48" s="131"/>
      <c r="BN48" s="131"/>
      <c r="BO48" s="652"/>
      <c r="BP48" s="653"/>
      <c r="BQ48" s="654"/>
      <c r="BR48" s="132"/>
      <c r="BS48" s="132"/>
      <c r="BT48" s="132"/>
      <c r="BU48" s="132"/>
      <c r="BV48" s="132"/>
      <c r="BW48" s="132" t="str">
        <f t="shared" si="23"/>
        <v/>
      </c>
      <c r="BX48" s="132" t="str">
        <f t="shared" si="24"/>
        <v/>
      </c>
      <c r="BY48" s="132" t="str">
        <f t="shared" si="25"/>
        <v/>
      </c>
      <c r="BZ48" s="61" t="str">
        <f t="shared" si="5"/>
        <v/>
      </c>
      <c r="CA48" s="61" t="str">
        <f t="shared" si="6"/>
        <v/>
      </c>
      <c r="CB48" s="61" t="str">
        <f t="shared" si="7"/>
        <v/>
      </c>
      <c r="CC48" s="61" t="str">
        <f t="shared" si="8"/>
        <v/>
      </c>
      <c r="CD48" s="61" t="str">
        <f t="shared" si="9"/>
        <v/>
      </c>
      <c r="CE48" s="61" t="str">
        <f t="shared" si="10"/>
        <v/>
      </c>
      <c r="CF48" s="61" t="str">
        <f t="shared" si="11"/>
        <v/>
      </c>
      <c r="CG48" s="61" t="str">
        <f t="shared" si="12"/>
        <v/>
      </c>
      <c r="CH48" s="132" t="str">
        <f t="shared" si="26"/>
        <v/>
      </c>
      <c r="CI48" s="134" t="str">
        <f t="shared" si="27"/>
        <v/>
      </c>
      <c r="CJ48" s="61" t="str">
        <f t="shared" si="28"/>
        <v/>
      </c>
      <c r="CK48" s="61" t="str">
        <f t="shared" si="29"/>
        <v/>
      </c>
      <c r="CL48" s="61" t="str">
        <f t="shared" si="30"/>
        <v/>
      </c>
      <c r="CM48" s="61"/>
      <c r="CN48" s="61"/>
      <c r="CO48" s="61"/>
      <c r="CP48" s="61"/>
      <c r="CQ48" s="61"/>
      <c r="CR48" s="61"/>
      <c r="CS48" s="61"/>
      <c r="CT48" s="61"/>
      <c r="CU48" s="61" t="str">
        <f t="shared" si="31"/>
        <v/>
      </c>
      <c r="CV48" s="61" t="str">
        <f t="shared" si="13"/>
        <v/>
      </c>
      <c r="CW48" s="61" t="str">
        <f t="shared" si="32"/>
        <v/>
      </c>
      <c r="CX48" s="61"/>
      <c r="CY48" s="61"/>
      <c r="CZ48" s="61"/>
      <c r="DA48" s="61"/>
      <c r="DB48" s="61"/>
      <c r="DC48" s="61"/>
      <c r="DD48" s="61"/>
      <c r="DE48" s="61"/>
      <c r="DF48" s="61"/>
      <c r="DG48" s="61"/>
      <c r="DH48" s="61"/>
      <c r="DI48" s="61"/>
      <c r="DJ48" s="61"/>
      <c r="DK48" s="61"/>
      <c r="DL48" s="61"/>
      <c r="DM48" s="61"/>
      <c r="DN48" s="61" t="s">
        <v>385</v>
      </c>
      <c r="DO48" s="61"/>
      <c r="DP48" s="61"/>
      <c r="DQ48" s="61"/>
      <c r="DR48" s="61"/>
      <c r="DS48" s="135"/>
      <c r="DT48" s="135"/>
      <c r="DU48" s="136"/>
      <c r="DV48" s="136"/>
      <c r="DW48" s="137"/>
      <c r="DX48" s="147">
        <f>'編號 No41.家庭成員'!X$4</f>
        <v>1</v>
      </c>
      <c r="DY48" s="139">
        <f>'編號 No41.家庭成員'!N$23</f>
        <v>0</v>
      </c>
      <c r="DZ48" s="139">
        <f>'編號 No41.家庭成員'!O$23</f>
        <v>0</v>
      </c>
      <c r="EA48" s="139">
        <f>'編號 No41.家庭成員'!P$23</f>
        <v>0</v>
      </c>
      <c r="EB48" s="139">
        <f>'編號 No41.家庭成員'!Q$23</f>
        <v>0</v>
      </c>
      <c r="EC48" s="139">
        <f>'編號 No41.家庭成員'!R$23</f>
        <v>0</v>
      </c>
      <c r="ED48" s="140">
        <f t="shared" si="14"/>
        <v>0</v>
      </c>
      <c r="EE48" s="140">
        <f t="shared" si="15"/>
        <v>0</v>
      </c>
      <c r="EF48" s="140">
        <f t="shared" si="16"/>
        <v>0</v>
      </c>
      <c r="EG48" s="141" t="str">
        <f t="shared" si="17"/>
        <v>身份空白</v>
      </c>
      <c r="EH48" s="141" t="str">
        <f t="shared" si="18"/>
        <v>身份空白</v>
      </c>
      <c r="EI48" s="141" t="str">
        <f t="shared" si="19"/>
        <v>身份空白</v>
      </c>
      <c r="EJ48" s="141">
        <v>1</v>
      </c>
      <c r="EK48" s="141"/>
      <c r="EL48" s="141"/>
      <c r="EM48" s="141"/>
      <c r="EN48" s="141"/>
      <c r="EO48" s="141"/>
      <c r="EP48" s="141"/>
      <c r="EQ48" s="141"/>
      <c r="ER48" s="141"/>
      <c r="ES48" s="141"/>
      <c r="ET48" s="141">
        <f t="shared" si="33"/>
        <v>1</v>
      </c>
      <c r="EU48" s="202"/>
      <c r="EV48" s="202"/>
      <c r="EW48" s="202"/>
      <c r="EX48" s="202"/>
      <c r="EY48" s="202"/>
      <c r="EZ48" s="202"/>
      <c r="FA48" s="202"/>
      <c r="FB48" s="202"/>
      <c r="FC48" s="202"/>
      <c r="FD48" s="202"/>
      <c r="FE48" s="202"/>
      <c r="FF48" s="202"/>
      <c r="FG48" s="202"/>
      <c r="FH48" s="202"/>
      <c r="FI48" s="202"/>
      <c r="FJ48" s="202"/>
      <c r="FK48" s="202"/>
      <c r="FL48" s="202"/>
      <c r="FM48" s="142"/>
      <c r="FN48" s="142"/>
      <c r="FO48" s="142"/>
      <c r="FP48" s="61"/>
      <c r="FQ48" s="61"/>
      <c r="FR48" s="61"/>
      <c r="FS48" s="61"/>
      <c r="FT48" s="61"/>
      <c r="FU48" s="61"/>
      <c r="FV48" s="61"/>
      <c r="FW48" s="61"/>
      <c r="FX48" s="61"/>
      <c r="FY48" s="61"/>
      <c r="FZ48" s="61"/>
      <c r="GA48" s="61"/>
      <c r="GB48" s="61"/>
      <c r="GC48" s="61"/>
      <c r="GD48" s="56" t="s">
        <v>210</v>
      </c>
      <c r="GE48" s="56" t="s">
        <v>211</v>
      </c>
      <c r="GF48" s="57"/>
      <c r="GG48" s="56" t="s">
        <v>210</v>
      </c>
      <c r="GH48" s="56" t="s">
        <v>211</v>
      </c>
      <c r="GI48" s="56"/>
      <c r="GJ48" s="57" t="s">
        <v>212</v>
      </c>
      <c r="GK48" s="56" t="s">
        <v>213</v>
      </c>
      <c r="GL48" s="56"/>
      <c r="GM48" s="56"/>
      <c r="GN48" s="57"/>
      <c r="GO48" s="56" t="s">
        <v>214</v>
      </c>
      <c r="GP48" s="56" t="s">
        <v>215</v>
      </c>
      <c r="GQ48" s="56" t="s">
        <v>216</v>
      </c>
      <c r="GR48" s="56" t="s">
        <v>217</v>
      </c>
    </row>
    <row r="49" spans="1:200" s="21" customFormat="1" ht="79.5" customHeight="1">
      <c r="A49" s="61" t="str">
        <f t="shared" si="34"/>
        <v>112學年度第一學期</v>
      </c>
      <c r="B49" s="61"/>
      <c r="C49" s="61"/>
      <c r="D49" s="116" t="s">
        <v>95</v>
      </c>
      <c r="E49" s="116"/>
      <c r="F49" s="116" t="s">
        <v>476</v>
      </c>
      <c r="G49" s="117"/>
      <c r="H49" s="116"/>
      <c r="I49" s="116"/>
      <c r="J49" s="116"/>
      <c r="K49" s="116"/>
      <c r="L49" s="116"/>
      <c r="M49" s="118"/>
      <c r="N49" s="119"/>
      <c r="O49" s="116"/>
      <c r="P49" s="116" t="s">
        <v>209</v>
      </c>
      <c r="Q49" s="116"/>
      <c r="R49" s="120">
        <f t="shared" si="20"/>
        <v>0</v>
      </c>
      <c r="S49" s="116" t="s">
        <v>208</v>
      </c>
      <c r="T49" s="116"/>
      <c r="U49" s="121" t="str">
        <f t="shared" si="21"/>
        <v/>
      </c>
      <c r="V49" s="121" t="str">
        <f t="shared" si="0"/>
        <v/>
      </c>
      <c r="W49" s="121" t="str">
        <f>IF(E49="","",IF(#REF!=FALSE,0,IF(E49="國小部",0,IF(AND(E49="國中部",BN49&gt;=86,BM49&gt;=60),2500,IF(AND(OR(E49="高中部",E49="高職部",E49="專一至專三"),BN49&gt;=86,BM49&gt;=60),3500,IF(AND(OR(E49="專四至專五",E49="大學部[二專]",E49="大學部"),BN49&gt;=86,BM49&gt;=60),4500,0))))))</f>
        <v/>
      </c>
      <c r="X49" s="121" t="str">
        <f>IF(E49="","",IF(#REF!=FALSE,0,IFERROR(VLOOKUP(BO49,#REF!,2,FALSE),0)))</f>
        <v/>
      </c>
      <c r="Y49" s="121" t="str">
        <f>IF(E49="","",IF(#REF!=FALSE,0,IF(OR(E49="國小部",E49="國中部"),0,IF(BU49="甲級",18000,IF(BU49="乙級",9000,IF(BU49="丙級",4000,0))))))</f>
        <v/>
      </c>
      <c r="Z49" s="121" t="str">
        <f t="shared" si="1"/>
        <v/>
      </c>
      <c r="AA49" s="121" t="str">
        <f t="shared" si="2"/>
        <v/>
      </c>
      <c r="AB49" s="121" t="str">
        <f t="shared" si="22"/>
        <v/>
      </c>
      <c r="AC49" s="121" t="str">
        <f t="shared" si="3"/>
        <v/>
      </c>
      <c r="AD49" s="121" t="str">
        <f t="shared" si="4"/>
        <v/>
      </c>
      <c r="AE49" s="122"/>
      <c r="AF49" s="123"/>
      <c r="AG49" s="124"/>
      <c r="AH49" s="125"/>
      <c r="AI49" s="125"/>
      <c r="AJ49" s="125"/>
      <c r="AK49" s="125"/>
      <c r="AL49" s="127"/>
      <c r="AM49" s="127" t="s">
        <v>384</v>
      </c>
      <c r="AN49" s="127"/>
      <c r="AO49" s="127"/>
      <c r="AP49" s="127"/>
      <c r="AQ49" s="127"/>
      <c r="AR49" s="61"/>
      <c r="AS49" s="128"/>
      <c r="AT49" s="128"/>
      <c r="AU49" s="128"/>
      <c r="AV49" s="116"/>
      <c r="AW49" s="116"/>
      <c r="AX49" s="116"/>
      <c r="AY49" s="116"/>
      <c r="AZ49" s="129"/>
      <c r="BA49" s="129"/>
      <c r="BB49" s="143"/>
      <c r="BC49" s="143"/>
      <c r="BD49" s="61"/>
      <c r="BE49" s="61"/>
      <c r="BF49" s="61"/>
      <c r="BG49" s="61"/>
      <c r="BH49" s="61"/>
      <c r="BI49" s="61"/>
      <c r="BJ49" s="131"/>
      <c r="BK49" s="131"/>
      <c r="BL49" s="131"/>
      <c r="BM49" s="131"/>
      <c r="BN49" s="131"/>
      <c r="BO49" s="652"/>
      <c r="BP49" s="653"/>
      <c r="BQ49" s="654"/>
      <c r="BR49" s="132"/>
      <c r="BS49" s="132"/>
      <c r="BT49" s="132"/>
      <c r="BU49" s="132"/>
      <c r="BV49" s="132"/>
      <c r="BW49" s="132" t="str">
        <f t="shared" si="23"/>
        <v/>
      </c>
      <c r="BX49" s="132" t="str">
        <f t="shared" si="24"/>
        <v/>
      </c>
      <c r="BY49" s="132" t="str">
        <f t="shared" si="25"/>
        <v/>
      </c>
      <c r="BZ49" s="61" t="str">
        <f t="shared" si="5"/>
        <v/>
      </c>
      <c r="CA49" s="61" t="str">
        <f t="shared" si="6"/>
        <v/>
      </c>
      <c r="CB49" s="61" t="str">
        <f t="shared" si="7"/>
        <v/>
      </c>
      <c r="CC49" s="61" t="str">
        <f t="shared" si="8"/>
        <v/>
      </c>
      <c r="CD49" s="61" t="str">
        <f t="shared" si="9"/>
        <v/>
      </c>
      <c r="CE49" s="61" t="str">
        <f t="shared" si="10"/>
        <v/>
      </c>
      <c r="CF49" s="61" t="str">
        <f t="shared" si="11"/>
        <v/>
      </c>
      <c r="CG49" s="61" t="str">
        <f t="shared" si="12"/>
        <v/>
      </c>
      <c r="CH49" s="132" t="str">
        <f t="shared" si="26"/>
        <v/>
      </c>
      <c r="CI49" s="134" t="str">
        <f t="shared" si="27"/>
        <v/>
      </c>
      <c r="CJ49" s="61" t="str">
        <f t="shared" si="28"/>
        <v/>
      </c>
      <c r="CK49" s="61" t="str">
        <f t="shared" si="29"/>
        <v/>
      </c>
      <c r="CL49" s="61" t="str">
        <f t="shared" si="30"/>
        <v/>
      </c>
      <c r="CM49" s="61"/>
      <c r="CN49" s="61"/>
      <c r="CO49" s="61"/>
      <c r="CP49" s="61"/>
      <c r="CQ49" s="61"/>
      <c r="CR49" s="61"/>
      <c r="CS49" s="61"/>
      <c r="CT49" s="61"/>
      <c r="CU49" s="61" t="str">
        <f t="shared" si="31"/>
        <v/>
      </c>
      <c r="CV49" s="61" t="str">
        <f t="shared" si="13"/>
        <v/>
      </c>
      <c r="CW49" s="61" t="str">
        <f t="shared" si="32"/>
        <v/>
      </c>
      <c r="CX49" s="61"/>
      <c r="CY49" s="61"/>
      <c r="CZ49" s="61"/>
      <c r="DA49" s="61"/>
      <c r="DB49" s="61"/>
      <c r="DC49" s="61"/>
      <c r="DD49" s="61"/>
      <c r="DE49" s="61"/>
      <c r="DF49" s="61"/>
      <c r="DG49" s="61"/>
      <c r="DH49" s="61"/>
      <c r="DI49" s="61"/>
      <c r="DJ49" s="61"/>
      <c r="DK49" s="61"/>
      <c r="DL49" s="61"/>
      <c r="DM49" s="61"/>
      <c r="DN49" s="61" t="s">
        <v>385</v>
      </c>
      <c r="DO49" s="61"/>
      <c r="DP49" s="61"/>
      <c r="DQ49" s="61"/>
      <c r="DR49" s="61"/>
      <c r="DS49" s="135"/>
      <c r="DT49" s="135"/>
      <c r="DU49" s="136"/>
      <c r="DV49" s="136"/>
      <c r="DW49" s="137"/>
      <c r="DX49" s="147">
        <f>'編號 No42.家庭成員'!X$4</f>
        <v>1</v>
      </c>
      <c r="DY49" s="139">
        <f>'編號 No42.家庭成員'!N$23</f>
        <v>0</v>
      </c>
      <c r="DZ49" s="139">
        <f>'編號 No42.家庭成員'!O$23</f>
        <v>0</v>
      </c>
      <c r="EA49" s="139">
        <f>'編號 No42.家庭成員'!P$23</f>
        <v>0</v>
      </c>
      <c r="EB49" s="139">
        <f>'編號 No42.家庭成員'!Q$23</f>
        <v>0</v>
      </c>
      <c r="EC49" s="139">
        <f>'編號 No42.家庭成員'!R$23</f>
        <v>0</v>
      </c>
      <c r="ED49" s="140">
        <f t="shared" si="14"/>
        <v>0</v>
      </c>
      <c r="EE49" s="140">
        <f t="shared" si="15"/>
        <v>0</v>
      </c>
      <c r="EF49" s="140">
        <f t="shared" si="16"/>
        <v>0</v>
      </c>
      <c r="EG49" s="141" t="str">
        <f t="shared" si="17"/>
        <v>身份空白</v>
      </c>
      <c r="EH49" s="141" t="str">
        <f t="shared" si="18"/>
        <v>身份空白</v>
      </c>
      <c r="EI49" s="141" t="str">
        <f t="shared" si="19"/>
        <v>身份空白</v>
      </c>
      <c r="EJ49" s="141">
        <v>1</v>
      </c>
      <c r="EK49" s="141"/>
      <c r="EL49" s="141"/>
      <c r="EM49" s="141"/>
      <c r="EN49" s="141"/>
      <c r="EO49" s="141"/>
      <c r="EP49" s="141"/>
      <c r="EQ49" s="141"/>
      <c r="ER49" s="141"/>
      <c r="ES49" s="141"/>
      <c r="ET49" s="141">
        <f t="shared" si="33"/>
        <v>1</v>
      </c>
      <c r="EU49" s="202"/>
      <c r="EV49" s="202"/>
      <c r="EW49" s="202"/>
      <c r="EX49" s="202"/>
      <c r="EY49" s="202"/>
      <c r="EZ49" s="202"/>
      <c r="FA49" s="202"/>
      <c r="FB49" s="202"/>
      <c r="FC49" s="202"/>
      <c r="FD49" s="202"/>
      <c r="FE49" s="202"/>
      <c r="FF49" s="202"/>
      <c r="FG49" s="202"/>
      <c r="FH49" s="202"/>
      <c r="FI49" s="202"/>
      <c r="FJ49" s="202"/>
      <c r="FK49" s="202"/>
      <c r="FL49" s="202"/>
      <c r="FM49" s="142"/>
      <c r="FN49" s="142"/>
      <c r="FO49" s="142"/>
      <c r="FP49" s="61"/>
      <c r="FQ49" s="61"/>
      <c r="FR49" s="61"/>
      <c r="FS49" s="61"/>
      <c r="FT49" s="61"/>
      <c r="FU49" s="61"/>
      <c r="FV49" s="61"/>
      <c r="FW49" s="61"/>
      <c r="FX49" s="61"/>
      <c r="FY49" s="61"/>
      <c r="FZ49" s="61"/>
      <c r="GA49" s="61"/>
      <c r="GB49" s="61"/>
      <c r="GC49" s="61"/>
      <c r="GD49" s="56" t="s">
        <v>210</v>
      </c>
      <c r="GE49" s="56" t="s">
        <v>211</v>
      </c>
      <c r="GF49" s="57"/>
      <c r="GG49" s="56" t="s">
        <v>210</v>
      </c>
      <c r="GH49" s="56" t="s">
        <v>211</v>
      </c>
      <c r="GI49" s="56"/>
      <c r="GJ49" s="57" t="s">
        <v>212</v>
      </c>
      <c r="GK49" s="56" t="s">
        <v>213</v>
      </c>
      <c r="GL49" s="56"/>
      <c r="GM49" s="56"/>
      <c r="GN49" s="57"/>
      <c r="GO49" s="56" t="s">
        <v>214</v>
      </c>
      <c r="GP49" s="56" t="s">
        <v>215</v>
      </c>
      <c r="GQ49" s="56" t="s">
        <v>216</v>
      </c>
      <c r="GR49" s="56" t="s">
        <v>217</v>
      </c>
    </row>
    <row r="50" spans="1:200" s="21" customFormat="1" ht="79.5" customHeight="1">
      <c r="A50" s="61" t="str">
        <f t="shared" si="34"/>
        <v>112學年度第一學期</v>
      </c>
      <c r="B50" s="61"/>
      <c r="C50" s="61"/>
      <c r="D50" s="116" t="s">
        <v>96</v>
      </c>
      <c r="E50" s="116"/>
      <c r="F50" s="116" t="s">
        <v>476</v>
      </c>
      <c r="G50" s="117"/>
      <c r="H50" s="116"/>
      <c r="I50" s="116"/>
      <c r="J50" s="116"/>
      <c r="K50" s="116"/>
      <c r="L50" s="116"/>
      <c r="M50" s="118"/>
      <c r="N50" s="119"/>
      <c r="O50" s="116"/>
      <c r="P50" s="116" t="s">
        <v>209</v>
      </c>
      <c r="Q50" s="116"/>
      <c r="R50" s="120">
        <f t="shared" si="20"/>
        <v>0</v>
      </c>
      <c r="S50" s="116" t="s">
        <v>208</v>
      </c>
      <c r="T50" s="116"/>
      <c r="U50" s="121" t="str">
        <f t="shared" si="21"/>
        <v/>
      </c>
      <c r="V50" s="121" t="str">
        <f t="shared" si="0"/>
        <v/>
      </c>
      <c r="W50" s="121" t="str">
        <f>IF(E50="","",IF(#REF!=FALSE,0,IF(E50="國小部",0,IF(AND(E50="國中部",BN50&gt;=86,BM50&gt;=60),2500,IF(AND(OR(E50="高中部",E50="高職部",E50="專一至專三"),BN50&gt;=86,BM50&gt;=60),3500,IF(AND(OR(E50="專四至專五",E50="大學部[二專]",E50="大學部"),BN50&gt;=86,BM50&gt;=60),4500,0))))))</f>
        <v/>
      </c>
      <c r="X50" s="121" t="str">
        <f>IF(E50="","",IF(#REF!=FALSE,0,IFERROR(VLOOKUP(BO50,#REF!,2,FALSE),0)))</f>
        <v/>
      </c>
      <c r="Y50" s="121" t="str">
        <f>IF(E50="","",IF(#REF!=FALSE,0,IF(OR(E50="國小部",E50="國中部"),0,IF(BU50="甲級",18000,IF(BU50="乙級",9000,IF(BU50="丙級",4000,0))))))</f>
        <v/>
      </c>
      <c r="Z50" s="121" t="str">
        <f t="shared" si="1"/>
        <v/>
      </c>
      <c r="AA50" s="121" t="str">
        <f t="shared" si="2"/>
        <v/>
      </c>
      <c r="AB50" s="121" t="str">
        <f t="shared" si="22"/>
        <v/>
      </c>
      <c r="AC50" s="121" t="str">
        <f t="shared" si="3"/>
        <v/>
      </c>
      <c r="AD50" s="121" t="str">
        <f t="shared" si="4"/>
        <v/>
      </c>
      <c r="AE50" s="122"/>
      <c r="AF50" s="123"/>
      <c r="AG50" s="124"/>
      <c r="AH50" s="125"/>
      <c r="AI50" s="125"/>
      <c r="AJ50" s="125"/>
      <c r="AK50" s="125"/>
      <c r="AL50" s="127"/>
      <c r="AM50" s="127" t="s">
        <v>384</v>
      </c>
      <c r="AN50" s="127"/>
      <c r="AO50" s="127"/>
      <c r="AP50" s="127"/>
      <c r="AQ50" s="127"/>
      <c r="AR50" s="61"/>
      <c r="AS50" s="128"/>
      <c r="AT50" s="128"/>
      <c r="AU50" s="128"/>
      <c r="AV50" s="116"/>
      <c r="AW50" s="116"/>
      <c r="AX50" s="116"/>
      <c r="AY50" s="116"/>
      <c r="AZ50" s="129"/>
      <c r="BA50" s="129"/>
      <c r="BB50" s="143"/>
      <c r="BC50" s="143"/>
      <c r="BD50" s="61"/>
      <c r="BE50" s="61"/>
      <c r="BF50" s="61"/>
      <c r="BG50" s="61"/>
      <c r="BH50" s="61"/>
      <c r="BI50" s="61"/>
      <c r="BJ50" s="131"/>
      <c r="BK50" s="131"/>
      <c r="BL50" s="131"/>
      <c r="BM50" s="131"/>
      <c r="BN50" s="131"/>
      <c r="BO50" s="652"/>
      <c r="BP50" s="653"/>
      <c r="BQ50" s="654"/>
      <c r="BR50" s="132"/>
      <c r="BS50" s="132"/>
      <c r="BT50" s="132"/>
      <c r="BU50" s="132"/>
      <c r="BV50" s="132"/>
      <c r="BW50" s="132" t="str">
        <f t="shared" si="23"/>
        <v/>
      </c>
      <c r="BX50" s="132" t="str">
        <f t="shared" si="24"/>
        <v/>
      </c>
      <c r="BY50" s="132" t="str">
        <f t="shared" si="25"/>
        <v/>
      </c>
      <c r="BZ50" s="61" t="str">
        <f t="shared" si="5"/>
        <v/>
      </c>
      <c r="CA50" s="61" t="str">
        <f t="shared" si="6"/>
        <v/>
      </c>
      <c r="CB50" s="61" t="str">
        <f t="shared" si="7"/>
        <v/>
      </c>
      <c r="CC50" s="61" t="str">
        <f t="shared" si="8"/>
        <v/>
      </c>
      <c r="CD50" s="61" t="str">
        <f t="shared" si="9"/>
        <v/>
      </c>
      <c r="CE50" s="61" t="str">
        <f t="shared" si="10"/>
        <v/>
      </c>
      <c r="CF50" s="61" t="str">
        <f t="shared" si="11"/>
        <v/>
      </c>
      <c r="CG50" s="61" t="str">
        <f t="shared" si="12"/>
        <v/>
      </c>
      <c r="CH50" s="132" t="str">
        <f t="shared" si="26"/>
        <v/>
      </c>
      <c r="CI50" s="134" t="str">
        <f t="shared" si="27"/>
        <v/>
      </c>
      <c r="CJ50" s="61" t="str">
        <f t="shared" si="28"/>
        <v/>
      </c>
      <c r="CK50" s="61" t="str">
        <f t="shared" si="29"/>
        <v/>
      </c>
      <c r="CL50" s="61" t="str">
        <f t="shared" si="30"/>
        <v/>
      </c>
      <c r="CM50" s="61"/>
      <c r="CN50" s="61"/>
      <c r="CO50" s="61"/>
      <c r="CP50" s="61"/>
      <c r="CQ50" s="61"/>
      <c r="CR50" s="61"/>
      <c r="CS50" s="61"/>
      <c r="CT50" s="61"/>
      <c r="CU50" s="61" t="str">
        <f t="shared" si="31"/>
        <v/>
      </c>
      <c r="CV50" s="61" t="str">
        <f t="shared" si="13"/>
        <v/>
      </c>
      <c r="CW50" s="61" t="str">
        <f t="shared" si="32"/>
        <v/>
      </c>
      <c r="CX50" s="61"/>
      <c r="CY50" s="61"/>
      <c r="CZ50" s="61"/>
      <c r="DA50" s="61"/>
      <c r="DB50" s="61"/>
      <c r="DC50" s="61"/>
      <c r="DD50" s="61"/>
      <c r="DE50" s="61"/>
      <c r="DF50" s="61"/>
      <c r="DG50" s="61"/>
      <c r="DH50" s="61"/>
      <c r="DI50" s="61"/>
      <c r="DJ50" s="61"/>
      <c r="DK50" s="61"/>
      <c r="DL50" s="61"/>
      <c r="DM50" s="61"/>
      <c r="DN50" s="61" t="s">
        <v>385</v>
      </c>
      <c r="DO50" s="61"/>
      <c r="DP50" s="61"/>
      <c r="DQ50" s="61"/>
      <c r="DR50" s="61"/>
      <c r="DS50" s="135"/>
      <c r="DT50" s="135"/>
      <c r="DU50" s="136"/>
      <c r="DV50" s="136"/>
      <c r="DW50" s="137"/>
      <c r="DX50" s="147">
        <f>'編號 No43.家庭成員'!X$4</f>
        <v>1</v>
      </c>
      <c r="DY50" s="139">
        <f>'編號 No43.家庭成員'!N$23</f>
        <v>0</v>
      </c>
      <c r="DZ50" s="139">
        <f>'編號 No43.家庭成員'!O$23</f>
        <v>0</v>
      </c>
      <c r="EA50" s="139">
        <f>'編號 No43.家庭成員'!P$23</f>
        <v>0</v>
      </c>
      <c r="EB50" s="139">
        <f>'編號 No43.家庭成員'!Q$23</f>
        <v>0</v>
      </c>
      <c r="EC50" s="139">
        <f>'編號 No43.家庭成員'!R$23</f>
        <v>0</v>
      </c>
      <c r="ED50" s="140">
        <f t="shared" si="14"/>
        <v>0</v>
      </c>
      <c r="EE50" s="140">
        <f t="shared" si="15"/>
        <v>0</v>
      </c>
      <c r="EF50" s="140">
        <f t="shared" si="16"/>
        <v>0</v>
      </c>
      <c r="EG50" s="141" t="str">
        <f t="shared" si="17"/>
        <v>身份空白</v>
      </c>
      <c r="EH50" s="141" t="str">
        <f t="shared" si="18"/>
        <v>身份空白</v>
      </c>
      <c r="EI50" s="141" t="str">
        <f t="shared" si="19"/>
        <v>身份空白</v>
      </c>
      <c r="EJ50" s="141">
        <v>1</v>
      </c>
      <c r="EK50" s="141"/>
      <c r="EL50" s="141"/>
      <c r="EM50" s="141"/>
      <c r="EN50" s="141"/>
      <c r="EO50" s="141"/>
      <c r="EP50" s="141"/>
      <c r="EQ50" s="141"/>
      <c r="ER50" s="141"/>
      <c r="ES50" s="141"/>
      <c r="ET50" s="141">
        <f t="shared" si="33"/>
        <v>1</v>
      </c>
      <c r="EU50" s="202"/>
      <c r="EV50" s="202"/>
      <c r="EW50" s="202"/>
      <c r="EX50" s="202"/>
      <c r="EY50" s="202"/>
      <c r="EZ50" s="202"/>
      <c r="FA50" s="202"/>
      <c r="FB50" s="202"/>
      <c r="FC50" s="202"/>
      <c r="FD50" s="202"/>
      <c r="FE50" s="202"/>
      <c r="FF50" s="202"/>
      <c r="FG50" s="202"/>
      <c r="FH50" s="202"/>
      <c r="FI50" s="202"/>
      <c r="FJ50" s="202"/>
      <c r="FK50" s="202"/>
      <c r="FL50" s="202"/>
      <c r="FM50" s="142"/>
      <c r="FN50" s="142"/>
      <c r="FO50" s="142"/>
      <c r="FP50" s="61"/>
      <c r="FQ50" s="61"/>
      <c r="FR50" s="61"/>
      <c r="FS50" s="61"/>
      <c r="FT50" s="61"/>
      <c r="FU50" s="61"/>
      <c r="FV50" s="61"/>
      <c r="FW50" s="61"/>
      <c r="FX50" s="61"/>
      <c r="FY50" s="61"/>
      <c r="FZ50" s="61"/>
      <c r="GA50" s="61"/>
      <c r="GB50" s="61"/>
      <c r="GC50" s="61"/>
      <c r="GD50" s="56" t="s">
        <v>210</v>
      </c>
      <c r="GE50" s="56" t="s">
        <v>211</v>
      </c>
      <c r="GF50" s="57"/>
      <c r="GG50" s="56" t="s">
        <v>210</v>
      </c>
      <c r="GH50" s="56" t="s">
        <v>211</v>
      </c>
      <c r="GI50" s="56"/>
      <c r="GJ50" s="57" t="s">
        <v>212</v>
      </c>
      <c r="GK50" s="56" t="s">
        <v>213</v>
      </c>
      <c r="GL50" s="56"/>
      <c r="GM50" s="56"/>
      <c r="GN50" s="57"/>
      <c r="GO50" s="56" t="s">
        <v>214</v>
      </c>
      <c r="GP50" s="56" t="s">
        <v>215</v>
      </c>
      <c r="GQ50" s="56" t="s">
        <v>216</v>
      </c>
      <c r="GR50" s="56" t="s">
        <v>217</v>
      </c>
    </row>
    <row r="51" spans="1:200" s="21" customFormat="1" ht="79.5" customHeight="1">
      <c r="A51" s="61" t="str">
        <f t="shared" si="34"/>
        <v>112學年度第一學期</v>
      </c>
      <c r="B51" s="61"/>
      <c r="C51" s="61"/>
      <c r="D51" s="116" t="s">
        <v>97</v>
      </c>
      <c r="E51" s="116"/>
      <c r="F51" s="116" t="s">
        <v>476</v>
      </c>
      <c r="G51" s="117"/>
      <c r="H51" s="116"/>
      <c r="I51" s="116"/>
      <c r="J51" s="116"/>
      <c r="K51" s="116"/>
      <c r="L51" s="116"/>
      <c r="M51" s="118"/>
      <c r="N51" s="119"/>
      <c r="O51" s="116"/>
      <c r="P51" s="116" t="s">
        <v>209</v>
      </c>
      <c r="Q51" s="116"/>
      <c r="R51" s="120">
        <f t="shared" si="20"/>
        <v>0</v>
      </c>
      <c r="S51" s="116" t="s">
        <v>208</v>
      </c>
      <c r="T51" s="116"/>
      <c r="U51" s="121" t="str">
        <f t="shared" si="21"/>
        <v/>
      </c>
      <c r="V51" s="121" t="str">
        <f t="shared" si="0"/>
        <v/>
      </c>
      <c r="W51" s="121" t="str">
        <f>IF(E51="","",IF(#REF!=FALSE,0,IF(E51="國小部",0,IF(AND(E51="國中部",BN51&gt;=86,BM51&gt;=60),2500,IF(AND(OR(E51="高中部",E51="高職部",E51="專一至專三"),BN51&gt;=86,BM51&gt;=60),3500,IF(AND(OR(E51="專四至專五",E51="大學部[二專]",E51="大學部"),BN51&gt;=86,BM51&gt;=60),4500,0))))))</f>
        <v/>
      </c>
      <c r="X51" s="121" t="str">
        <f>IF(E51="","",IF(#REF!=FALSE,0,IFERROR(VLOOKUP(BO51,#REF!,2,FALSE),0)))</f>
        <v/>
      </c>
      <c r="Y51" s="121" t="str">
        <f>IF(E51="","",IF(#REF!=FALSE,0,IF(OR(E51="國小部",E51="國中部"),0,IF(BU51="甲級",18000,IF(BU51="乙級",9000,IF(BU51="丙級",4000,0))))))</f>
        <v/>
      </c>
      <c r="Z51" s="121" t="str">
        <f t="shared" si="1"/>
        <v/>
      </c>
      <c r="AA51" s="121" t="str">
        <f t="shared" si="2"/>
        <v/>
      </c>
      <c r="AB51" s="121" t="str">
        <f t="shared" si="22"/>
        <v/>
      </c>
      <c r="AC51" s="121" t="str">
        <f t="shared" si="3"/>
        <v/>
      </c>
      <c r="AD51" s="121" t="str">
        <f t="shared" si="4"/>
        <v/>
      </c>
      <c r="AE51" s="122"/>
      <c r="AF51" s="123"/>
      <c r="AG51" s="124"/>
      <c r="AH51" s="125"/>
      <c r="AI51" s="125"/>
      <c r="AJ51" s="125"/>
      <c r="AK51" s="125"/>
      <c r="AL51" s="127"/>
      <c r="AM51" s="127" t="s">
        <v>384</v>
      </c>
      <c r="AN51" s="127"/>
      <c r="AO51" s="127"/>
      <c r="AP51" s="127"/>
      <c r="AQ51" s="127"/>
      <c r="AR51" s="61"/>
      <c r="AS51" s="128"/>
      <c r="AT51" s="128"/>
      <c r="AU51" s="128"/>
      <c r="AV51" s="116"/>
      <c r="AW51" s="116"/>
      <c r="AX51" s="116"/>
      <c r="AY51" s="116"/>
      <c r="AZ51" s="129"/>
      <c r="BA51" s="129"/>
      <c r="BB51" s="143"/>
      <c r="BC51" s="143"/>
      <c r="BD51" s="61"/>
      <c r="BE51" s="61"/>
      <c r="BF51" s="61"/>
      <c r="BG51" s="61"/>
      <c r="BH51" s="61"/>
      <c r="BI51" s="61"/>
      <c r="BJ51" s="131"/>
      <c r="BK51" s="131"/>
      <c r="BL51" s="131"/>
      <c r="BM51" s="131"/>
      <c r="BN51" s="131"/>
      <c r="BO51" s="652"/>
      <c r="BP51" s="653"/>
      <c r="BQ51" s="654"/>
      <c r="BR51" s="132"/>
      <c r="BS51" s="132"/>
      <c r="BT51" s="132"/>
      <c r="BU51" s="132"/>
      <c r="BV51" s="132"/>
      <c r="BW51" s="132" t="str">
        <f t="shared" si="23"/>
        <v/>
      </c>
      <c r="BX51" s="132" t="str">
        <f t="shared" si="24"/>
        <v/>
      </c>
      <c r="BY51" s="132" t="str">
        <f t="shared" si="25"/>
        <v/>
      </c>
      <c r="BZ51" s="61" t="str">
        <f t="shared" si="5"/>
        <v/>
      </c>
      <c r="CA51" s="61" t="str">
        <f t="shared" si="6"/>
        <v/>
      </c>
      <c r="CB51" s="61" t="str">
        <f t="shared" si="7"/>
        <v/>
      </c>
      <c r="CC51" s="61" t="str">
        <f t="shared" si="8"/>
        <v/>
      </c>
      <c r="CD51" s="61" t="str">
        <f t="shared" si="9"/>
        <v/>
      </c>
      <c r="CE51" s="61" t="str">
        <f t="shared" si="10"/>
        <v/>
      </c>
      <c r="CF51" s="61" t="str">
        <f t="shared" si="11"/>
        <v/>
      </c>
      <c r="CG51" s="61" t="str">
        <f t="shared" si="12"/>
        <v/>
      </c>
      <c r="CH51" s="132" t="str">
        <f t="shared" si="26"/>
        <v/>
      </c>
      <c r="CI51" s="134" t="str">
        <f t="shared" si="27"/>
        <v/>
      </c>
      <c r="CJ51" s="61" t="str">
        <f t="shared" si="28"/>
        <v/>
      </c>
      <c r="CK51" s="61" t="str">
        <f t="shared" si="29"/>
        <v/>
      </c>
      <c r="CL51" s="61" t="str">
        <f t="shared" si="30"/>
        <v/>
      </c>
      <c r="CM51" s="61"/>
      <c r="CN51" s="61"/>
      <c r="CO51" s="61"/>
      <c r="CP51" s="61"/>
      <c r="CQ51" s="61"/>
      <c r="CR51" s="61"/>
      <c r="CS51" s="61"/>
      <c r="CT51" s="61"/>
      <c r="CU51" s="61" t="str">
        <f t="shared" si="31"/>
        <v/>
      </c>
      <c r="CV51" s="61" t="str">
        <f t="shared" si="13"/>
        <v/>
      </c>
      <c r="CW51" s="61" t="str">
        <f t="shared" si="32"/>
        <v/>
      </c>
      <c r="CX51" s="61"/>
      <c r="CY51" s="61"/>
      <c r="CZ51" s="61"/>
      <c r="DA51" s="61"/>
      <c r="DB51" s="61"/>
      <c r="DC51" s="61"/>
      <c r="DD51" s="61"/>
      <c r="DE51" s="61"/>
      <c r="DF51" s="61"/>
      <c r="DG51" s="61"/>
      <c r="DH51" s="61"/>
      <c r="DI51" s="61"/>
      <c r="DJ51" s="61"/>
      <c r="DK51" s="61"/>
      <c r="DL51" s="61"/>
      <c r="DM51" s="61"/>
      <c r="DN51" s="61" t="s">
        <v>385</v>
      </c>
      <c r="DO51" s="61"/>
      <c r="DP51" s="61"/>
      <c r="DQ51" s="61"/>
      <c r="DR51" s="61"/>
      <c r="DS51" s="135"/>
      <c r="DT51" s="135"/>
      <c r="DU51" s="136"/>
      <c r="DV51" s="136"/>
      <c r="DW51" s="136"/>
      <c r="DX51" s="147">
        <f>'編號 No44.家庭成員'!X$4</f>
        <v>1</v>
      </c>
      <c r="DY51" s="139">
        <f>'編號 No44.家庭成員'!N$23</f>
        <v>0</v>
      </c>
      <c r="DZ51" s="139">
        <f>'編號 No44.家庭成員'!O$23</f>
        <v>0</v>
      </c>
      <c r="EA51" s="139">
        <f>'編號 No44.家庭成員'!P$23</f>
        <v>0</v>
      </c>
      <c r="EB51" s="139">
        <f>'編號 No44.家庭成員'!Q$23</f>
        <v>0</v>
      </c>
      <c r="EC51" s="139">
        <f>'編號 No44.家庭成員'!R$23</f>
        <v>0</v>
      </c>
      <c r="ED51" s="140">
        <f t="shared" si="14"/>
        <v>0</v>
      </c>
      <c r="EE51" s="140">
        <f t="shared" si="15"/>
        <v>0</v>
      </c>
      <c r="EF51" s="140">
        <f t="shared" si="16"/>
        <v>0</v>
      </c>
      <c r="EG51" s="141" t="str">
        <f t="shared" si="17"/>
        <v>身份空白</v>
      </c>
      <c r="EH51" s="141" t="str">
        <f t="shared" si="18"/>
        <v>身份空白</v>
      </c>
      <c r="EI51" s="141" t="str">
        <f t="shared" si="19"/>
        <v>身份空白</v>
      </c>
      <c r="EJ51" s="141">
        <v>1</v>
      </c>
      <c r="EK51" s="141"/>
      <c r="EL51" s="141"/>
      <c r="EM51" s="141"/>
      <c r="EN51" s="141"/>
      <c r="EO51" s="141"/>
      <c r="EP51" s="141"/>
      <c r="EQ51" s="141"/>
      <c r="ER51" s="141"/>
      <c r="ES51" s="141"/>
      <c r="ET51" s="141">
        <f t="shared" si="33"/>
        <v>1</v>
      </c>
      <c r="EU51" s="202"/>
      <c r="EV51" s="202"/>
      <c r="EW51" s="202"/>
      <c r="EX51" s="202"/>
      <c r="EY51" s="202"/>
      <c r="EZ51" s="202"/>
      <c r="FA51" s="202"/>
      <c r="FB51" s="202"/>
      <c r="FC51" s="202"/>
      <c r="FD51" s="202"/>
      <c r="FE51" s="202"/>
      <c r="FF51" s="202"/>
      <c r="FG51" s="202"/>
      <c r="FH51" s="202"/>
      <c r="FI51" s="202"/>
      <c r="FJ51" s="202"/>
      <c r="FK51" s="202"/>
      <c r="FL51" s="202"/>
      <c r="FM51" s="142"/>
      <c r="FN51" s="142"/>
      <c r="FO51" s="142"/>
      <c r="FP51" s="61"/>
      <c r="FQ51" s="61"/>
      <c r="FR51" s="61"/>
      <c r="FS51" s="61"/>
      <c r="FT51" s="61"/>
      <c r="FU51" s="61"/>
      <c r="FV51" s="61"/>
      <c r="FW51" s="61"/>
      <c r="FX51" s="61"/>
      <c r="FY51" s="61"/>
      <c r="FZ51" s="61"/>
      <c r="GA51" s="61"/>
      <c r="GB51" s="61"/>
      <c r="GC51" s="61"/>
      <c r="GD51" s="56" t="s">
        <v>210</v>
      </c>
      <c r="GE51" s="56" t="s">
        <v>211</v>
      </c>
      <c r="GF51" s="57"/>
      <c r="GG51" s="56" t="s">
        <v>210</v>
      </c>
      <c r="GH51" s="56" t="s">
        <v>211</v>
      </c>
      <c r="GI51" s="56"/>
      <c r="GJ51" s="57" t="s">
        <v>212</v>
      </c>
      <c r="GK51" s="56" t="s">
        <v>213</v>
      </c>
      <c r="GL51" s="56"/>
      <c r="GM51" s="56"/>
      <c r="GN51" s="57"/>
      <c r="GO51" s="56" t="s">
        <v>214</v>
      </c>
      <c r="GP51" s="56" t="s">
        <v>215</v>
      </c>
      <c r="GQ51" s="56" t="s">
        <v>216</v>
      </c>
      <c r="GR51" s="56" t="s">
        <v>217</v>
      </c>
    </row>
    <row r="52" spans="1:200" s="21" customFormat="1" ht="79.5" customHeight="1">
      <c r="A52" s="61" t="str">
        <f t="shared" si="34"/>
        <v>112學年度第一學期</v>
      </c>
      <c r="B52" s="61"/>
      <c r="C52" s="61"/>
      <c r="D52" s="116" t="s">
        <v>98</v>
      </c>
      <c r="E52" s="116"/>
      <c r="F52" s="116" t="s">
        <v>476</v>
      </c>
      <c r="G52" s="117"/>
      <c r="H52" s="116"/>
      <c r="I52" s="116"/>
      <c r="J52" s="116"/>
      <c r="K52" s="116"/>
      <c r="L52" s="116"/>
      <c r="M52" s="118"/>
      <c r="N52" s="119"/>
      <c r="O52" s="116"/>
      <c r="P52" s="116" t="s">
        <v>209</v>
      </c>
      <c r="Q52" s="116"/>
      <c r="R52" s="120">
        <f t="shared" si="20"/>
        <v>0</v>
      </c>
      <c r="S52" s="116" t="s">
        <v>208</v>
      </c>
      <c r="T52" s="116"/>
      <c r="U52" s="121" t="str">
        <f t="shared" si="21"/>
        <v/>
      </c>
      <c r="V52" s="121" t="str">
        <f t="shared" si="0"/>
        <v/>
      </c>
      <c r="W52" s="121" t="str">
        <f>IF(E52="","",IF(#REF!=FALSE,0,IF(E52="國小部",0,IF(AND(E52="國中部",BN52&gt;=86,BM52&gt;=60),2500,IF(AND(OR(E52="高中部",E52="高職部",E52="專一至專三"),BN52&gt;=86,BM52&gt;=60),3500,IF(AND(OR(E52="專四至專五",E52="大學部[二專]",E52="大學部"),BN52&gt;=86,BM52&gt;=60),4500,0))))))</f>
        <v/>
      </c>
      <c r="X52" s="121" t="str">
        <f>IF(E52="","",IF(#REF!=FALSE,0,IFERROR(VLOOKUP(BO52,#REF!,2,FALSE),0)))</f>
        <v/>
      </c>
      <c r="Y52" s="121" t="str">
        <f>IF(E52="","",IF(#REF!=FALSE,0,IF(OR(E52="國小部",E52="國中部"),0,IF(BU52="甲級",18000,IF(BU52="乙級",9000,IF(BU52="丙級",4000,0))))))</f>
        <v/>
      </c>
      <c r="Z52" s="121" t="str">
        <f t="shared" si="1"/>
        <v/>
      </c>
      <c r="AA52" s="121" t="str">
        <f t="shared" si="2"/>
        <v/>
      </c>
      <c r="AB52" s="121" t="str">
        <f t="shared" si="22"/>
        <v/>
      </c>
      <c r="AC52" s="121" t="str">
        <f t="shared" si="3"/>
        <v/>
      </c>
      <c r="AD52" s="121" t="str">
        <f t="shared" si="4"/>
        <v/>
      </c>
      <c r="AE52" s="122"/>
      <c r="AF52" s="123"/>
      <c r="AG52" s="124"/>
      <c r="AH52" s="125"/>
      <c r="AI52" s="125"/>
      <c r="AJ52" s="125"/>
      <c r="AK52" s="125"/>
      <c r="AL52" s="127"/>
      <c r="AM52" s="127" t="s">
        <v>384</v>
      </c>
      <c r="AN52" s="127"/>
      <c r="AO52" s="127"/>
      <c r="AP52" s="127"/>
      <c r="AQ52" s="127"/>
      <c r="AR52" s="61"/>
      <c r="AS52" s="128"/>
      <c r="AT52" s="128"/>
      <c r="AU52" s="128"/>
      <c r="AV52" s="116"/>
      <c r="AW52" s="116"/>
      <c r="AX52" s="116"/>
      <c r="AY52" s="116"/>
      <c r="AZ52" s="129"/>
      <c r="BA52" s="129"/>
      <c r="BB52" s="143"/>
      <c r="BC52" s="143"/>
      <c r="BD52" s="61"/>
      <c r="BE52" s="61"/>
      <c r="BF52" s="61"/>
      <c r="BG52" s="61"/>
      <c r="BH52" s="61"/>
      <c r="BI52" s="61"/>
      <c r="BJ52" s="131"/>
      <c r="BK52" s="131"/>
      <c r="BL52" s="131"/>
      <c r="BM52" s="131"/>
      <c r="BN52" s="131"/>
      <c r="BO52" s="652"/>
      <c r="BP52" s="653"/>
      <c r="BQ52" s="654"/>
      <c r="BR52" s="132"/>
      <c r="BS52" s="132"/>
      <c r="BT52" s="132"/>
      <c r="BU52" s="132"/>
      <c r="BV52" s="132"/>
      <c r="BW52" s="132" t="str">
        <f t="shared" si="23"/>
        <v/>
      </c>
      <c r="BX52" s="132" t="str">
        <f t="shared" si="24"/>
        <v/>
      </c>
      <c r="BY52" s="132" t="str">
        <f t="shared" si="25"/>
        <v/>
      </c>
      <c r="BZ52" s="61" t="str">
        <f t="shared" si="5"/>
        <v/>
      </c>
      <c r="CA52" s="61" t="str">
        <f t="shared" si="6"/>
        <v/>
      </c>
      <c r="CB52" s="61" t="str">
        <f t="shared" si="7"/>
        <v/>
      </c>
      <c r="CC52" s="61" t="str">
        <f t="shared" si="8"/>
        <v/>
      </c>
      <c r="CD52" s="61" t="str">
        <f t="shared" si="9"/>
        <v/>
      </c>
      <c r="CE52" s="61" t="str">
        <f t="shared" si="10"/>
        <v/>
      </c>
      <c r="CF52" s="61" t="str">
        <f t="shared" si="11"/>
        <v/>
      </c>
      <c r="CG52" s="61" t="str">
        <f t="shared" si="12"/>
        <v/>
      </c>
      <c r="CH52" s="132" t="str">
        <f t="shared" si="26"/>
        <v/>
      </c>
      <c r="CI52" s="134" t="str">
        <f t="shared" si="27"/>
        <v/>
      </c>
      <c r="CJ52" s="61" t="str">
        <f t="shared" si="28"/>
        <v/>
      </c>
      <c r="CK52" s="61" t="str">
        <f t="shared" si="29"/>
        <v/>
      </c>
      <c r="CL52" s="61" t="str">
        <f t="shared" si="30"/>
        <v/>
      </c>
      <c r="CM52" s="61"/>
      <c r="CN52" s="61"/>
      <c r="CO52" s="61"/>
      <c r="CP52" s="61"/>
      <c r="CQ52" s="61"/>
      <c r="CR52" s="61"/>
      <c r="CS52" s="61"/>
      <c r="CT52" s="61"/>
      <c r="CU52" s="61" t="str">
        <f t="shared" si="31"/>
        <v/>
      </c>
      <c r="CV52" s="61" t="str">
        <f t="shared" si="13"/>
        <v/>
      </c>
      <c r="CW52" s="61" t="str">
        <f t="shared" si="32"/>
        <v/>
      </c>
      <c r="CX52" s="61"/>
      <c r="CY52" s="61"/>
      <c r="CZ52" s="61"/>
      <c r="DA52" s="61"/>
      <c r="DB52" s="61"/>
      <c r="DC52" s="61"/>
      <c r="DD52" s="61"/>
      <c r="DE52" s="61"/>
      <c r="DF52" s="61"/>
      <c r="DG52" s="61"/>
      <c r="DH52" s="61"/>
      <c r="DI52" s="61"/>
      <c r="DJ52" s="61"/>
      <c r="DK52" s="61"/>
      <c r="DL52" s="61"/>
      <c r="DM52" s="61"/>
      <c r="DN52" s="61" t="s">
        <v>385</v>
      </c>
      <c r="DO52" s="61"/>
      <c r="DP52" s="61"/>
      <c r="DQ52" s="61"/>
      <c r="DR52" s="61"/>
      <c r="DS52" s="135"/>
      <c r="DT52" s="135"/>
      <c r="DU52" s="136"/>
      <c r="DV52" s="136"/>
      <c r="DW52" s="137"/>
      <c r="DX52" s="147">
        <f>'編號 No45.家庭成員 '!X$4</f>
        <v>1</v>
      </c>
      <c r="DY52" s="139">
        <f>'編號 No45.家庭成員 '!N$23</f>
        <v>0</v>
      </c>
      <c r="DZ52" s="139">
        <f>'編號 No45.家庭成員 '!O$23</f>
        <v>0</v>
      </c>
      <c r="EA52" s="139">
        <f>'編號 No45.家庭成員 '!P$23</f>
        <v>0</v>
      </c>
      <c r="EB52" s="139">
        <f>'編號 No45.家庭成員 '!Q$23</f>
        <v>0</v>
      </c>
      <c r="EC52" s="139">
        <f>'編號 No45.家庭成員 '!R$23</f>
        <v>0</v>
      </c>
      <c r="ED52" s="140">
        <f t="shared" si="14"/>
        <v>0</v>
      </c>
      <c r="EE52" s="140">
        <f t="shared" si="15"/>
        <v>0</v>
      </c>
      <c r="EF52" s="140">
        <f t="shared" si="16"/>
        <v>0</v>
      </c>
      <c r="EG52" s="141" t="str">
        <f t="shared" si="17"/>
        <v>身份空白</v>
      </c>
      <c r="EH52" s="141" t="str">
        <f t="shared" si="18"/>
        <v>身份空白</v>
      </c>
      <c r="EI52" s="141" t="str">
        <f t="shared" si="19"/>
        <v>身份空白</v>
      </c>
      <c r="EJ52" s="141">
        <v>1</v>
      </c>
      <c r="EK52" s="141"/>
      <c r="EL52" s="141"/>
      <c r="EM52" s="141"/>
      <c r="EN52" s="141"/>
      <c r="EO52" s="141"/>
      <c r="EP52" s="141"/>
      <c r="EQ52" s="141"/>
      <c r="ER52" s="141"/>
      <c r="ES52" s="141"/>
      <c r="ET52" s="141">
        <f t="shared" si="33"/>
        <v>1</v>
      </c>
      <c r="EU52" s="202"/>
      <c r="EV52" s="202"/>
      <c r="EW52" s="202"/>
      <c r="EX52" s="202"/>
      <c r="EY52" s="202"/>
      <c r="EZ52" s="202"/>
      <c r="FA52" s="202"/>
      <c r="FB52" s="202"/>
      <c r="FC52" s="202"/>
      <c r="FD52" s="202"/>
      <c r="FE52" s="202"/>
      <c r="FF52" s="202"/>
      <c r="FG52" s="202"/>
      <c r="FH52" s="202"/>
      <c r="FI52" s="202"/>
      <c r="FJ52" s="202"/>
      <c r="FK52" s="202"/>
      <c r="FL52" s="202"/>
      <c r="FM52" s="142"/>
      <c r="FN52" s="142"/>
      <c r="FO52" s="142"/>
      <c r="FP52" s="61"/>
      <c r="FQ52" s="61"/>
      <c r="FR52" s="61"/>
      <c r="FS52" s="61"/>
      <c r="FT52" s="61"/>
      <c r="FU52" s="61"/>
      <c r="FV52" s="61"/>
      <c r="FW52" s="61"/>
      <c r="FX52" s="61"/>
      <c r="FY52" s="61"/>
      <c r="FZ52" s="61"/>
      <c r="GA52" s="61"/>
      <c r="GB52" s="61"/>
      <c r="GC52" s="61"/>
      <c r="GD52" s="56" t="s">
        <v>210</v>
      </c>
      <c r="GE52" s="56" t="s">
        <v>211</v>
      </c>
      <c r="GF52" s="57"/>
      <c r="GG52" s="56" t="s">
        <v>210</v>
      </c>
      <c r="GH52" s="56" t="s">
        <v>211</v>
      </c>
      <c r="GI52" s="56"/>
      <c r="GJ52" s="57" t="s">
        <v>212</v>
      </c>
      <c r="GK52" s="56" t="s">
        <v>213</v>
      </c>
      <c r="GL52" s="56"/>
      <c r="GM52" s="56"/>
      <c r="GN52" s="57"/>
      <c r="GO52" s="56" t="s">
        <v>214</v>
      </c>
      <c r="GP52" s="56" t="s">
        <v>215</v>
      </c>
      <c r="GQ52" s="56" t="s">
        <v>216</v>
      </c>
      <c r="GR52" s="56" t="s">
        <v>217</v>
      </c>
    </row>
    <row r="53" spans="1:200" s="21" customFormat="1" ht="79.5" customHeight="1">
      <c r="A53" s="61" t="str">
        <f t="shared" si="34"/>
        <v>112學年度第一學期</v>
      </c>
      <c r="B53" s="61"/>
      <c r="C53" s="61"/>
      <c r="D53" s="116" t="s">
        <v>99</v>
      </c>
      <c r="E53" s="116"/>
      <c r="F53" s="116" t="s">
        <v>476</v>
      </c>
      <c r="G53" s="117"/>
      <c r="H53" s="116"/>
      <c r="I53" s="116"/>
      <c r="J53" s="116"/>
      <c r="K53" s="116"/>
      <c r="L53" s="116"/>
      <c r="M53" s="118"/>
      <c r="N53" s="119"/>
      <c r="O53" s="116"/>
      <c r="P53" s="116" t="s">
        <v>209</v>
      </c>
      <c r="Q53" s="116"/>
      <c r="R53" s="120">
        <f t="shared" si="20"/>
        <v>0</v>
      </c>
      <c r="S53" s="116" t="s">
        <v>208</v>
      </c>
      <c r="T53" s="116"/>
      <c r="U53" s="121" t="str">
        <f t="shared" si="21"/>
        <v/>
      </c>
      <c r="V53" s="121" t="str">
        <f t="shared" si="0"/>
        <v/>
      </c>
      <c r="W53" s="121" t="str">
        <f>IF(E53="","",IF(#REF!=FALSE,0,IF(E53="國小部",0,IF(AND(E53="國中部",BN53&gt;=86,BM53&gt;=60),2500,IF(AND(OR(E53="高中部",E53="高職部",E53="專一至專三"),BN53&gt;=86,BM53&gt;=60),3500,IF(AND(OR(E53="專四至專五",E53="大學部[二專]",E53="大學部"),BN53&gt;=86,BM53&gt;=60),4500,0))))))</f>
        <v/>
      </c>
      <c r="X53" s="121" t="str">
        <f>IF(E53="","",IF(#REF!=FALSE,0,IFERROR(VLOOKUP(BO53,#REF!,2,FALSE),0)))</f>
        <v/>
      </c>
      <c r="Y53" s="121" t="str">
        <f>IF(E53="","",IF(#REF!=FALSE,0,IF(OR(E53="國小部",E53="國中部"),0,IF(BU53="甲級",18000,IF(BU53="乙級",9000,IF(BU53="丙級",4000,0))))))</f>
        <v/>
      </c>
      <c r="Z53" s="121" t="str">
        <f t="shared" si="1"/>
        <v/>
      </c>
      <c r="AA53" s="121" t="str">
        <f t="shared" si="2"/>
        <v/>
      </c>
      <c r="AB53" s="121" t="str">
        <f t="shared" si="22"/>
        <v/>
      </c>
      <c r="AC53" s="121" t="str">
        <f t="shared" si="3"/>
        <v/>
      </c>
      <c r="AD53" s="121" t="str">
        <f t="shared" si="4"/>
        <v/>
      </c>
      <c r="AE53" s="122"/>
      <c r="AF53" s="123"/>
      <c r="AG53" s="124"/>
      <c r="AH53" s="125"/>
      <c r="AI53" s="125"/>
      <c r="AJ53" s="125"/>
      <c r="AK53" s="125"/>
      <c r="AL53" s="127"/>
      <c r="AM53" s="127" t="s">
        <v>384</v>
      </c>
      <c r="AN53" s="127"/>
      <c r="AO53" s="127"/>
      <c r="AP53" s="127"/>
      <c r="AQ53" s="127"/>
      <c r="AR53" s="61"/>
      <c r="AS53" s="128"/>
      <c r="AT53" s="128"/>
      <c r="AU53" s="128"/>
      <c r="AV53" s="116"/>
      <c r="AW53" s="116"/>
      <c r="AX53" s="116"/>
      <c r="AY53" s="116"/>
      <c r="AZ53" s="129"/>
      <c r="BA53" s="129"/>
      <c r="BB53" s="143"/>
      <c r="BC53" s="143"/>
      <c r="BD53" s="61"/>
      <c r="BE53" s="61"/>
      <c r="BF53" s="61"/>
      <c r="BG53" s="61"/>
      <c r="BH53" s="61"/>
      <c r="BI53" s="61"/>
      <c r="BJ53" s="131"/>
      <c r="BK53" s="131"/>
      <c r="BL53" s="131"/>
      <c r="BM53" s="131"/>
      <c r="BN53" s="131"/>
      <c r="BO53" s="652"/>
      <c r="BP53" s="653"/>
      <c r="BQ53" s="654"/>
      <c r="BR53" s="132"/>
      <c r="BS53" s="132"/>
      <c r="BT53" s="132"/>
      <c r="BU53" s="132"/>
      <c r="BV53" s="132"/>
      <c r="BW53" s="132" t="str">
        <f t="shared" si="23"/>
        <v/>
      </c>
      <c r="BX53" s="132" t="str">
        <f t="shared" si="24"/>
        <v/>
      </c>
      <c r="BY53" s="132" t="str">
        <f t="shared" si="25"/>
        <v/>
      </c>
      <c r="BZ53" s="61" t="str">
        <f t="shared" si="5"/>
        <v/>
      </c>
      <c r="CA53" s="61" t="str">
        <f t="shared" si="6"/>
        <v/>
      </c>
      <c r="CB53" s="61" t="str">
        <f t="shared" si="7"/>
        <v/>
      </c>
      <c r="CC53" s="61" t="str">
        <f t="shared" si="8"/>
        <v/>
      </c>
      <c r="CD53" s="61" t="str">
        <f t="shared" si="9"/>
        <v/>
      </c>
      <c r="CE53" s="61" t="str">
        <f t="shared" si="10"/>
        <v/>
      </c>
      <c r="CF53" s="61" t="str">
        <f t="shared" si="11"/>
        <v/>
      </c>
      <c r="CG53" s="61" t="str">
        <f t="shared" si="12"/>
        <v/>
      </c>
      <c r="CH53" s="132" t="str">
        <f t="shared" si="26"/>
        <v/>
      </c>
      <c r="CI53" s="134" t="str">
        <f t="shared" si="27"/>
        <v/>
      </c>
      <c r="CJ53" s="61" t="str">
        <f t="shared" si="28"/>
        <v/>
      </c>
      <c r="CK53" s="61" t="str">
        <f t="shared" si="29"/>
        <v/>
      </c>
      <c r="CL53" s="61" t="str">
        <f t="shared" si="30"/>
        <v/>
      </c>
      <c r="CM53" s="61"/>
      <c r="CN53" s="61"/>
      <c r="CO53" s="61"/>
      <c r="CP53" s="61"/>
      <c r="CQ53" s="61"/>
      <c r="CR53" s="61"/>
      <c r="CS53" s="61"/>
      <c r="CT53" s="61"/>
      <c r="CU53" s="61" t="str">
        <f t="shared" si="31"/>
        <v/>
      </c>
      <c r="CV53" s="61" t="str">
        <f t="shared" si="13"/>
        <v/>
      </c>
      <c r="CW53" s="61" t="str">
        <f t="shared" si="32"/>
        <v/>
      </c>
      <c r="CX53" s="61"/>
      <c r="CY53" s="61"/>
      <c r="CZ53" s="61"/>
      <c r="DA53" s="61"/>
      <c r="DB53" s="61"/>
      <c r="DC53" s="61"/>
      <c r="DD53" s="61"/>
      <c r="DE53" s="61"/>
      <c r="DF53" s="61"/>
      <c r="DG53" s="61"/>
      <c r="DH53" s="61"/>
      <c r="DI53" s="61"/>
      <c r="DJ53" s="61"/>
      <c r="DK53" s="61"/>
      <c r="DL53" s="61"/>
      <c r="DM53" s="61"/>
      <c r="DN53" s="61" t="s">
        <v>385</v>
      </c>
      <c r="DO53" s="61"/>
      <c r="DP53" s="61"/>
      <c r="DQ53" s="61"/>
      <c r="DR53" s="61"/>
      <c r="DS53" s="135"/>
      <c r="DT53" s="135"/>
      <c r="DU53" s="136"/>
      <c r="DV53" s="136"/>
      <c r="DW53" s="137"/>
      <c r="DX53" s="147">
        <f>'編號 No46.家庭成員 '!X$4</f>
        <v>1</v>
      </c>
      <c r="DY53" s="139">
        <f>'編號 No46.家庭成員 '!N$23</f>
        <v>0</v>
      </c>
      <c r="DZ53" s="139">
        <f>'編號 No46.家庭成員 '!O$23</f>
        <v>0</v>
      </c>
      <c r="EA53" s="139">
        <f>'編號 No46.家庭成員 '!P$23</f>
        <v>0</v>
      </c>
      <c r="EB53" s="139">
        <f>'編號 No46.家庭成員 '!Q$23</f>
        <v>0</v>
      </c>
      <c r="EC53" s="139">
        <f>'編號 No46.家庭成員 '!R$23</f>
        <v>0</v>
      </c>
      <c r="ED53" s="140">
        <f t="shared" si="14"/>
        <v>0</v>
      </c>
      <c r="EE53" s="140">
        <f t="shared" si="15"/>
        <v>0</v>
      </c>
      <c r="EF53" s="140">
        <f t="shared" si="16"/>
        <v>0</v>
      </c>
      <c r="EG53" s="141" t="str">
        <f t="shared" si="17"/>
        <v>身份空白</v>
      </c>
      <c r="EH53" s="141" t="str">
        <f t="shared" si="18"/>
        <v>身份空白</v>
      </c>
      <c r="EI53" s="141" t="str">
        <f t="shared" si="19"/>
        <v>身份空白</v>
      </c>
      <c r="EJ53" s="141">
        <v>1</v>
      </c>
      <c r="EK53" s="141"/>
      <c r="EL53" s="141"/>
      <c r="EM53" s="141"/>
      <c r="EN53" s="141"/>
      <c r="EO53" s="141"/>
      <c r="EP53" s="141"/>
      <c r="EQ53" s="141"/>
      <c r="ER53" s="141"/>
      <c r="ES53" s="141"/>
      <c r="ET53" s="141">
        <f t="shared" si="33"/>
        <v>1</v>
      </c>
      <c r="EU53" s="202"/>
      <c r="EV53" s="202"/>
      <c r="EW53" s="202"/>
      <c r="EX53" s="202"/>
      <c r="EY53" s="202"/>
      <c r="EZ53" s="202"/>
      <c r="FA53" s="202"/>
      <c r="FB53" s="202"/>
      <c r="FC53" s="202"/>
      <c r="FD53" s="202"/>
      <c r="FE53" s="202"/>
      <c r="FF53" s="202"/>
      <c r="FG53" s="202"/>
      <c r="FH53" s="202"/>
      <c r="FI53" s="202"/>
      <c r="FJ53" s="202"/>
      <c r="FK53" s="202"/>
      <c r="FL53" s="202"/>
      <c r="FM53" s="142"/>
      <c r="FN53" s="142"/>
      <c r="FO53" s="142"/>
      <c r="FP53" s="61"/>
      <c r="FQ53" s="61"/>
      <c r="FR53" s="61"/>
      <c r="FS53" s="61"/>
      <c r="FT53" s="61"/>
      <c r="FU53" s="61"/>
      <c r="FV53" s="61"/>
      <c r="FW53" s="61"/>
      <c r="FX53" s="61"/>
      <c r="FY53" s="61"/>
      <c r="FZ53" s="61"/>
      <c r="GA53" s="61"/>
      <c r="GB53" s="61"/>
      <c r="GC53" s="61"/>
      <c r="GD53" s="56" t="s">
        <v>210</v>
      </c>
      <c r="GE53" s="56" t="s">
        <v>211</v>
      </c>
      <c r="GF53" s="57"/>
      <c r="GG53" s="56" t="s">
        <v>210</v>
      </c>
      <c r="GH53" s="56" t="s">
        <v>211</v>
      </c>
      <c r="GI53" s="56"/>
      <c r="GJ53" s="57" t="s">
        <v>212</v>
      </c>
      <c r="GK53" s="56" t="s">
        <v>213</v>
      </c>
      <c r="GL53" s="56"/>
      <c r="GM53" s="56"/>
      <c r="GN53" s="57"/>
      <c r="GO53" s="56" t="s">
        <v>214</v>
      </c>
      <c r="GP53" s="56" t="s">
        <v>215</v>
      </c>
      <c r="GQ53" s="56" t="s">
        <v>216</v>
      </c>
      <c r="GR53" s="56" t="s">
        <v>217</v>
      </c>
    </row>
    <row r="54" spans="1:200" s="21" customFormat="1" ht="79.5" customHeight="1">
      <c r="A54" s="61" t="str">
        <f t="shared" si="34"/>
        <v>112學年度第一學期</v>
      </c>
      <c r="B54" s="61"/>
      <c r="C54" s="61"/>
      <c r="D54" s="116" t="s">
        <v>100</v>
      </c>
      <c r="E54" s="116"/>
      <c r="F54" s="116" t="s">
        <v>476</v>
      </c>
      <c r="G54" s="117"/>
      <c r="H54" s="116"/>
      <c r="I54" s="116"/>
      <c r="J54" s="116"/>
      <c r="K54" s="116"/>
      <c r="L54" s="116"/>
      <c r="M54" s="118"/>
      <c r="N54" s="119"/>
      <c r="O54" s="116"/>
      <c r="P54" s="116" t="s">
        <v>209</v>
      </c>
      <c r="Q54" s="116"/>
      <c r="R54" s="120">
        <f t="shared" si="20"/>
        <v>0</v>
      </c>
      <c r="S54" s="116" t="s">
        <v>208</v>
      </c>
      <c r="T54" s="116"/>
      <c r="U54" s="121" t="str">
        <f t="shared" si="21"/>
        <v/>
      </c>
      <c r="V54" s="121" t="str">
        <f t="shared" si="0"/>
        <v/>
      </c>
      <c r="W54" s="121" t="str">
        <f>IF(E54="","",IF(#REF!=FALSE,0,IF(E54="國小部",0,IF(AND(E54="國中部",BN54&gt;=86,BM54&gt;=60),2500,IF(AND(OR(E54="高中部",E54="高職部",E54="專一至專三"),BN54&gt;=86,BM54&gt;=60),3500,IF(AND(OR(E54="專四至專五",E54="大學部[二專]",E54="大學部"),BN54&gt;=86,BM54&gt;=60),4500,0))))))</f>
        <v/>
      </c>
      <c r="X54" s="121" t="str">
        <f>IF(E54="","",IF(#REF!=FALSE,0,IFERROR(VLOOKUP(BO54,#REF!,2,FALSE),0)))</f>
        <v/>
      </c>
      <c r="Y54" s="121" t="str">
        <f>IF(E54="","",IF(#REF!=FALSE,0,IF(OR(E54="國小部",E54="國中部"),0,IF(BU54="甲級",18000,IF(BU54="乙級",9000,IF(BU54="丙級",4000,0))))))</f>
        <v/>
      </c>
      <c r="Z54" s="121" t="str">
        <f t="shared" si="1"/>
        <v/>
      </c>
      <c r="AA54" s="121" t="str">
        <f t="shared" si="2"/>
        <v/>
      </c>
      <c r="AB54" s="121" t="str">
        <f t="shared" si="22"/>
        <v/>
      </c>
      <c r="AC54" s="121" t="str">
        <f t="shared" si="3"/>
        <v/>
      </c>
      <c r="AD54" s="121" t="str">
        <f t="shared" si="4"/>
        <v/>
      </c>
      <c r="AE54" s="122"/>
      <c r="AF54" s="123"/>
      <c r="AG54" s="124"/>
      <c r="AH54" s="116"/>
      <c r="AI54" s="116"/>
      <c r="AJ54" s="116"/>
      <c r="AK54" s="116"/>
      <c r="AL54" s="116"/>
      <c r="AM54" s="127" t="s">
        <v>384</v>
      </c>
      <c r="AN54" s="116"/>
      <c r="AO54" s="116"/>
      <c r="AP54" s="116"/>
      <c r="AQ54" s="116"/>
      <c r="AR54" s="61"/>
      <c r="AS54" s="128"/>
      <c r="AT54" s="128"/>
      <c r="AU54" s="128"/>
      <c r="AV54" s="116"/>
      <c r="AW54" s="145"/>
      <c r="AX54" s="145"/>
      <c r="AY54" s="145"/>
      <c r="AZ54" s="129"/>
      <c r="BA54" s="129"/>
      <c r="BB54" s="146"/>
      <c r="BC54" s="146"/>
      <c r="BD54" s="61"/>
      <c r="BE54" s="61"/>
      <c r="BF54" s="61"/>
      <c r="BG54" s="61"/>
      <c r="BH54" s="61"/>
      <c r="BI54" s="61"/>
      <c r="BJ54" s="131"/>
      <c r="BK54" s="131"/>
      <c r="BL54" s="131"/>
      <c r="BM54" s="131"/>
      <c r="BN54" s="131"/>
      <c r="BO54" s="652"/>
      <c r="BP54" s="653"/>
      <c r="BQ54" s="654"/>
      <c r="BR54" s="132"/>
      <c r="BS54" s="132"/>
      <c r="BT54" s="132"/>
      <c r="BU54" s="132"/>
      <c r="BV54" s="132"/>
      <c r="BW54" s="132" t="str">
        <f t="shared" si="23"/>
        <v/>
      </c>
      <c r="BX54" s="132" t="str">
        <f t="shared" si="24"/>
        <v/>
      </c>
      <c r="BY54" s="132" t="str">
        <f t="shared" si="25"/>
        <v/>
      </c>
      <c r="BZ54" s="61" t="str">
        <f t="shared" si="5"/>
        <v/>
      </c>
      <c r="CA54" s="61" t="str">
        <f t="shared" si="6"/>
        <v/>
      </c>
      <c r="CB54" s="61" t="str">
        <f t="shared" si="7"/>
        <v/>
      </c>
      <c r="CC54" s="61" t="str">
        <f t="shared" si="8"/>
        <v/>
      </c>
      <c r="CD54" s="61" t="str">
        <f t="shared" si="9"/>
        <v/>
      </c>
      <c r="CE54" s="61" t="str">
        <f t="shared" si="10"/>
        <v/>
      </c>
      <c r="CF54" s="61" t="str">
        <f t="shared" si="11"/>
        <v/>
      </c>
      <c r="CG54" s="61" t="str">
        <f t="shared" si="12"/>
        <v/>
      </c>
      <c r="CH54" s="132" t="str">
        <f t="shared" si="26"/>
        <v/>
      </c>
      <c r="CI54" s="134" t="str">
        <f t="shared" si="27"/>
        <v/>
      </c>
      <c r="CJ54" s="61" t="str">
        <f t="shared" si="28"/>
        <v/>
      </c>
      <c r="CK54" s="61" t="str">
        <f t="shared" si="29"/>
        <v/>
      </c>
      <c r="CL54" s="61" t="str">
        <f t="shared" si="30"/>
        <v/>
      </c>
      <c r="CM54" s="61"/>
      <c r="CN54" s="61"/>
      <c r="CO54" s="61"/>
      <c r="CP54" s="61"/>
      <c r="CQ54" s="61"/>
      <c r="CR54" s="61"/>
      <c r="CS54" s="61"/>
      <c r="CT54" s="61"/>
      <c r="CU54" s="61" t="str">
        <f t="shared" si="31"/>
        <v/>
      </c>
      <c r="CV54" s="61" t="str">
        <f t="shared" si="13"/>
        <v/>
      </c>
      <c r="CW54" s="61" t="str">
        <f t="shared" si="32"/>
        <v/>
      </c>
      <c r="CX54" s="61"/>
      <c r="CY54" s="61"/>
      <c r="CZ54" s="61"/>
      <c r="DA54" s="61"/>
      <c r="DB54" s="61"/>
      <c r="DC54" s="61"/>
      <c r="DD54" s="61"/>
      <c r="DE54" s="61"/>
      <c r="DF54" s="61"/>
      <c r="DG54" s="61"/>
      <c r="DH54" s="61"/>
      <c r="DI54" s="61"/>
      <c r="DJ54" s="61"/>
      <c r="DK54" s="61"/>
      <c r="DL54" s="61"/>
      <c r="DM54" s="61"/>
      <c r="DN54" s="61" t="s">
        <v>385</v>
      </c>
      <c r="DO54" s="61"/>
      <c r="DP54" s="61"/>
      <c r="DQ54" s="61"/>
      <c r="DR54" s="61"/>
      <c r="DS54" s="135"/>
      <c r="DT54" s="135"/>
      <c r="DU54" s="136"/>
      <c r="DV54" s="136"/>
      <c r="DW54" s="137"/>
      <c r="DX54" s="147">
        <f>'編號 No47.家庭成員'!X$4</f>
        <v>1</v>
      </c>
      <c r="DY54" s="139">
        <f>'編號 No47.家庭成員'!N$23</f>
        <v>0</v>
      </c>
      <c r="DZ54" s="139">
        <f>'編號 No47.家庭成員'!O$23</f>
        <v>0</v>
      </c>
      <c r="EA54" s="139">
        <f>'編號 No47.家庭成員'!P$23</f>
        <v>0</v>
      </c>
      <c r="EB54" s="139">
        <f>'編號 No47.家庭成員'!Q$23</f>
        <v>0</v>
      </c>
      <c r="EC54" s="139">
        <f>'編號 No47.家庭成員'!R$23</f>
        <v>0</v>
      </c>
      <c r="ED54" s="140">
        <f t="shared" si="14"/>
        <v>0</v>
      </c>
      <c r="EE54" s="140">
        <f t="shared" si="15"/>
        <v>0</v>
      </c>
      <c r="EF54" s="140">
        <f t="shared" si="16"/>
        <v>0</v>
      </c>
      <c r="EG54" s="141" t="str">
        <f t="shared" si="17"/>
        <v>身份空白</v>
      </c>
      <c r="EH54" s="141" t="str">
        <f t="shared" si="18"/>
        <v>身份空白</v>
      </c>
      <c r="EI54" s="141" t="str">
        <f t="shared" si="19"/>
        <v>身份空白</v>
      </c>
      <c r="EJ54" s="141">
        <v>1</v>
      </c>
      <c r="EK54" s="141"/>
      <c r="EL54" s="141"/>
      <c r="EM54" s="141"/>
      <c r="EN54" s="141"/>
      <c r="EO54" s="141"/>
      <c r="EP54" s="141"/>
      <c r="EQ54" s="141"/>
      <c r="ER54" s="141"/>
      <c r="ES54" s="141"/>
      <c r="ET54" s="141">
        <f t="shared" si="33"/>
        <v>1</v>
      </c>
      <c r="EU54" s="202"/>
      <c r="EV54" s="202"/>
      <c r="EW54" s="202"/>
      <c r="EX54" s="202"/>
      <c r="EY54" s="202"/>
      <c r="EZ54" s="202"/>
      <c r="FA54" s="202"/>
      <c r="FB54" s="202"/>
      <c r="FC54" s="202"/>
      <c r="FD54" s="202"/>
      <c r="FE54" s="202"/>
      <c r="FF54" s="202"/>
      <c r="FG54" s="202"/>
      <c r="FH54" s="202"/>
      <c r="FI54" s="202"/>
      <c r="FJ54" s="202"/>
      <c r="FK54" s="202"/>
      <c r="FL54" s="202"/>
      <c r="FM54" s="142"/>
      <c r="FN54" s="142"/>
      <c r="FO54" s="142"/>
      <c r="FP54" s="61"/>
      <c r="FQ54" s="61"/>
      <c r="FR54" s="61"/>
      <c r="FS54" s="61"/>
      <c r="FT54" s="61"/>
      <c r="FU54" s="61"/>
      <c r="FV54" s="61"/>
      <c r="FW54" s="61"/>
      <c r="FX54" s="61"/>
      <c r="FY54" s="61"/>
      <c r="FZ54" s="61"/>
      <c r="GA54" s="61"/>
      <c r="GB54" s="61"/>
      <c r="GC54" s="61"/>
      <c r="GD54" s="56" t="s">
        <v>210</v>
      </c>
      <c r="GE54" s="56" t="s">
        <v>211</v>
      </c>
      <c r="GF54" s="57"/>
      <c r="GG54" s="56" t="s">
        <v>210</v>
      </c>
      <c r="GH54" s="56" t="s">
        <v>211</v>
      </c>
      <c r="GI54" s="56"/>
      <c r="GJ54" s="57" t="s">
        <v>212</v>
      </c>
      <c r="GK54" s="56" t="s">
        <v>213</v>
      </c>
      <c r="GL54" s="56"/>
      <c r="GM54" s="56"/>
      <c r="GN54" s="57"/>
      <c r="GO54" s="56" t="s">
        <v>214</v>
      </c>
      <c r="GP54" s="56" t="s">
        <v>215</v>
      </c>
      <c r="GQ54" s="56" t="s">
        <v>216</v>
      </c>
      <c r="GR54" s="56" t="s">
        <v>217</v>
      </c>
    </row>
    <row r="55" spans="1:200" s="21" customFormat="1" ht="79.5" customHeight="1">
      <c r="A55" s="61" t="str">
        <f t="shared" si="34"/>
        <v>112學年度第一學期</v>
      </c>
      <c r="B55" s="61"/>
      <c r="C55" s="61"/>
      <c r="D55" s="116" t="s">
        <v>101</v>
      </c>
      <c r="E55" s="116"/>
      <c r="F55" s="116" t="s">
        <v>476</v>
      </c>
      <c r="G55" s="117"/>
      <c r="H55" s="116"/>
      <c r="I55" s="116"/>
      <c r="J55" s="116"/>
      <c r="K55" s="116"/>
      <c r="L55" s="116"/>
      <c r="M55" s="118"/>
      <c r="N55" s="119"/>
      <c r="O55" s="116"/>
      <c r="P55" s="116" t="s">
        <v>209</v>
      </c>
      <c r="Q55" s="116"/>
      <c r="R55" s="120">
        <f t="shared" si="20"/>
        <v>0</v>
      </c>
      <c r="S55" s="116" t="s">
        <v>208</v>
      </c>
      <c r="T55" s="116"/>
      <c r="U55" s="121" t="str">
        <f t="shared" si="21"/>
        <v/>
      </c>
      <c r="V55" s="121" t="str">
        <f t="shared" si="0"/>
        <v/>
      </c>
      <c r="W55" s="121" t="str">
        <f>IF(E55="","",IF(#REF!=FALSE,0,IF(E55="國小部",0,IF(AND(E55="國中部",BN55&gt;=86,BM55&gt;=60),2500,IF(AND(OR(E55="高中部",E55="高職部",E55="專一至專三"),BN55&gt;=86,BM55&gt;=60),3500,IF(AND(OR(E55="專四至專五",E55="大學部[二專]",E55="大學部"),BN55&gt;=86,BM55&gt;=60),4500,0))))))</f>
        <v/>
      </c>
      <c r="X55" s="121" t="str">
        <f>IF(E55="","",IF(#REF!=FALSE,0,IFERROR(VLOOKUP(BO55,#REF!,2,FALSE),0)))</f>
        <v/>
      </c>
      <c r="Y55" s="121" t="str">
        <f>IF(E55="","",IF(#REF!=FALSE,0,IF(OR(E55="國小部",E55="國中部"),0,IF(BU55="甲級",18000,IF(BU55="乙級",9000,IF(BU55="丙級",4000,0))))))</f>
        <v/>
      </c>
      <c r="Z55" s="121" t="str">
        <f t="shared" si="1"/>
        <v/>
      </c>
      <c r="AA55" s="121" t="str">
        <f t="shared" si="2"/>
        <v/>
      </c>
      <c r="AB55" s="121" t="str">
        <f t="shared" si="22"/>
        <v/>
      </c>
      <c r="AC55" s="121" t="str">
        <f t="shared" si="3"/>
        <v/>
      </c>
      <c r="AD55" s="121" t="str">
        <f t="shared" si="4"/>
        <v/>
      </c>
      <c r="AE55" s="122"/>
      <c r="AF55" s="123"/>
      <c r="AG55" s="124"/>
      <c r="AH55" s="116"/>
      <c r="AI55" s="116"/>
      <c r="AJ55" s="116"/>
      <c r="AK55" s="116"/>
      <c r="AL55" s="116"/>
      <c r="AM55" s="127" t="s">
        <v>384</v>
      </c>
      <c r="AN55" s="116"/>
      <c r="AO55" s="116"/>
      <c r="AP55" s="116"/>
      <c r="AQ55" s="116"/>
      <c r="AR55" s="61"/>
      <c r="AS55" s="128"/>
      <c r="AT55" s="128"/>
      <c r="AU55" s="128"/>
      <c r="AV55" s="116"/>
      <c r="AW55" s="145"/>
      <c r="AX55" s="145"/>
      <c r="AY55" s="145"/>
      <c r="AZ55" s="129"/>
      <c r="BA55" s="129"/>
      <c r="BB55" s="146"/>
      <c r="BC55" s="146"/>
      <c r="BD55" s="61"/>
      <c r="BE55" s="61"/>
      <c r="BF55" s="61"/>
      <c r="BG55" s="61"/>
      <c r="BH55" s="61"/>
      <c r="BI55" s="61"/>
      <c r="BJ55" s="131"/>
      <c r="BK55" s="131"/>
      <c r="BL55" s="131"/>
      <c r="BM55" s="131"/>
      <c r="BN55" s="131"/>
      <c r="BO55" s="652"/>
      <c r="BP55" s="653"/>
      <c r="BQ55" s="654"/>
      <c r="BR55" s="132"/>
      <c r="BS55" s="132"/>
      <c r="BT55" s="132"/>
      <c r="BU55" s="132"/>
      <c r="BV55" s="132"/>
      <c r="BW55" s="132" t="str">
        <f t="shared" si="23"/>
        <v/>
      </c>
      <c r="BX55" s="132" t="str">
        <f t="shared" si="24"/>
        <v/>
      </c>
      <c r="BY55" s="132" t="str">
        <f t="shared" si="25"/>
        <v/>
      </c>
      <c r="BZ55" s="61" t="str">
        <f t="shared" si="5"/>
        <v/>
      </c>
      <c r="CA55" s="61" t="str">
        <f t="shared" si="6"/>
        <v/>
      </c>
      <c r="CB55" s="61" t="str">
        <f t="shared" si="7"/>
        <v/>
      </c>
      <c r="CC55" s="61" t="str">
        <f t="shared" si="8"/>
        <v/>
      </c>
      <c r="CD55" s="61" t="str">
        <f t="shared" si="9"/>
        <v/>
      </c>
      <c r="CE55" s="61" t="str">
        <f t="shared" si="10"/>
        <v/>
      </c>
      <c r="CF55" s="61" t="str">
        <f t="shared" si="11"/>
        <v/>
      </c>
      <c r="CG55" s="61" t="str">
        <f t="shared" si="12"/>
        <v/>
      </c>
      <c r="CH55" s="132" t="str">
        <f t="shared" si="26"/>
        <v/>
      </c>
      <c r="CI55" s="134" t="str">
        <f t="shared" si="27"/>
        <v/>
      </c>
      <c r="CJ55" s="61" t="str">
        <f t="shared" si="28"/>
        <v/>
      </c>
      <c r="CK55" s="61" t="str">
        <f t="shared" si="29"/>
        <v/>
      </c>
      <c r="CL55" s="61" t="str">
        <f t="shared" si="30"/>
        <v/>
      </c>
      <c r="CM55" s="61"/>
      <c r="CN55" s="61"/>
      <c r="CO55" s="61"/>
      <c r="CP55" s="61"/>
      <c r="CQ55" s="61"/>
      <c r="CR55" s="61"/>
      <c r="CS55" s="61"/>
      <c r="CT55" s="61"/>
      <c r="CU55" s="61" t="str">
        <f t="shared" si="31"/>
        <v/>
      </c>
      <c r="CV55" s="61" t="str">
        <f t="shared" si="13"/>
        <v/>
      </c>
      <c r="CW55" s="61" t="str">
        <f t="shared" si="32"/>
        <v/>
      </c>
      <c r="CX55" s="61"/>
      <c r="CY55" s="61"/>
      <c r="CZ55" s="61"/>
      <c r="DA55" s="61"/>
      <c r="DB55" s="61"/>
      <c r="DC55" s="61"/>
      <c r="DD55" s="61"/>
      <c r="DE55" s="61"/>
      <c r="DF55" s="61"/>
      <c r="DG55" s="61"/>
      <c r="DH55" s="61"/>
      <c r="DI55" s="61"/>
      <c r="DJ55" s="61"/>
      <c r="DK55" s="61"/>
      <c r="DL55" s="61"/>
      <c r="DM55" s="61"/>
      <c r="DN55" s="61" t="s">
        <v>385</v>
      </c>
      <c r="DO55" s="61"/>
      <c r="DP55" s="61"/>
      <c r="DQ55" s="61"/>
      <c r="DR55" s="61"/>
      <c r="DS55" s="135"/>
      <c r="DT55" s="135"/>
      <c r="DU55" s="136"/>
      <c r="DV55" s="136"/>
      <c r="DW55" s="137"/>
      <c r="DX55" s="147">
        <f>'編號 No48.家庭成員'!X$4</f>
        <v>1</v>
      </c>
      <c r="DY55" s="139">
        <f>'編號 No48.家庭成員'!N$23</f>
        <v>0</v>
      </c>
      <c r="DZ55" s="139">
        <f>'編號 No48.家庭成員'!O$23</f>
        <v>0</v>
      </c>
      <c r="EA55" s="139">
        <f>'編號 No48.家庭成員'!P$23</f>
        <v>0</v>
      </c>
      <c r="EB55" s="139">
        <f>'編號 No48.家庭成員'!Q$23</f>
        <v>0</v>
      </c>
      <c r="EC55" s="139">
        <f>'編號 No48.家庭成員'!R$23</f>
        <v>0</v>
      </c>
      <c r="ED55" s="140">
        <f t="shared" si="14"/>
        <v>0</v>
      </c>
      <c r="EE55" s="140">
        <f t="shared" si="15"/>
        <v>0</v>
      </c>
      <c r="EF55" s="140">
        <f t="shared" si="16"/>
        <v>0</v>
      </c>
      <c r="EG55" s="141" t="str">
        <f t="shared" si="17"/>
        <v>身份空白</v>
      </c>
      <c r="EH55" s="141" t="str">
        <f t="shared" si="18"/>
        <v>身份空白</v>
      </c>
      <c r="EI55" s="141" t="str">
        <f t="shared" si="19"/>
        <v>身份空白</v>
      </c>
      <c r="EJ55" s="141">
        <v>1</v>
      </c>
      <c r="EK55" s="141"/>
      <c r="EL55" s="141"/>
      <c r="EM55" s="141"/>
      <c r="EN55" s="141"/>
      <c r="EO55" s="141"/>
      <c r="EP55" s="141"/>
      <c r="EQ55" s="141"/>
      <c r="ER55" s="141"/>
      <c r="ES55" s="141"/>
      <c r="ET55" s="141">
        <f t="shared" si="33"/>
        <v>1</v>
      </c>
      <c r="EU55" s="202"/>
      <c r="EV55" s="202"/>
      <c r="EW55" s="202"/>
      <c r="EX55" s="202"/>
      <c r="EY55" s="202"/>
      <c r="EZ55" s="202"/>
      <c r="FA55" s="202"/>
      <c r="FB55" s="202"/>
      <c r="FC55" s="202"/>
      <c r="FD55" s="202"/>
      <c r="FE55" s="202"/>
      <c r="FF55" s="202"/>
      <c r="FG55" s="202"/>
      <c r="FH55" s="202"/>
      <c r="FI55" s="202"/>
      <c r="FJ55" s="202"/>
      <c r="FK55" s="202"/>
      <c r="FL55" s="202"/>
      <c r="FM55" s="142"/>
      <c r="FN55" s="142"/>
      <c r="FO55" s="142"/>
      <c r="FP55" s="61"/>
      <c r="FQ55" s="61"/>
      <c r="FR55" s="61"/>
      <c r="FS55" s="61"/>
      <c r="FT55" s="61"/>
      <c r="FU55" s="61"/>
      <c r="FV55" s="61"/>
      <c r="FW55" s="61"/>
      <c r="FX55" s="61"/>
      <c r="FY55" s="61"/>
      <c r="FZ55" s="61"/>
      <c r="GA55" s="61"/>
      <c r="GB55" s="61"/>
      <c r="GC55" s="61"/>
      <c r="GD55" s="56" t="s">
        <v>210</v>
      </c>
      <c r="GE55" s="56" t="s">
        <v>211</v>
      </c>
      <c r="GF55" s="57"/>
      <c r="GG55" s="56" t="s">
        <v>210</v>
      </c>
      <c r="GH55" s="56" t="s">
        <v>211</v>
      </c>
      <c r="GI55" s="56"/>
      <c r="GJ55" s="57" t="s">
        <v>212</v>
      </c>
      <c r="GK55" s="56" t="s">
        <v>213</v>
      </c>
      <c r="GL55" s="56"/>
      <c r="GM55" s="56"/>
      <c r="GN55" s="57"/>
      <c r="GO55" s="56" t="s">
        <v>214</v>
      </c>
      <c r="GP55" s="56" t="s">
        <v>215</v>
      </c>
      <c r="GQ55" s="56" t="s">
        <v>216</v>
      </c>
      <c r="GR55" s="56" t="s">
        <v>217</v>
      </c>
    </row>
    <row r="56" spans="1:200" s="21" customFormat="1" ht="79.5" customHeight="1">
      <c r="A56" s="61" t="str">
        <f t="shared" si="34"/>
        <v>112學年度第一學期</v>
      </c>
      <c r="B56" s="61"/>
      <c r="C56" s="61"/>
      <c r="D56" s="116" t="s">
        <v>102</v>
      </c>
      <c r="E56" s="116"/>
      <c r="F56" s="116" t="s">
        <v>476</v>
      </c>
      <c r="G56" s="117"/>
      <c r="H56" s="116"/>
      <c r="I56" s="116"/>
      <c r="J56" s="116"/>
      <c r="K56" s="116"/>
      <c r="L56" s="116"/>
      <c r="M56" s="118"/>
      <c r="N56" s="119"/>
      <c r="O56" s="116"/>
      <c r="P56" s="116" t="s">
        <v>209</v>
      </c>
      <c r="Q56" s="116"/>
      <c r="R56" s="120">
        <f t="shared" si="20"/>
        <v>0</v>
      </c>
      <c r="S56" s="116" t="s">
        <v>208</v>
      </c>
      <c r="T56" s="116"/>
      <c r="U56" s="121" t="str">
        <f t="shared" si="21"/>
        <v/>
      </c>
      <c r="V56" s="121" t="str">
        <f t="shared" si="0"/>
        <v/>
      </c>
      <c r="W56" s="121" t="str">
        <f>IF(E56="","",IF(#REF!=FALSE,0,IF(E56="國小部",0,IF(AND(E56="國中部",BN56&gt;=86,BM56&gt;=60),2500,IF(AND(OR(E56="高中部",E56="高職部",E56="專一至專三"),BN56&gt;=86,BM56&gt;=60),3500,IF(AND(OR(E56="專四至專五",E56="大學部[二專]",E56="大學部"),BN56&gt;=86,BM56&gt;=60),4500,0))))))</f>
        <v/>
      </c>
      <c r="X56" s="121" t="str">
        <f>IF(E56="","",IF(#REF!=FALSE,0,IFERROR(VLOOKUP(BO56,#REF!,2,FALSE),0)))</f>
        <v/>
      </c>
      <c r="Y56" s="121" t="str">
        <f>IF(E56="","",IF(#REF!=FALSE,0,IF(OR(E56="國小部",E56="國中部"),0,IF(BU56="甲級",18000,IF(BU56="乙級",9000,IF(BU56="丙級",4000,0))))))</f>
        <v/>
      </c>
      <c r="Z56" s="121" t="str">
        <f t="shared" si="1"/>
        <v/>
      </c>
      <c r="AA56" s="121" t="str">
        <f t="shared" si="2"/>
        <v/>
      </c>
      <c r="AB56" s="121" t="str">
        <f t="shared" si="22"/>
        <v/>
      </c>
      <c r="AC56" s="121" t="str">
        <f t="shared" si="3"/>
        <v/>
      </c>
      <c r="AD56" s="121" t="str">
        <f t="shared" si="4"/>
        <v/>
      </c>
      <c r="AE56" s="122"/>
      <c r="AF56" s="123"/>
      <c r="AG56" s="124"/>
      <c r="AH56" s="116"/>
      <c r="AI56" s="116"/>
      <c r="AJ56" s="116"/>
      <c r="AK56" s="116"/>
      <c r="AL56" s="116"/>
      <c r="AM56" s="127" t="s">
        <v>384</v>
      </c>
      <c r="AN56" s="116"/>
      <c r="AO56" s="116"/>
      <c r="AP56" s="116"/>
      <c r="AQ56" s="116"/>
      <c r="AR56" s="61"/>
      <c r="AS56" s="128"/>
      <c r="AT56" s="128"/>
      <c r="AU56" s="128"/>
      <c r="AV56" s="116"/>
      <c r="AW56" s="116"/>
      <c r="AX56" s="116"/>
      <c r="AY56" s="116"/>
      <c r="AZ56" s="129"/>
      <c r="BA56" s="129"/>
      <c r="BB56" s="146"/>
      <c r="BC56" s="146"/>
      <c r="BD56" s="61"/>
      <c r="BE56" s="61"/>
      <c r="BF56" s="61"/>
      <c r="BG56" s="61"/>
      <c r="BH56" s="61"/>
      <c r="BI56" s="61"/>
      <c r="BJ56" s="131"/>
      <c r="BK56" s="131"/>
      <c r="BL56" s="131"/>
      <c r="BM56" s="131"/>
      <c r="BN56" s="131"/>
      <c r="BO56" s="652"/>
      <c r="BP56" s="653"/>
      <c r="BQ56" s="654"/>
      <c r="BR56" s="132"/>
      <c r="BS56" s="132"/>
      <c r="BT56" s="132"/>
      <c r="BU56" s="132"/>
      <c r="BV56" s="132"/>
      <c r="BW56" s="132" t="str">
        <f t="shared" si="23"/>
        <v/>
      </c>
      <c r="BX56" s="132" t="str">
        <f t="shared" si="24"/>
        <v/>
      </c>
      <c r="BY56" s="132" t="str">
        <f t="shared" si="25"/>
        <v/>
      </c>
      <c r="BZ56" s="61" t="str">
        <f t="shared" si="5"/>
        <v/>
      </c>
      <c r="CA56" s="61" t="str">
        <f t="shared" si="6"/>
        <v/>
      </c>
      <c r="CB56" s="61" t="str">
        <f t="shared" si="7"/>
        <v/>
      </c>
      <c r="CC56" s="61" t="str">
        <f t="shared" si="8"/>
        <v/>
      </c>
      <c r="CD56" s="61" t="str">
        <f t="shared" si="9"/>
        <v/>
      </c>
      <c r="CE56" s="61" t="str">
        <f t="shared" si="10"/>
        <v/>
      </c>
      <c r="CF56" s="61" t="str">
        <f t="shared" si="11"/>
        <v/>
      </c>
      <c r="CG56" s="61" t="str">
        <f t="shared" si="12"/>
        <v/>
      </c>
      <c r="CH56" s="132" t="str">
        <f t="shared" si="26"/>
        <v/>
      </c>
      <c r="CI56" s="134" t="str">
        <f t="shared" si="27"/>
        <v/>
      </c>
      <c r="CJ56" s="61" t="str">
        <f t="shared" si="28"/>
        <v/>
      </c>
      <c r="CK56" s="61" t="str">
        <f t="shared" si="29"/>
        <v/>
      </c>
      <c r="CL56" s="61" t="str">
        <f t="shared" si="30"/>
        <v/>
      </c>
      <c r="CM56" s="61"/>
      <c r="CN56" s="61"/>
      <c r="CO56" s="61"/>
      <c r="CP56" s="61"/>
      <c r="CQ56" s="61"/>
      <c r="CR56" s="61"/>
      <c r="CS56" s="61"/>
      <c r="CT56" s="61"/>
      <c r="CU56" s="61" t="str">
        <f t="shared" si="31"/>
        <v/>
      </c>
      <c r="CV56" s="61" t="str">
        <f t="shared" si="13"/>
        <v/>
      </c>
      <c r="CW56" s="61" t="str">
        <f t="shared" si="32"/>
        <v/>
      </c>
      <c r="CX56" s="61"/>
      <c r="CY56" s="61"/>
      <c r="CZ56" s="61"/>
      <c r="DA56" s="61"/>
      <c r="DB56" s="61"/>
      <c r="DC56" s="61"/>
      <c r="DD56" s="61"/>
      <c r="DE56" s="61"/>
      <c r="DF56" s="61"/>
      <c r="DG56" s="61"/>
      <c r="DH56" s="61"/>
      <c r="DI56" s="61"/>
      <c r="DJ56" s="61"/>
      <c r="DK56" s="61"/>
      <c r="DL56" s="61"/>
      <c r="DM56" s="61"/>
      <c r="DN56" s="61" t="s">
        <v>385</v>
      </c>
      <c r="DO56" s="61"/>
      <c r="DP56" s="61"/>
      <c r="DQ56" s="61"/>
      <c r="DR56" s="61"/>
      <c r="DS56" s="135"/>
      <c r="DT56" s="135"/>
      <c r="DU56" s="136"/>
      <c r="DV56" s="136"/>
      <c r="DW56" s="137"/>
      <c r="DX56" s="147">
        <f>'編號 No49.家庭成員'!X$4</f>
        <v>1</v>
      </c>
      <c r="DY56" s="139">
        <f>'編號 No49.家庭成員'!N$23</f>
        <v>0</v>
      </c>
      <c r="DZ56" s="139">
        <f>'編號 No49.家庭成員'!O$23</f>
        <v>0</v>
      </c>
      <c r="EA56" s="139">
        <f>'編號 No49.家庭成員'!P$23</f>
        <v>0</v>
      </c>
      <c r="EB56" s="139">
        <f>'編號 No49.家庭成員'!Q$23</f>
        <v>0</v>
      </c>
      <c r="EC56" s="139">
        <f>'編號 No49.家庭成員'!R$23</f>
        <v>0</v>
      </c>
      <c r="ED56" s="140">
        <f t="shared" si="14"/>
        <v>0</v>
      </c>
      <c r="EE56" s="140">
        <f t="shared" si="15"/>
        <v>0</v>
      </c>
      <c r="EF56" s="140">
        <f t="shared" si="16"/>
        <v>0</v>
      </c>
      <c r="EG56" s="141" t="str">
        <f t="shared" si="17"/>
        <v>身份空白</v>
      </c>
      <c r="EH56" s="141" t="str">
        <f t="shared" si="18"/>
        <v>身份空白</v>
      </c>
      <c r="EI56" s="141" t="str">
        <f t="shared" si="19"/>
        <v>身份空白</v>
      </c>
      <c r="EJ56" s="141">
        <v>1</v>
      </c>
      <c r="EK56" s="141"/>
      <c r="EL56" s="141"/>
      <c r="EM56" s="141"/>
      <c r="EN56" s="141"/>
      <c r="EO56" s="141"/>
      <c r="EP56" s="141"/>
      <c r="EQ56" s="141"/>
      <c r="ER56" s="141"/>
      <c r="ES56" s="141"/>
      <c r="ET56" s="141">
        <f t="shared" si="33"/>
        <v>1</v>
      </c>
      <c r="EU56" s="202"/>
      <c r="EV56" s="202"/>
      <c r="EW56" s="202"/>
      <c r="EX56" s="202"/>
      <c r="EY56" s="202"/>
      <c r="EZ56" s="202"/>
      <c r="FA56" s="202"/>
      <c r="FB56" s="202"/>
      <c r="FC56" s="202"/>
      <c r="FD56" s="202"/>
      <c r="FE56" s="202"/>
      <c r="FF56" s="202"/>
      <c r="FG56" s="202"/>
      <c r="FH56" s="202"/>
      <c r="FI56" s="202"/>
      <c r="FJ56" s="202"/>
      <c r="FK56" s="202"/>
      <c r="FL56" s="202"/>
      <c r="FM56" s="142"/>
      <c r="FN56" s="142"/>
      <c r="FO56" s="142"/>
      <c r="FP56" s="61"/>
      <c r="FQ56" s="61"/>
      <c r="FR56" s="61"/>
      <c r="FS56" s="61"/>
      <c r="FT56" s="61"/>
      <c r="FU56" s="61"/>
      <c r="FV56" s="61"/>
      <c r="FW56" s="61"/>
      <c r="FX56" s="61"/>
      <c r="FY56" s="61"/>
      <c r="FZ56" s="61"/>
      <c r="GA56" s="61"/>
      <c r="GB56" s="61"/>
      <c r="GC56" s="61"/>
      <c r="GD56" s="56" t="s">
        <v>210</v>
      </c>
      <c r="GE56" s="56" t="s">
        <v>211</v>
      </c>
      <c r="GF56" s="57"/>
      <c r="GG56" s="56" t="s">
        <v>210</v>
      </c>
      <c r="GH56" s="56" t="s">
        <v>211</v>
      </c>
      <c r="GI56" s="56"/>
      <c r="GJ56" s="57" t="s">
        <v>212</v>
      </c>
      <c r="GK56" s="56" t="s">
        <v>213</v>
      </c>
      <c r="GL56" s="56"/>
      <c r="GM56" s="56"/>
      <c r="GN56" s="57"/>
      <c r="GO56" s="56" t="s">
        <v>214</v>
      </c>
      <c r="GP56" s="56" t="s">
        <v>215</v>
      </c>
      <c r="GQ56" s="56" t="s">
        <v>216</v>
      </c>
      <c r="GR56" s="56" t="s">
        <v>217</v>
      </c>
    </row>
    <row r="57" spans="1:200" s="21" customFormat="1" ht="79.5" customHeight="1">
      <c r="A57" s="61" t="str">
        <f t="shared" si="34"/>
        <v>112學年度第一學期</v>
      </c>
      <c r="B57" s="61"/>
      <c r="C57" s="61"/>
      <c r="D57" s="116" t="s">
        <v>103</v>
      </c>
      <c r="E57" s="116"/>
      <c r="F57" s="116" t="s">
        <v>476</v>
      </c>
      <c r="G57" s="117"/>
      <c r="H57" s="116"/>
      <c r="I57" s="116"/>
      <c r="J57" s="116"/>
      <c r="K57" s="116"/>
      <c r="L57" s="116"/>
      <c r="M57" s="118"/>
      <c r="N57" s="119"/>
      <c r="O57" s="116"/>
      <c r="P57" s="116" t="s">
        <v>209</v>
      </c>
      <c r="Q57" s="116"/>
      <c r="R57" s="120">
        <f t="shared" si="20"/>
        <v>0</v>
      </c>
      <c r="S57" s="116" t="s">
        <v>208</v>
      </c>
      <c r="T57" s="116"/>
      <c r="U57" s="121" t="str">
        <f t="shared" si="21"/>
        <v/>
      </c>
      <c r="V57" s="121" t="str">
        <f t="shared" si="0"/>
        <v/>
      </c>
      <c r="W57" s="121" t="str">
        <f>IF(E57="","",IF(#REF!=FALSE,0,IF(E57="國小部",0,IF(AND(E57="國中部",BN57&gt;=86,BM57&gt;=60),2500,IF(AND(OR(E57="高中部",E57="高職部",E57="專一至專三"),BN57&gt;=86,BM57&gt;=60),3500,IF(AND(OR(E57="專四至專五",E57="大學部[二專]",E57="大學部"),BN57&gt;=86,BM57&gt;=60),4500,0))))))</f>
        <v/>
      </c>
      <c r="X57" s="121" t="str">
        <f>IF(E57="","",IF(#REF!=FALSE,0,IFERROR(VLOOKUP(BO57,#REF!,2,FALSE),0)))</f>
        <v/>
      </c>
      <c r="Y57" s="121" t="str">
        <f>IF(E57="","",IF(#REF!=FALSE,0,IF(OR(E57="國小部",E57="國中部"),0,IF(BU57="甲級",18000,IF(BU57="乙級",9000,IF(BU57="丙級",4000,0))))))</f>
        <v/>
      </c>
      <c r="Z57" s="121" t="str">
        <f t="shared" si="1"/>
        <v/>
      </c>
      <c r="AA57" s="121" t="str">
        <f t="shared" si="2"/>
        <v/>
      </c>
      <c r="AB57" s="121" t="str">
        <f t="shared" si="22"/>
        <v/>
      </c>
      <c r="AC57" s="121" t="str">
        <f t="shared" si="3"/>
        <v/>
      </c>
      <c r="AD57" s="121" t="str">
        <f t="shared" si="4"/>
        <v/>
      </c>
      <c r="AE57" s="122"/>
      <c r="AF57" s="123"/>
      <c r="AG57" s="124"/>
      <c r="AH57" s="116"/>
      <c r="AI57" s="116"/>
      <c r="AJ57" s="116"/>
      <c r="AK57" s="116"/>
      <c r="AL57" s="116"/>
      <c r="AM57" s="127" t="s">
        <v>384</v>
      </c>
      <c r="AN57" s="116"/>
      <c r="AO57" s="116"/>
      <c r="AP57" s="116"/>
      <c r="AQ57" s="116"/>
      <c r="AR57" s="61"/>
      <c r="AS57" s="128"/>
      <c r="AT57" s="128"/>
      <c r="AU57" s="128"/>
      <c r="AV57" s="116"/>
      <c r="AW57" s="116"/>
      <c r="AX57" s="116"/>
      <c r="AY57" s="116"/>
      <c r="AZ57" s="129"/>
      <c r="BA57" s="129"/>
      <c r="BB57" s="146"/>
      <c r="BC57" s="146"/>
      <c r="BD57" s="61"/>
      <c r="BE57" s="61"/>
      <c r="BF57" s="61"/>
      <c r="BG57" s="61"/>
      <c r="BH57" s="61"/>
      <c r="BI57" s="61"/>
      <c r="BJ57" s="131"/>
      <c r="BK57" s="131"/>
      <c r="BL57" s="131"/>
      <c r="BM57" s="131"/>
      <c r="BN57" s="131"/>
      <c r="BO57" s="652"/>
      <c r="BP57" s="653"/>
      <c r="BQ57" s="654"/>
      <c r="BR57" s="132"/>
      <c r="BS57" s="132"/>
      <c r="BT57" s="132"/>
      <c r="BU57" s="132"/>
      <c r="BV57" s="132"/>
      <c r="BW57" s="132" t="str">
        <f t="shared" si="23"/>
        <v/>
      </c>
      <c r="BX57" s="132" t="str">
        <f t="shared" si="24"/>
        <v/>
      </c>
      <c r="BY57" s="132" t="str">
        <f t="shared" si="25"/>
        <v/>
      </c>
      <c r="BZ57" s="61" t="str">
        <f t="shared" si="5"/>
        <v/>
      </c>
      <c r="CA57" s="61" t="str">
        <f t="shared" si="6"/>
        <v/>
      </c>
      <c r="CB57" s="61" t="str">
        <f t="shared" si="7"/>
        <v/>
      </c>
      <c r="CC57" s="61" t="str">
        <f t="shared" si="8"/>
        <v/>
      </c>
      <c r="CD57" s="61" t="str">
        <f t="shared" si="9"/>
        <v/>
      </c>
      <c r="CE57" s="61" t="str">
        <f t="shared" si="10"/>
        <v/>
      </c>
      <c r="CF57" s="61" t="str">
        <f t="shared" si="11"/>
        <v/>
      </c>
      <c r="CG57" s="61" t="str">
        <f t="shared" si="12"/>
        <v/>
      </c>
      <c r="CH57" s="132" t="str">
        <f t="shared" si="26"/>
        <v/>
      </c>
      <c r="CI57" s="134" t="str">
        <f t="shared" si="27"/>
        <v/>
      </c>
      <c r="CJ57" s="61" t="str">
        <f t="shared" si="28"/>
        <v/>
      </c>
      <c r="CK57" s="61" t="str">
        <f t="shared" si="29"/>
        <v/>
      </c>
      <c r="CL57" s="61" t="str">
        <f t="shared" si="30"/>
        <v/>
      </c>
      <c r="CM57" s="61"/>
      <c r="CN57" s="61"/>
      <c r="CO57" s="61"/>
      <c r="CP57" s="61"/>
      <c r="CQ57" s="61"/>
      <c r="CR57" s="61"/>
      <c r="CS57" s="61"/>
      <c r="CT57" s="61"/>
      <c r="CU57" s="61" t="str">
        <f t="shared" si="31"/>
        <v/>
      </c>
      <c r="CV57" s="61" t="str">
        <f t="shared" si="13"/>
        <v/>
      </c>
      <c r="CW57" s="61" t="str">
        <f t="shared" si="32"/>
        <v/>
      </c>
      <c r="CX57" s="61"/>
      <c r="CY57" s="61"/>
      <c r="CZ57" s="61"/>
      <c r="DA57" s="61"/>
      <c r="DB57" s="61"/>
      <c r="DC57" s="61"/>
      <c r="DD57" s="61"/>
      <c r="DE57" s="61"/>
      <c r="DF57" s="61"/>
      <c r="DG57" s="61"/>
      <c r="DH57" s="61"/>
      <c r="DI57" s="61"/>
      <c r="DJ57" s="61"/>
      <c r="DK57" s="61"/>
      <c r="DL57" s="61"/>
      <c r="DM57" s="61"/>
      <c r="DN57" s="61" t="s">
        <v>385</v>
      </c>
      <c r="DO57" s="61"/>
      <c r="DP57" s="61"/>
      <c r="DQ57" s="61"/>
      <c r="DR57" s="61"/>
      <c r="DS57" s="135"/>
      <c r="DT57" s="135"/>
      <c r="DU57" s="136"/>
      <c r="DV57" s="136"/>
      <c r="DW57" s="137"/>
      <c r="DX57" s="147">
        <f>'編號 No50.家庭成員'!X$4</f>
        <v>1</v>
      </c>
      <c r="DY57" s="139">
        <f>'編號 No50.家庭成員'!N$23</f>
        <v>0</v>
      </c>
      <c r="DZ57" s="139">
        <f>'編號 No50.家庭成員'!O$23</f>
        <v>0</v>
      </c>
      <c r="EA57" s="139">
        <f>'編號 No50.家庭成員'!P$23</f>
        <v>0</v>
      </c>
      <c r="EB57" s="139">
        <f>'編號 No50.家庭成員'!Q$23</f>
        <v>0</v>
      </c>
      <c r="EC57" s="139">
        <f>'編號 No50.家庭成員'!R$23</f>
        <v>0</v>
      </c>
      <c r="ED57" s="140">
        <f t="shared" si="14"/>
        <v>0</v>
      </c>
      <c r="EE57" s="140">
        <f t="shared" si="15"/>
        <v>0</v>
      </c>
      <c r="EF57" s="140">
        <f t="shared" si="16"/>
        <v>0</v>
      </c>
      <c r="EG57" s="141" t="str">
        <f t="shared" si="17"/>
        <v>身份空白</v>
      </c>
      <c r="EH57" s="141" t="str">
        <f t="shared" si="18"/>
        <v>身份空白</v>
      </c>
      <c r="EI57" s="141" t="str">
        <f t="shared" si="19"/>
        <v>身份空白</v>
      </c>
      <c r="EJ57" s="141">
        <v>1</v>
      </c>
      <c r="EK57" s="141"/>
      <c r="EL57" s="141"/>
      <c r="EM57" s="141"/>
      <c r="EN57" s="141"/>
      <c r="EO57" s="141"/>
      <c r="EP57" s="141"/>
      <c r="EQ57" s="141"/>
      <c r="ER57" s="141"/>
      <c r="ES57" s="141"/>
      <c r="ET57" s="141">
        <f t="shared" si="33"/>
        <v>1</v>
      </c>
      <c r="EU57" s="202"/>
      <c r="EV57" s="202"/>
      <c r="EW57" s="202"/>
      <c r="EX57" s="202"/>
      <c r="EY57" s="202"/>
      <c r="EZ57" s="202"/>
      <c r="FA57" s="202"/>
      <c r="FB57" s="202"/>
      <c r="FC57" s="202"/>
      <c r="FD57" s="202"/>
      <c r="FE57" s="202"/>
      <c r="FF57" s="202"/>
      <c r="FG57" s="202"/>
      <c r="FH57" s="202"/>
      <c r="FI57" s="202"/>
      <c r="FJ57" s="202"/>
      <c r="FK57" s="202"/>
      <c r="FL57" s="202"/>
      <c r="FM57" s="142"/>
      <c r="FN57" s="142"/>
      <c r="FO57" s="142"/>
      <c r="FP57" s="61"/>
      <c r="FQ57" s="61"/>
      <c r="FR57" s="61"/>
      <c r="FS57" s="61"/>
      <c r="FT57" s="61"/>
      <c r="FU57" s="61"/>
      <c r="FV57" s="61"/>
      <c r="FW57" s="61"/>
      <c r="FX57" s="61"/>
      <c r="FY57" s="61"/>
      <c r="FZ57" s="61"/>
      <c r="GA57" s="61"/>
      <c r="GB57" s="61"/>
      <c r="GC57" s="61"/>
      <c r="GD57" s="56" t="s">
        <v>210</v>
      </c>
      <c r="GE57" s="56" t="s">
        <v>211</v>
      </c>
      <c r="GF57" s="57"/>
      <c r="GG57" s="56" t="s">
        <v>210</v>
      </c>
      <c r="GH57" s="56" t="s">
        <v>211</v>
      </c>
      <c r="GI57" s="56"/>
      <c r="GJ57" s="57" t="s">
        <v>212</v>
      </c>
      <c r="GK57" s="56" t="s">
        <v>213</v>
      </c>
      <c r="GL57" s="56"/>
      <c r="GM57" s="56"/>
      <c r="GN57" s="57"/>
      <c r="GO57" s="56" t="s">
        <v>214</v>
      </c>
      <c r="GP57" s="56" t="s">
        <v>215</v>
      </c>
      <c r="GQ57" s="56" t="s">
        <v>216</v>
      </c>
      <c r="GR57" s="56" t="s">
        <v>217</v>
      </c>
    </row>
    <row r="58" spans="1:200" s="22" customFormat="1" ht="30" customHeight="1">
      <c r="A58" s="148"/>
      <c r="B58" s="148"/>
      <c r="C58" s="148"/>
      <c r="D58" s="680" t="s">
        <v>386</v>
      </c>
      <c r="E58" s="680"/>
      <c r="F58" s="680"/>
      <c r="G58" s="680"/>
      <c r="H58" s="680"/>
      <c r="I58" s="680"/>
      <c r="J58" s="680"/>
      <c r="K58" s="680"/>
      <c r="L58" s="680"/>
      <c r="M58" s="680"/>
      <c r="N58" s="680"/>
      <c r="O58" s="680"/>
      <c r="P58" s="680"/>
      <c r="Q58" s="680"/>
      <c r="R58" s="680"/>
      <c r="S58" s="680"/>
      <c r="T58" s="680"/>
      <c r="U58" s="149">
        <f>SUM(U8:U57)</f>
        <v>0</v>
      </c>
      <c r="V58" s="149">
        <f t="shared" ref="V58:AD58" si="35">SUM(V8:V57)</f>
        <v>0</v>
      </c>
      <c r="W58" s="149">
        <f t="shared" si="35"/>
        <v>0</v>
      </c>
      <c r="X58" s="149">
        <f t="shared" si="35"/>
        <v>0</v>
      </c>
      <c r="Y58" s="149">
        <f t="shared" si="35"/>
        <v>0</v>
      </c>
      <c r="Z58" s="149">
        <f t="shared" si="35"/>
        <v>0</v>
      </c>
      <c r="AA58" s="149">
        <f t="shared" si="35"/>
        <v>0</v>
      </c>
      <c r="AB58" s="149">
        <f t="shared" si="35"/>
        <v>0</v>
      </c>
      <c r="AC58" s="149">
        <f t="shared" si="35"/>
        <v>0</v>
      </c>
      <c r="AD58" s="149">
        <f t="shared" si="35"/>
        <v>0</v>
      </c>
      <c r="AE58" s="150"/>
      <c r="AF58" s="151"/>
      <c r="AG58" s="150"/>
      <c r="AH58" s="150"/>
      <c r="AI58" s="150"/>
      <c r="AJ58" s="150"/>
      <c r="AK58" s="150"/>
      <c r="AL58" s="150"/>
      <c r="AM58" s="150"/>
      <c r="AN58" s="150"/>
      <c r="AO58" s="150"/>
      <c r="AP58" s="150"/>
      <c r="AQ58" s="150"/>
      <c r="AR58" s="150"/>
      <c r="AS58" s="151"/>
      <c r="AT58" s="151"/>
      <c r="AU58" s="151"/>
      <c r="AV58" s="150"/>
      <c r="AW58" s="150"/>
      <c r="AX58" s="150"/>
      <c r="AY58" s="150"/>
      <c r="AZ58" s="150"/>
      <c r="BA58" s="150"/>
      <c r="BB58" s="150"/>
      <c r="BC58" s="150"/>
      <c r="BD58" s="62"/>
      <c r="BE58" s="62"/>
      <c r="BF58" s="62"/>
      <c r="BG58" s="62"/>
      <c r="BH58" s="62"/>
      <c r="BI58" s="62"/>
      <c r="BJ58" s="152"/>
      <c r="BK58" s="152"/>
      <c r="BL58" s="152"/>
      <c r="BM58" s="152"/>
      <c r="BN58" s="152"/>
      <c r="BO58" s="153"/>
      <c r="BP58" s="153"/>
      <c r="BQ58" s="153"/>
      <c r="BR58" s="153"/>
      <c r="BS58" s="153"/>
      <c r="BT58" s="153"/>
      <c r="BU58" s="153"/>
      <c r="BV58" s="154"/>
      <c r="BW58" s="155"/>
      <c r="BX58" s="155"/>
      <c r="BY58" s="155"/>
      <c r="BZ58" s="155"/>
      <c r="CA58" s="155"/>
      <c r="CB58" s="155"/>
      <c r="CC58" s="155"/>
      <c r="CD58" s="155"/>
      <c r="CE58" s="155"/>
      <c r="CF58" s="155"/>
      <c r="CG58" s="155"/>
      <c r="CH58" s="155"/>
      <c r="CI58" s="156"/>
      <c r="CJ58" s="155"/>
      <c r="CK58" s="155"/>
      <c r="CL58" s="61" t="str">
        <f t="shared" si="30"/>
        <v/>
      </c>
      <c r="CM58" s="155"/>
      <c r="CN58" s="155"/>
      <c r="CO58" s="155"/>
      <c r="CP58" s="155"/>
      <c r="CQ58" s="155"/>
      <c r="CR58" s="155"/>
      <c r="CS58" s="155"/>
      <c r="CT58" s="155"/>
      <c r="CU58" s="155"/>
      <c r="CV58" s="155"/>
      <c r="CW58" s="155"/>
      <c r="CX58" s="155"/>
      <c r="CY58" s="155"/>
      <c r="CZ58" s="155"/>
      <c r="DA58" s="155"/>
      <c r="DB58" s="155"/>
      <c r="DC58" s="155"/>
      <c r="DD58" s="155"/>
      <c r="DE58" s="155"/>
      <c r="DF58" s="155"/>
      <c r="DG58" s="155"/>
      <c r="DH58" s="155"/>
      <c r="DI58" s="155"/>
      <c r="DJ58" s="155"/>
      <c r="DK58" s="155"/>
      <c r="DL58" s="155"/>
      <c r="DM58" s="155"/>
      <c r="DN58" s="157"/>
      <c r="DO58" s="155"/>
      <c r="DP58" s="155"/>
      <c r="DQ58" s="155"/>
      <c r="DR58" s="155"/>
      <c r="DS58" s="155"/>
      <c r="DT58" s="150"/>
      <c r="DU58" s="150"/>
      <c r="DV58" s="150"/>
      <c r="DW58" s="150"/>
      <c r="DX58" s="158"/>
      <c r="DY58" s="159"/>
      <c r="DZ58" s="159"/>
      <c r="EA58" s="159"/>
      <c r="EB58" s="159"/>
      <c r="EC58" s="159"/>
      <c r="ED58" s="159"/>
      <c r="EE58" s="159"/>
      <c r="EF58" s="159"/>
      <c r="EG58" s="151"/>
      <c r="EH58" s="151"/>
      <c r="EI58" s="151"/>
      <c r="EJ58" s="151"/>
      <c r="EK58" s="151"/>
      <c r="EL58" s="151"/>
      <c r="EM58" s="151"/>
      <c r="EN58" s="151"/>
      <c r="EO58" s="151"/>
      <c r="EP58" s="151"/>
      <c r="EQ58" s="153"/>
      <c r="ER58" s="153"/>
      <c r="ES58" s="153"/>
      <c r="ET58" s="153"/>
      <c r="EU58" s="151"/>
      <c r="EV58" s="151"/>
      <c r="EW58" s="151"/>
      <c r="EX58" s="151"/>
      <c r="EY58" s="151"/>
      <c r="EZ58" s="151"/>
      <c r="FA58" s="151"/>
      <c r="FB58" s="151"/>
      <c r="FC58" s="151"/>
      <c r="FD58" s="151"/>
      <c r="FE58" s="151"/>
      <c r="FF58" s="151"/>
      <c r="FG58" s="151"/>
      <c r="FH58" s="151"/>
      <c r="FI58" s="151"/>
      <c r="FJ58" s="151"/>
      <c r="FK58" s="151"/>
      <c r="FL58" s="151"/>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row>
    <row r="59" spans="1:200" s="19" customFormat="1" ht="30" customHeight="1">
      <c r="A59" s="160"/>
      <c r="B59" s="160"/>
      <c r="C59" s="160"/>
      <c r="D59" s="680" t="s">
        <v>387</v>
      </c>
      <c r="E59" s="680"/>
      <c r="F59" s="680"/>
      <c r="G59" s="680"/>
      <c r="H59" s="680"/>
      <c r="I59" s="680"/>
      <c r="J59" s="680"/>
      <c r="K59" s="680"/>
      <c r="L59" s="680"/>
      <c r="M59" s="680"/>
      <c r="N59" s="680"/>
      <c r="O59" s="680"/>
      <c r="P59" s="680"/>
      <c r="Q59" s="680"/>
      <c r="R59" s="680"/>
      <c r="S59" s="680"/>
      <c r="T59" s="680"/>
      <c r="U59" s="149">
        <f>COUNTIF(U8:U57,"&gt;0")</f>
        <v>0</v>
      </c>
      <c r="V59" s="161">
        <f t="shared" ref="V59:AD59" si="36">COUNTIF(V8:V57,"&gt;0")</f>
        <v>0</v>
      </c>
      <c r="W59" s="149">
        <f t="shared" si="36"/>
        <v>0</v>
      </c>
      <c r="X59" s="161">
        <f t="shared" si="36"/>
        <v>0</v>
      </c>
      <c r="Y59" s="149">
        <f t="shared" si="36"/>
        <v>0</v>
      </c>
      <c r="Z59" s="161">
        <f t="shared" si="36"/>
        <v>0</v>
      </c>
      <c r="AA59" s="149">
        <f t="shared" si="36"/>
        <v>0</v>
      </c>
      <c r="AB59" s="161">
        <f t="shared" si="36"/>
        <v>0</v>
      </c>
      <c r="AC59" s="149">
        <f t="shared" si="36"/>
        <v>0</v>
      </c>
      <c r="AD59" s="161">
        <f t="shared" si="36"/>
        <v>0</v>
      </c>
      <c r="AE59" s="150"/>
      <c r="AF59" s="151"/>
      <c r="AG59" s="150"/>
      <c r="AH59" s="150"/>
      <c r="AI59" s="150"/>
      <c r="AJ59" s="150"/>
      <c r="AK59" s="150"/>
      <c r="AL59" s="150"/>
      <c r="AM59" s="150"/>
      <c r="AN59" s="150"/>
      <c r="AO59" s="150"/>
      <c r="AP59" s="150"/>
      <c r="AQ59" s="150"/>
      <c r="AR59" s="150"/>
      <c r="AS59" s="151"/>
      <c r="AT59" s="151"/>
      <c r="AU59" s="151"/>
      <c r="AV59" s="150"/>
      <c r="AW59" s="150"/>
      <c r="AX59" s="150"/>
      <c r="AY59" s="150"/>
      <c r="AZ59" s="150"/>
      <c r="BA59" s="150"/>
      <c r="BB59" s="150"/>
      <c r="BC59" s="150"/>
      <c r="BD59" s="62"/>
      <c r="BE59" s="62"/>
      <c r="BF59" s="62"/>
      <c r="BG59" s="62"/>
      <c r="BH59" s="62"/>
      <c r="BI59" s="62"/>
      <c r="BJ59" s="152"/>
      <c r="BK59" s="152"/>
      <c r="BL59" s="152"/>
      <c r="BM59" s="152"/>
      <c r="BN59" s="152"/>
      <c r="BO59" s="153"/>
      <c r="BP59" s="153"/>
      <c r="BQ59" s="153"/>
      <c r="BR59" s="153"/>
      <c r="BS59" s="153"/>
      <c r="BT59" s="153"/>
      <c r="BU59" s="153"/>
      <c r="BV59" s="154"/>
      <c r="BW59" s="155"/>
      <c r="BX59" s="155"/>
      <c r="BY59" s="155"/>
      <c r="BZ59" s="155"/>
      <c r="CA59" s="155"/>
      <c r="CB59" s="155"/>
      <c r="CC59" s="155"/>
      <c r="CD59" s="155"/>
      <c r="CE59" s="155"/>
      <c r="CF59" s="155"/>
      <c r="CG59" s="155"/>
      <c r="CH59" s="155"/>
      <c r="CI59" s="156"/>
      <c r="CJ59" s="155"/>
      <c r="CK59" s="155"/>
      <c r="CL59" s="61" t="str">
        <f t="shared" si="30"/>
        <v/>
      </c>
      <c r="CM59" s="155"/>
      <c r="CN59" s="155"/>
      <c r="CO59" s="155"/>
      <c r="CP59" s="155"/>
      <c r="CQ59" s="155"/>
      <c r="CR59" s="155"/>
      <c r="CS59" s="155"/>
      <c r="CT59" s="155"/>
      <c r="CU59" s="155"/>
      <c r="CV59" s="155"/>
      <c r="CW59" s="155"/>
      <c r="CX59" s="155"/>
      <c r="CY59" s="155"/>
      <c r="CZ59" s="155"/>
      <c r="DA59" s="155"/>
      <c r="DB59" s="155"/>
      <c r="DC59" s="155"/>
      <c r="DD59" s="155"/>
      <c r="DE59" s="155"/>
      <c r="DF59" s="155"/>
      <c r="DG59" s="155"/>
      <c r="DH59" s="155"/>
      <c r="DI59" s="155"/>
      <c r="DJ59" s="155"/>
      <c r="DK59" s="155"/>
      <c r="DL59" s="155"/>
      <c r="DM59" s="155"/>
      <c r="DN59" s="157"/>
      <c r="DO59" s="155"/>
      <c r="DP59" s="155"/>
      <c r="DQ59" s="155"/>
      <c r="DR59" s="155"/>
      <c r="DS59" s="155"/>
      <c r="DT59" s="150"/>
      <c r="DU59" s="150"/>
      <c r="DV59" s="150"/>
      <c r="DW59" s="150"/>
      <c r="DX59" s="158"/>
      <c r="DY59" s="159"/>
      <c r="DZ59" s="159"/>
      <c r="EA59" s="159"/>
      <c r="EB59" s="159"/>
      <c r="EC59" s="159"/>
      <c r="ED59" s="159"/>
      <c r="EE59" s="159"/>
      <c r="EF59" s="159"/>
      <c r="EG59" s="151"/>
      <c r="EH59" s="151"/>
      <c r="EI59" s="151"/>
      <c r="EJ59" s="151"/>
      <c r="EK59" s="151"/>
      <c r="EL59" s="151"/>
      <c r="EM59" s="151"/>
      <c r="EN59" s="151"/>
      <c r="EO59" s="151"/>
      <c r="EP59" s="151"/>
      <c r="EQ59" s="162"/>
      <c r="ER59" s="162"/>
      <c r="ES59" s="162"/>
      <c r="ET59" s="162"/>
      <c r="EU59" s="151"/>
      <c r="EV59" s="151"/>
      <c r="EW59" s="151"/>
      <c r="EX59" s="151"/>
      <c r="EY59" s="151"/>
      <c r="EZ59" s="151"/>
      <c r="FA59" s="151"/>
      <c r="FB59" s="151"/>
      <c r="FC59" s="151"/>
      <c r="FD59" s="151"/>
      <c r="FE59" s="151"/>
      <c r="FF59" s="151"/>
      <c r="FG59" s="151"/>
      <c r="FH59" s="151"/>
      <c r="FI59" s="151"/>
      <c r="FJ59" s="151"/>
      <c r="FK59" s="151"/>
      <c r="FL59" s="151"/>
      <c r="FM59" s="63"/>
      <c r="FN59" s="63"/>
      <c r="FO59" s="63"/>
      <c r="FP59" s="63"/>
      <c r="FQ59" s="63"/>
      <c r="FR59" s="63"/>
      <c r="FS59" s="63"/>
      <c r="FT59" s="63"/>
      <c r="FU59" s="63"/>
      <c r="FV59" s="63"/>
      <c r="FW59" s="63"/>
      <c r="FX59" s="63"/>
      <c r="FY59" s="63"/>
      <c r="FZ59" s="63"/>
      <c r="GA59" s="63"/>
      <c r="GB59" s="63"/>
      <c r="GC59" s="63"/>
      <c r="GD59" s="63"/>
      <c r="GE59" s="63"/>
      <c r="GF59" s="63"/>
      <c r="GG59" s="63"/>
      <c r="GH59" s="63"/>
      <c r="GI59" s="63"/>
      <c r="GJ59" s="63"/>
      <c r="GK59" s="63"/>
      <c r="GL59" s="63"/>
      <c r="GM59" s="63"/>
      <c r="GN59" s="63"/>
      <c r="GO59" s="63"/>
      <c r="GP59" s="63"/>
      <c r="GQ59" s="63"/>
      <c r="GR59" s="63"/>
    </row>
    <row r="60" spans="1:200" ht="30" customHeight="1">
      <c r="DN60" s="157"/>
    </row>
    <row r="61" spans="1:200" ht="30" customHeight="1">
      <c r="DN61" s="155"/>
    </row>
    <row r="62" spans="1:200" ht="30" customHeight="1">
      <c r="DN62" s="155"/>
    </row>
    <row r="65" spans="1:5" ht="30" customHeight="1">
      <c r="A65" s="172"/>
      <c r="B65" s="172"/>
      <c r="C65" s="172"/>
    </row>
    <row r="66" spans="1:5" ht="30" customHeight="1">
      <c r="A66" s="173" t="s">
        <v>258</v>
      </c>
      <c r="B66" s="173" t="s">
        <v>388</v>
      </c>
      <c r="C66" s="172"/>
    </row>
    <row r="67" spans="1:5" ht="30" customHeight="1">
      <c r="A67" s="174" t="s">
        <v>389</v>
      </c>
      <c r="B67" s="175">
        <v>7000</v>
      </c>
      <c r="C67" s="172"/>
      <c r="E67" s="176"/>
    </row>
    <row r="68" spans="1:5" ht="30" customHeight="1">
      <c r="A68" s="174" t="s">
        <v>390</v>
      </c>
      <c r="B68" s="175">
        <v>7000</v>
      </c>
      <c r="C68" s="172"/>
    </row>
    <row r="69" spans="1:5" ht="30" customHeight="1">
      <c r="A69" s="174" t="s">
        <v>391</v>
      </c>
      <c r="B69" s="175">
        <v>7000</v>
      </c>
      <c r="C69" s="172"/>
    </row>
    <row r="70" spans="1:5" ht="30" customHeight="1">
      <c r="A70" s="174" t="s">
        <v>392</v>
      </c>
      <c r="B70" s="175">
        <v>6000</v>
      </c>
      <c r="C70" s="172"/>
    </row>
    <row r="71" spans="1:5" ht="30" customHeight="1">
      <c r="A71" s="174" t="s">
        <v>393</v>
      </c>
      <c r="B71" s="175">
        <v>6000</v>
      </c>
      <c r="C71" s="172"/>
    </row>
    <row r="72" spans="1:5" ht="30" customHeight="1">
      <c r="A72" s="174" t="s">
        <v>394</v>
      </c>
      <c r="B72" s="175">
        <v>6000</v>
      </c>
      <c r="C72" s="172"/>
    </row>
    <row r="73" spans="1:5" ht="30" customHeight="1">
      <c r="A73" s="174" t="s">
        <v>395</v>
      </c>
      <c r="B73" s="175">
        <v>4000</v>
      </c>
      <c r="C73" s="172"/>
    </row>
    <row r="74" spans="1:5" ht="30" customHeight="1">
      <c r="A74" s="174" t="s">
        <v>396</v>
      </c>
      <c r="B74" s="175">
        <v>4000</v>
      </c>
      <c r="C74" s="172"/>
    </row>
    <row r="75" spans="1:5" ht="30" customHeight="1">
      <c r="A75" s="174" t="s">
        <v>397</v>
      </c>
      <c r="B75" s="175">
        <v>4000</v>
      </c>
      <c r="C75" s="172"/>
    </row>
    <row r="76" spans="1:5" ht="30" customHeight="1">
      <c r="A76" s="174" t="s">
        <v>398</v>
      </c>
      <c r="B76" s="175">
        <v>3000</v>
      </c>
      <c r="C76" s="172"/>
    </row>
    <row r="77" spans="1:5" ht="30" customHeight="1">
      <c r="A77" s="174" t="s">
        <v>399</v>
      </c>
      <c r="B77" s="175">
        <v>3000</v>
      </c>
      <c r="C77" s="172"/>
    </row>
    <row r="78" spans="1:5" ht="30" customHeight="1">
      <c r="A78" s="174" t="s">
        <v>400</v>
      </c>
      <c r="B78" s="175">
        <v>3000</v>
      </c>
      <c r="C78" s="172"/>
    </row>
    <row r="79" spans="1:5" ht="30" customHeight="1">
      <c r="A79" s="174" t="s">
        <v>401</v>
      </c>
      <c r="B79" s="175">
        <v>5000</v>
      </c>
      <c r="C79" s="172"/>
    </row>
    <row r="80" spans="1:5" ht="30" customHeight="1">
      <c r="A80" s="174" t="s">
        <v>402</v>
      </c>
      <c r="B80" s="175">
        <v>5000</v>
      </c>
      <c r="C80" s="172"/>
    </row>
    <row r="81" spans="1:3" ht="30" customHeight="1">
      <c r="A81" s="174" t="s">
        <v>403</v>
      </c>
      <c r="B81" s="175">
        <v>5000</v>
      </c>
      <c r="C81" s="172"/>
    </row>
    <row r="82" spans="1:3" ht="30" customHeight="1">
      <c r="A82" s="174" t="s">
        <v>404</v>
      </c>
      <c r="B82" s="175">
        <v>4000</v>
      </c>
      <c r="C82" s="172"/>
    </row>
    <row r="83" spans="1:3" ht="30" customHeight="1">
      <c r="A83" s="174" t="s">
        <v>405</v>
      </c>
      <c r="B83" s="175">
        <v>4000</v>
      </c>
      <c r="C83" s="172"/>
    </row>
    <row r="84" spans="1:3" ht="30" customHeight="1">
      <c r="A84" s="174" t="s">
        <v>406</v>
      </c>
      <c r="B84" s="175">
        <v>4000</v>
      </c>
      <c r="C84" s="172"/>
    </row>
    <row r="85" spans="1:3" ht="30" customHeight="1">
      <c r="A85" s="174" t="s">
        <v>407</v>
      </c>
      <c r="B85" s="175">
        <v>3000</v>
      </c>
      <c r="C85" s="172"/>
    </row>
    <row r="86" spans="1:3" ht="30" customHeight="1">
      <c r="A86" s="174" t="s">
        <v>408</v>
      </c>
      <c r="B86" s="175">
        <v>3000</v>
      </c>
      <c r="C86" s="172"/>
    </row>
    <row r="87" spans="1:3" ht="30" customHeight="1">
      <c r="A87" s="174" t="s">
        <v>409</v>
      </c>
      <c r="B87" s="175">
        <v>3000</v>
      </c>
      <c r="C87" s="172"/>
    </row>
    <row r="88" spans="1:3" ht="30" customHeight="1">
      <c r="A88" s="174" t="s">
        <v>410</v>
      </c>
      <c r="B88" s="175">
        <v>2000</v>
      </c>
      <c r="C88" s="172"/>
    </row>
    <row r="89" spans="1:3" ht="30" customHeight="1">
      <c r="A89" s="174" t="s">
        <v>411</v>
      </c>
      <c r="B89" s="175">
        <v>2000</v>
      </c>
      <c r="C89" s="172"/>
    </row>
    <row r="90" spans="1:3" ht="30" customHeight="1">
      <c r="A90" s="174" t="s">
        <v>412</v>
      </c>
      <c r="B90" s="175">
        <v>2000</v>
      </c>
      <c r="C90" s="172"/>
    </row>
    <row r="91" spans="1:3" ht="30" customHeight="1">
      <c r="A91" s="174" t="s">
        <v>413</v>
      </c>
      <c r="B91" s="175">
        <v>3000</v>
      </c>
      <c r="C91" s="172"/>
    </row>
    <row r="92" spans="1:3" ht="30" customHeight="1">
      <c r="A92" s="174" t="s">
        <v>414</v>
      </c>
      <c r="B92" s="175">
        <v>3000</v>
      </c>
      <c r="C92" s="172"/>
    </row>
    <row r="93" spans="1:3" ht="30" customHeight="1">
      <c r="A93" s="174" t="s">
        <v>415</v>
      </c>
      <c r="B93" s="175">
        <v>3000</v>
      </c>
      <c r="C93" s="172"/>
    </row>
    <row r="94" spans="1:3" ht="30" customHeight="1">
      <c r="A94" s="174" t="s">
        <v>416</v>
      </c>
      <c r="B94" s="175">
        <v>1500</v>
      </c>
      <c r="C94" s="172"/>
    </row>
    <row r="95" spans="1:3" ht="30" customHeight="1">
      <c r="A95" s="174" t="s">
        <v>417</v>
      </c>
      <c r="B95" s="175">
        <v>1500</v>
      </c>
      <c r="C95" s="172"/>
    </row>
    <row r="96" spans="1:3" ht="30" customHeight="1">
      <c r="A96" s="174" t="s">
        <v>418</v>
      </c>
      <c r="B96" s="175">
        <v>1500</v>
      </c>
      <c r="C96" s="172"/>
    </row>
    <row r="97" spans="1:3" ht="30" customHeight="1">
      <c r="A97" s="174" t="s">
        <v>419</v>
      </c>
      <c r="B97" s="175">
        <v>2000</v>
      </c>
      <c r="C97" s="172"/>
    </row>
    <row r="98" spans="1:3" ht="30" customHeight="1">
      <c r="A98" s="174" t="s">
        <v>420</v>
      </c>
      <c r="B98" s="175">
        <v>2000</v>
      </c>
      <c r="C98" s="172"/>
    </row>
    <row r="99" spans="1:3" ht="30" customHeight="1">
      <c r="A99" s="174" t="s">
        <v>421</v>
      </c>
      <c r="B99" s="175">
        <v>2000</v>
      </c>
      <c r="C99" s="172"/>
    </row>
    <row r="100" spans="1:3" ht="30" customHeight="1">
      <c r="A100" s="174" t="s">
        <v>422</v>
      </c>
      <c r="B100" s="175">
        <v>1000</v>
      </c>
      <c r="C100" s="172"/>
    </row>
    <row r="101" spans="1:3" ht="30" customHeight="1">
      <c r="A101" s="174" t="s">
        <v>423</v>
      </c>
      <c r="B101" s="175">
        <v>1000</v>
      </c>
      <c r="C101" s="172"/>
    </row>
    <row r="102" spans="1:3" ht="30" customHeight="1">
      <c r="A102" s="174" t="s">
        <v>424</v>
      </c>
      <c r="B102" s="175">
        <v>1000</v>
      </c>
      <c r="C102" s="172"/>
    </row>
    <row r="103" spans="1:3" ht="30" customHeight="1">
      <c r="A103" s="177"/>
      <c r="B103" s="177"/>
      <c r="C103" s="172"/>
    </row>
    <row r="104" spans="1:3" ht="30" customHeight="1">
      <c r="A104" s="153"/>
      <c r="B104" s="153"/>
    </row>
    <row r="105" spans="1:3" ht="30" customHeight="1">
      <c r="A105" s="153"/>
      <c r="B105" s="153"/>
    </row>
    <row r="106" spans="1:3" ht="30" customHeight="1">
      <c r="A106" s="153"/>
      <c r="B106" s="153"/>
    </row>
    <row r="107" spans="1:3" ht="30" customHeight="1">
      <c r="A107" s="153"/>
      <c r="B107" s="153"/>
    </row>
  </sheetData>
  <sheetProtection selectLockedCells="1"/>
  <dataConsolidate/>
  <mergeCells count="165">
    <mergeCell ref="BO57:BQ57"/>
    <mergeCell ref="D58:T58"/>
    <mergeCell ref="D59:T59"/>
    <mergeCell ref="BO51:BQ51"/>
    <mergeCell ref="BO52:BQ52"/>
    <mergeCell ref="BO53:BQ53"/>
    <mergeCell ref="BO54:BQ54"/>
    <mergeCell ref="BO55:BQ55"/>
    <mergeCell ref="BO56:BQ56"/>
    <mergeCell ref="BO45:BQ45"/>
    <mergeCell ref="BO46:BQ46"/>
    <mergeCell ref="BO47:BQ47"/>
    <mergeCell ref="BO48:BQ48"/>
    <mergeCell ref="BO49:BQ49"/>
    <mergeCell ref="BO50:BQ50"/>
    <mergeCell ref="BO39:BQ39"/>
    <mergeCell ref="BO40:BQ40"/>
    <mergeCell ref="BO41:BQ41"/>
    <mergeCell ref="BO42:BQ42"/>
    <mergeCell ref="BO43:BQ43"/>
    <mergeCell ref="BO44:BQ44"/>
    <mergeCell ref="BO33:BQ33"/>
    <mergeCell ref="BO34:BQ34"/>
    <mergeCell ref="BO35:BQ35"/>
    <mergeCell ref="BO36:BQ36"/>
    <mergeCell ref="BO37:BQ37"/>
    <mergeCell ref="BO38:BQ38"/>
    <mergeCell ref="BO27:BQ27"/>
    <mergeCell ref="BO28:BQ28"/>
    <mergeCell ref="BO29:BQ29"/>
    <mergeCell ref="BO30:BQ30"/>
    <mergeCell ref="BO31:BQ31"/>
    <mergeCell ref="BO32:BQ32"/>
    <mergeCell ref="BO21:BQ21"/>
    <mergeCell ref="BO22:BQ22"/>
    <mergeCell ref="BO23:BQ23"/>
    <mergeCell ref="BO24:BQ24"/>
    <mergeCell ref="BO25:BQ25"/>
    <mergeCell ref="BO26:BQ26"/>
    <mergeCell ref="BO15:BQ15"/>
    <mergeCell ref="BO16:BQ16"/>
    <mergeCell ref="BO17:BQ17"/>
    <mergeCell ref="BO18:BQ18"/>
    <mergeCell ref="BO19:BQ19"/>
    <mergeCell ref="BO20:BQ20"/>
    <mergeCell ref="BO9:BQ9"/>
    <mergeCell ref="BO10:BQ10"/>
    <mergeCell ref="BO11:BQ11"/>
    <mergeCell ref="BO12:BQ12"/>
    <mergeCell ref="BO13:BQ13"/>
    <mergeCell ref="BO14:BQ14"/>
    <mergeCell ref="GM6:GM7"/>
    <mergeCell ref="GN6:GN7"/>
    <mergeCell ref="GO6:GP7"/>
    <mergeCell ref="DS5:DS7"/>
    <mergeCell ref="CU5:CW5"/>
    <mergeCell ref="CX5:DB5"/>
    <mergeCell ref="CM5:CP5"/>
    <mergeCell ref="CQ5:CR5"/>
    <mergeCell ref="FZ5:GC5"/>
    <mergeCell ref="GD5:GR5"/>
    <mergeCell ref="GQ6:GR7"/>
    <mergeCell ref="BO7:BQ7"/>
    <mergeCell ref="BO8:BQ8"/>
    <mergeCell ref="GD6:GE7"/>
    <mergeCell ref="GF6:GF7"/>
    <mergeCell ref="GG6:GH7"/>
    <mergeCell ref="GI6:GI7"/>
    <mergeCell ref="GJ6:GK7"/>
    <mergeCell ref="GL6:GL7"/>
    <mergeCell ref="FX6:FX7"/>
    <mergeCell ref="FY6:FY7"/>
    <mergeCell ref="FZ6:FZ7"/>
    <mergeCell ref="GA6:GA7"/>
    <mergeCell ref="GB6:GB7"/>
    <mergeCell ref="GC6:GC7"/>
    <mergeCell ref="FR6:FR7"/>
    <mergeCell ref="FS6:FS7"/>
    <mergeCell ref="FT6:FT7"/>
    <mergeCell ref="FU6:FU7"/>
    <mergeCell ref="FV6:FV7"/>
    <mergeCell ref="FW6:FW7"/>
    <mergeCell ref="CT5:CT7"/>
    <mergeCell ref="FP5:FT5"/>
    <mergeCell ref="FU5:FY5"/>
    <mergeCell ref="DN5:DN7"/>
    <mergeCell ref="DO5:DO7"/>
    <mergeCell ref="DP5:DP7"/>
    <mergeCell ref="DQ5:DQ7"/>
    <mergeCell ref="DR5:DR7"/>
    <mergeCell ref="EU4:EU5"/>
    <mergeCell ref="EV4:FL5"/>
    <mergeCell ref="FP4:GC4"/>
    <mergeCell ref="DT5:DT7"/>
    <mergeCell ref="DU5:DU7"/>
    <mergeCell ref="DV5:DV7"/>
    <mergeCell ref="DW5:DW7"/>
    <mergeCell ref="FM6:FM7"/>
    <mergeCell ref="FN6:FN7"/>
    <mergeCell ref="FO6:FO7"/>
    <mergeCell ref="FP6:FP7"/>
    <mergeCell ref="FQ6:FQ7"/>
    <mergeCell ref="DX5:DX7"/>
    <mergeCell ref="DY5:EA5"/>
    <mergeCell ref="EB5:EC5"/>
    <mergeCell ref="ED5:EF5"/>
    <mergeCell ref="EG5:EI5"/>
    <mergeCell ref="EJ5:ET5"/>
    <mergeCell ref="A5:A7"/>
    <mergeCell ref="B5:B7"/>
    <mergeCell ref="C5:C7"/>
    <mergeCell ref="D5:D7"/>
    <mergeCell ref="E5:E7"/>
    <mergeCell ref="F5:F7"/>
    <mergeCell ref="AG5:AG7"/>
    <mergeCell ref="AH5:AH7"/>
    <mergeCell ref="AI5:AI7"/>
    <mergeCell ref="M5:M7"/>
    <mergeCell ref="N5:N7"/>
    <mergeCell ref="O5:O7"/>
    <mergeCell ref="P5:T5"/>
    <mergeCell ref="U5:AD5"/>
    <mergeCell ref="AE5:AF5"/>
    <mergeCell ref="G5:G7"/>
    <mergeCell ref="H5:H7"/>
    <mergeCell ref="I5:I7"/>
    <mergeCell ref="J5:J7"/>
    <mergeCell ref="K5:K7"/>
    <mergeCell ref="L5:L7"/>
    <mergeCell ref="P6:T6"/>
    <mergeCell ref="AJ5:AJ7"/>
    <mergeCell ref="AK5:AK7"/>
    <mergeCell ref="AL5:AL7"/>
    <mergeCell ref="AS5:AY5"/>
    <mergeCell ref="AZ5:AZ7"/>
    <mergeCell ref="BA5:BA7"/>
    <mergeCell ref="BB5:BB7"/>
    <mergeCell ref="BC5:BC7"/>
    <mergeCell ref="BD5:BI5"/>
    <mergeCell ref="AM5:AM7"/>
    <mergeCell ref="AN5:AN7"/>
    <mergeCell ref="D1:AD1"/>
    <mergeCell ref="AE1:DR2"/>
    <mergeCell ref="DS1:EI2"/>
    <mergeCell ref="D2:AD2"/>
    <mergeCell ref="D3:AD3"/>
    <mergeCell ref="D4:T4"/>
    <mergeCell ref="U4:AD4"/>
    <mergeCell ref="BO4:BV4"/>
    <mergeCell ref="BW4:CL5"/>
    <mergeCell ref="CM4:DN4"/>
    <mergeCell ref="DP4:DR4"/>
    <mergeCell ref="DS4:DW4"/>
    <mergeCell ref="DX4:EI4"/>
    <mergeCell ref="AO5:AO7"/>
    <mergeCell ref="AP5:AP7"/>
    <mergeCell ref="AQ5:AQ7"/>
    <mergeCell ref="AR5:AR7"/>
    <mergeCell ref="DC5:DH5"/>
    <mergeCell ref="DI5:DJ5"/>
    <mergeCell ref="DK5:DL5"/>
    <mergeCell ref="DM5:DM7"/>
    <mergeCell ref="BJ5:BN5"/>
    <mergeCell ref="BO5:BR5"/>
    <mergeCell ref="BS5:BV5"/>
  </mergeCells>
  <phoneticPr fontId="3" type="noConversion"/>
  <conditionalFormatting sqref="G8">
    <cfRule type="duplicateValues" dxfId="312" priority="2"/>
  </conditionalFormatting>
  <conditionalFormatting sqref="AN8">
    <cfRule type="duplicateValues" dxfId="311" priority="1"/>
  </conditionalFormatting>
  <dataValidations xWindow="561" yWindow="515" count="32">
    <dataValidation type="list" allowBlank="1" showInputMessage="1" showErrorMessage="1" sqref="GN8:GN57">
      <formula1>$GN$3:$GN$4</formula1>
    </dataValidation>
    <dataValidation type="list" allowBlank="1" showInputMessage="1" showErrorMessage="1" sqref="GJ8:GJ57">
      <formula1>$GJ$3:$GJ$4</formula1>
    </dataValidation>
    <dataValidation type="list" allowBlank="1" showInputMessage="1" showErrorMessage="1" sqref="GF8:GF57">
      <formula1>$GF$3:$GF$4</formula1>
    </dataValidation>
    <dataValidation type="list" allowBlank="1" showInputMessage="1" showErrorMessage="1" sqref="BO8:BQ57">
      <formula1>$A$67:$A$102</formula1>
    </dataValidation>
    <dataValidation allowBlank="1" showInputMessage="1" showErrorMessage="1" errorTitle="請修正！" error="請填入【金融機構名稱】。" promptTitle="提醒！" prompt="請填入【金融機構名稱】。例如：郵政存簿。_x000a__x000a_※舊生(已領取過助獎學金之學生)請延續使用第一次提交之銀行帳戶資料，除非有特殊情況經基金會同意，則另議。_x000a_" sqref="P8:P57"/>
    <dataValidation allowBlank="1" showInputMessage="1" showErrorMessage="1" promptTitle="提醒！" prompt="戶籍地址中如有里、鄰、巷、弄等皆需填入，謝謝！" sqref="O8:O57"/>
    <dataValidation type="list" allowBlank="1" showInputMessage="1" showErrorMessage="1" sqref="DV8:DW57">
      <formula1>"優,佳,普通"</formula1>
    </dataValidation>
    <dataValidation type="list" allowBlank="1" showInputMessage="1" showErrorMessage="1" sqref="CI8:CI57">
      <formula1>"已提交-附件七,已提交-附件八,已提交-附件九,無須提交,已補件"</formula1>
    </dataValidation>
    <dataValidation allowBlank="1" showInputMessage="1" showErrorMessage="1" promptTitle="提醒！" prompt="民國年加1911即轉換為西元年。例如：中華民國95年+1911=西元2006年，民國95年3月15日，請輸入2006/3/15_x000a_" sqref="M8:M57"/>
    <dataValidation type="list" imeMode="on" allowBlank="1" showInputMessage="1" showErrorMessage="1" errorTitle="修正" error="請選擇7大身分別。_x000a_" promptTitle="提醒！" prompt="請依下拉式選項選擇該生申請之身分別。_x000a_※提供之身分別證明文件如為影本，請加註【與正本相符】+【學生親簽】+【承辦人親簽+職章】。_x000a_※勾選身份別為【弱勢家庭子女】或【弱勢家庭身障學生或身障人士子女】者，請提交全戶上一個年度的所得稅清單及財產清單。_x000a_例如：欲申請107學年度第二學期助獎學金，請提交全戶106年度所得稅清單及財產清單。" sqref="N8:N57">
      <formula1>"低收入戶子女,特殊境遇家庭之子女,中低收入戶子女,中低收入身障學生或身障人士子女,弱勢家庭兒少,弱勢家庭子女,弱勢家庭身障學生或身障人士子女"</formula1>
    </dataValidation>
    <dataValidation type="list" allowBlank="1" showInputMessage="1" showErrorMessage="1" sqref="CL8:CL59 CJ8:CK57 BW8:CH57">
      <formula1>"已提交,未提交,無須提交,已補件"</formula1>
    </dataValidation>
    <dataValidation type="list" allowBlank="1" showInputMessage="1" showErrorMessage="1" promptTitle="提醒！" prompt="請下拉點選" sqref="CM8:CT57 DO8:DO57 CX8:DM57">
      <formula1>"已提交,未提交,已補件"</formula1>
    </dataValidation>
    <dataValidation type="textLength" allowBlank="1" showInputMessage="1" showErrorMessage="1" errorTitle="請修正！" error="請填入金融機構代號+分行代號共【7碼】數字。" promptTitle="提醒！" prompt="請填入金融機構代號+分行代號共【7碼】數字。例如：郵局代號為【700】+分行代號【0021】，請於此欄填入【7000021】。" sqref="S8:S57">
      <formula1>7</formula1>
      <formula2>7</formula2>
    </dataValidation>
    <dataValidation allowBlank="1" showInputMessage="1" showErrorMessage="1" promptTitle="提醒！" prompt="※自簽名合格者清冊起至匯款助獎學金前，請勿更改姓名及帳戶資料，否則將取消該筆助獎學金。" sqref="R8:R57"/>
    <dataValidation allowBlank="1" showInputMessage="1" showErrorMessage="1" errorTitle="請修正！" error="請填入【分行名稱】。" promptTitle="提醒！" prompt="請填入【分行名稱】。例如：竹北郵局。_x000a__x000a_※舊生(已領取過助獎學金之學生)請延續使用第一次提交之銀行帳戶資料，除非有特殊情況經基金會同意，則另議。_x000a_" sqref="Q8:Q57"/>
    <dataValidation allowBlank="1" showInputMessage="1" showErrorMessage="1" promptTitle="提醒！" prompt="非每學期開放申請。請配合敝基金會公文行之。_x000a_※依照所得稅法，列入個人其他所得，開立扣繳憑單。" sqref="Y7"/>
    <dataValidation type="textLength" imeMode="on" allowBlank="1" showInputMessage="1" showErrorMessage="1" errorTitle="請修正！" error="請直接輸入數字，不要輸入其他任何符號或空格。" promptTitle="提醒！" prompt="請直接輸入數字，不要輸入其他任何符號或空格。" sqref="T8:T57">
      <formula1>7</formula1>
      <formula2>14</formula2>
    </dataValidation>
    <dataValidation allowBlank="1" showErrorMessage="1" sqref="AH8:AK13 AH18:AK23 AH28:AK33 AH38:AK43 AH48:AK53"/>
    <dataValidation allowBlank="1" showInputMessage="1" showErrorMessage="1" promptTitle="提醒！" prompt="※請填列「助學金申請截止日往前推算一年內」取得之技術士證照。_x000a_" sqref="BV8:BV57 BS8:BT57"/>
    <dataValidation type="list" allowBlank="1" showInputMessage="1" showErrorMessage="1" promptTitle="提醒！" prompt="※請填列「助學金申請截止日往前推算一年內」取得之技術士證照。_x000a_" sqref="BU8:BU57">
      <formula1>"甲級,乙級,丙級"</formula1>
    </dataValidation>
    <dataValidation allowBlank="1" showInputMessage="1" showErrorMessage="1" promptTitle="提醒！" prompt="請填入該生領取此筆助獎學金之班級或班別。" sqref="J8:J57"/>
    <dataValidation allowBlank="1" showInputMessage="1" showErrorMessage="1" promptTitle="注意！" prompt="勿動！只要填寫【家庭成員】後，即可自動帶出此欄位。_x000a_" sqref="DX8:DX10 DX12:DX13 DY8:EC57"/>
    <dataValidation type="custom" imeMode="on" operator="equal" allowBlank="1" showInputMessage="1" showErrorMessage="1" errorTitle="請訂正" error="請填入1個英文字母加9個數字" promptTitle="提醒！" prompt="請填入該生身分證字號(1個大寫英文字母加9個數字)" sqref="L8:L57">
      <formula1>AND(LEN(L8)=10,CODE(L8)&gt;=65,CODE(L8)&lt;=90,ISNUMBER(--RIGHT(L8,9)))</formula1>
    </dataValidation>
    <dataValidation type="list" imeMode="on" allowBlank="1" showInputMessage="1" showErrorMessage="1" errorTitle="提醒！" error="請填入該生領取此筆助獎學金之年級。" promptTitle="注意！" prompt="請下拉點選申請學生【領取此筆助獎學金】之級別。" sqref="E8:E57">
      <formula1>"國小部,國中部, 高中部, 高職部, 專一至專三, 專四至專五, 大學部[二專],大學部"</formula1>
    </dataValidation>
    <dataValidation type="list" imeMode="on" allowBlank="1" showInputMessage="1" showErrorMessage="1" errorTitle="提醒！" error="請填入該生領取此筆助獎學金之年級。" promptTitle="提醒！" prompt="請下拉點選該生領取此筆助獎學金之年級。" sqref="I8:I57">
      <formula1>"1,2,3,4,5,6,7,8,9"</formula1>
    </dataValidation>
    <dataValidation type="list" allowBlank="1" showInputMessage="1" showErrorMessage="1" promptTitle="提醒!" prompt="請下拉點選。" sqref="AE8:AE57">
      <formula1>"1：租屋,2：自有房屋,3：借住親友家"</formula1>
    </dataValidation>
    <dataValidation type="list" allowBlank="1" showInputMessage="1" showErrorMessage="1" promptTitle="提醒!" prompt="請下拉點選。" sqref="AG8:AG57">
      <formula1>"M,F"</formula1>
    </dataValidation>
    <dataValidation allowBlank="1" showInputMessage="1" showErrorMessage="1" promptTitle="提醒!" prompt="例如:_x000a_※當基金會開放107學年度上學期助獎學金申請，請提交106學年度上學期之成績單。_x000a_※當基金會開放107學年度下學期助獎學金申請，請提交106學年度下學期之成績單。_x000a_以此類推~~~_x000a_1.請自行輸入最高分數科目。範例：英文_x000a_2.如最高分、最低分，同時有一科以上時，請依實填列各科目名稱。範例：英文、數學。" sqref="BJ8:BN57"/>
    <dataValidation allowBlank="1" showInputMessage="1" showErrorMessage="1" promptTitle="提醒！" prompt="例如：_x000a_※當基金會開放107學年度上學期助獎學金申請，請提交106學年度上學期之獎懲紀錄表。_x000a_※當基金會開放107學年度下學期助獎學金申請，請提交106學年度下學期之獎懲紀錄表。_x000a_以此類推~~~_x000a_" sqref="BD8:BI57"/>
    <dataValidation type="list" allowBlank="1" showInputMessage="1" showErrorMessage="1" promptTitle="提醒! 下拉點選" prompt="學生有打工請選【有】。_x000a_學生沒有打工請選【無】。" sqref="AR8:AR57">
      <formula1>"有,無"</formula1>
    </dataValidation>
    <dataValidation type="list" allowBlank="1" showInputMessage="1" showErrorMessage="1" sqref="DT8:DT57">
      <formula1>"複審通過,複審不通過"</formula1>
    </dataValidation>
    <dataValidation type="list" imeMode="on" allowBlank="1" showInputMessage="1" showErrorMessage="1" errorTitle="二擇一" error="請選擇下拉式選單二擇一" promptTitle="提醒！下拉點選" prompt="第一次申請助獎學金之學生稱之為【新生】，在貴校已領取過敝基金會助獎學金之學生稱之為【舊生】。" sqref="F8:F57">
      <formula1>"新生,舊生"</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8"/>
  <dimension ref="A1:AE55"/>
  <sheetViews>
    <sheetView zoomScale="50" zoomScaleNormal="50" workbookViewId="0">
      <pane xSplit="2" ySplit="3" topLeftCell="C17"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0" style="8" customWidth="1"/>
    <col min="3" max="9" width="14.44140625" style="7" customWidth="1"/>
    <col min="10" max="10" width="29.5546875" style="9" customWidth="1"/>
    <col min="11" max="11" width="24.88671875" style="7" customWidth="1"/>
    <col min="12" max="12" width="25.88671875" style="10" customWidth="1"/>
    <col min="13" max="13" width="20.88671875" style="7" customWidth="1"/>
    <col min="14" max="16" width="29.6640625" style="11" customWidth="1"/>
    <col min="17" max="17" width="17.6640625" style="11" customWidth="1"/>
    <col min="18" max="18" width="29.6640625" style="11" customWidth="1"/>
    <col min="19" max="20" width="21.5546875" style="7" customWidth="1"/>
    <col min="21" max="21" width="18.44140625" style="7" customWidth="1"/>
    <col min="22" max="22" width="22" style="7" customWidth="1"/>
    <col min="23" max="23" width="17" style="7" customWidth="1"/>
    <col min="24" max="24" width="16.6640625" style="7" customWidth="1"/>
    <col min="25" max="25" width="21.88671875" style="12" customWidth="1"/>
    <col min="26" max="31" width="26.886718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1153</v>
      </c>
      <c r="B3" s="220" t="s">
        <v>1154</v>
      </c>
      <c r="C3" s="221" t="s">
        <v>1155</v>
      </c>
      <c r="D3" s="221" t="s">
        <v>1156</v>
      </c>
      <c r="E3" s="221" t="s">
        <v>1157</v>
      </c>
      <c r="F3" s="221" t="s">
        <v>1158</v>
      </c>
      <c r="G3" s="221" t="s">
        <v>1159</v>
      </c>
      <c r="H3" s="221" t="s">
        <v>1160</v>
      </c>
      <c r="I3" s="221" t="s">
        <v>1161</v>
      </c>
      <c r="J3" s="221" t="s">
        <v>1162</v>
      </c>
      <c r="K3" s="221" t="s">
        <v>1163</v>
      </c>
      <c r="L3" s="222" t="s">
        <v>1164</v>
      </c>
      <c r="M3" s="221" t="s">
        <v>1165</v>
      </c>
      <c r="N3" s="304" t="s">
        <v>1166</v>
      </c>
      <c r="O3" s="423" t="s">
        <v>1167</v>
      </c>
      <c r="P3" s="423" t="s">
        <v>1168</v>
      </c>
      <c r="Q3" s="423" t="s">
        <v>1169</v>
      </c>
      <c r="R3" s="423" t="s">
        <v>1170</v>
      </c>
      <c r="S3" s="425" t="s">
        <v>1171</v>
      </c>
      <c r="T3" s="425" t="s">
        <v>1172</v>
      </c>
      <c r="U3" s="425" t="s">
        <v>1173</v>
      </c>
      <c r="V3" s="306" t="s">
        <v>1174</v>
      </c>
      <c r="W3" s="425" t="s">
        <v>1175</v>
      </c>
      <c r="X3" s="307" t="s">
        <v>116</v>
      </c>
      <c r="Y3" s="308" t="s">
        <v>1176</v>
      </c>
      <c r="Z3" s="309" t="s">
        <v>744</v>
      </c>
      <c r="AA3" s="309" t="s">
        <v>745</v>
      </c>
      <c r="AB3" s="310" t="s">
        <v>1177</v>
      </c>
      <c r="AC3" s="311" t="s">
        <v>1178</v>
      </c>
      <c r="AD3" s="311" t="s">
        <v>1179</v>
      </c>
      <c r="AE3" s="311" t="s">
        <v>1180</v>
      </c>
    </row>
    <row r="4" spans="1:31" s="416" customFormat="1" ht="37.5" customHeight="1">
      <c r="A4" s="394">
        <v>1</v>
      </c>
      <c r="B4" s="397">
        <f>'步驟1. 先填【111-1申請總表】會自動帶公式至步驟2.欄位'!G26</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先填【111-1申請總表】會自動帶公式至步驟2.欄位'!$N$26="弱勢家庭子女",'步驟1. 先填【111-1申請總表】會自動帶公式至步驟2.欄位'!$N$26="弱勢家庭身障學生或身障人士子女")),U4*(G4=0)),"1","0")</f>
        <v>0</v>
      </c>
      <c r="W4" s="429" t="str">
        <f t="shared" ref="W4:W22" si="3">IF(U4*V4,"Y","N")</f>
        <v>N</v>
      </c>
      <c r="X4" s="966">
        <f>COUNTIF(U4:U22,"1")</f>
        <v>1</v>
      </c>
      <c r="Y4" s="879">
        <f>'步驟1. 先填【111-1申請總表】會自動帶公式至步驟2.欄位'!N26</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1152</v>
      </c>
      <c r="B23" s="970"/>
      <c r="C23" s="970"/>
      <c r="D23" s="970"/>
      <c r="E23" s="970"/>
      <c r="F23" s="970"/>
      <c r="G23" s="970"/>
      <c r="H23" s="970"/>
      <c r="I23" s="970"/>
      <c r="J23" s="970"/>
      <c r="K23" s="970"/>
      <c r="L23" s="970"/>
      <c r="M23" s="971"/>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91" priority="9" operator="containsText" text="0">
      <formula>NOT(ISERROR(SEARCH("0",S4)))</formula>
    </cfRule>
  </conditionalFormatting>
  <conditionalFormatting sqref="U4:U22">
    <cfRule type="containsText" dxfId="190" priority="8" operator="containsText" text="0">
      <formula>NOT(ISERROR(SEARCH("0",U4)))</formula>
    </cfRule>
  </conditionalFormatting>
  <conditionalFormatting sqref="V4:V22">
    <cfRule type="containsText" dxfId="189" priority="7" operator="containsText" text="1">
      <formula>NOT(ISERROR(SEARCH("1",V4)))</formula>
    </cfRule>
  </conditionalFormatting>
  <conditionalFormatting sqref="W4:W22 A23">
    <cfRule type="containsText" dxfId="188" priority="6" operator="containsText" text="Y">
      <formula>NOT(ISERROR(SEARCH("Y",A4)))</formula>
    </cfRule>
  </conditionalFormatting>
  <conditionalFormatting sqref="AC4:AE4">
    <cfRule type="cellIs" dxfId="187" priority="4" stopIfTrue="1" operator="equal">
      <formula>"身份空白"</formula>
    </cfRule>
    <cfRule type="cellIs" dxfId="18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9"/>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77734375" style="8" customWidth="1"/>
    <col min="3" max="9" width="17.109375" style="7" customWidth="1"/>
    <col min="10" max="10" width="24.109375" style="9" customWidth="1"/>
    <col min="11" max="11" width="31.88671875" style="7" customWidth="1"/>
    <col min="12" max="12" width="21.88671875" style="10" customWidth="1"/>
    <col min="13" max="13" width="20" style="7" customWidth="1"/>
    <col min="14" max="16" width="27.109375" style="11" customWidth="1"/>
    <col min="17" max="17" width="17.77734375" style="11" customWidth="1"/>
    <col min="18" max="18" width="27.109375" style="11" customWidth="1"/>
    <col min="19" max="20" width="24.21875" style="7" customWidth="1"/>
    <col min="21" max="21" width="18.44140625" style="7" customWidth="1"/>
    <col min="22" max="22" width="26.88671875" style="7" customWidth="1"/>
    <col min="23" max="23" width="17" style="7" customWidth="1"/>
    <col min="24" max="24" width="16.6640625" style="7" customWidth="1"/>
    <col min="25" max="25" width="19" style="12" customWidth="1"/>
    <col min="26" max="31" width="28.664062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1183</v>
      </c>
      <c r="T3" s="425" t="s">
        <v>1184</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先填【111-1申請總表】會自動帶公式至步驟2.欄位'!G27</f>
        <v>0</v>
      </c>
      <c r="C4" s="413"/>
      <c r="D4" s="347">
        <v>1</v>
      </c>
      <c r="E4" s="347">
        <v>1</v>
      </c>
      <c r="F4" s="347">
        <v>0</v>
      </c>
      <c r="G4" s="413">
        <v>0</v>
      </c>
      <c r="H4" s="413">
        <v>0</v>
      </c>
      <c r="I4" s="347">
        <v>1</v>
      </c>
      <c r="J4" s="347">
        <f>'步驟1. 先填【111-1申請總表】會自動帶公式至步驟2.欄位'!C8</f>
        <v>0</v>
      </c>
      <c r="K4" s="347">
        <v>2</v>
      </c>
      <c r="L4" s="424"/>
      <c r="M4" s="393"/>
      <c r="N4" s="432"/>
      <c r="O4" s="432"/>
      <c r="P4" s="432"/>
      <c r="Q4" s="432"/>
      <c r="R4" s="432"/>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先填【111-1申請總表】會自動帶公式至步驟2.欄位'!$N$27="弱勢家庭子女",'步驟1. 先填【111-1申請總表】會自動帶公式至步驟2.欄位'!$N$27="弱勢家庭身障學生或身障人士子女")),U4*(G4=0)),"1","0")</f>
        <v>0</v>
      </c>
      <c r="W4" s="429" t="str">
        <f t="shared" ref="W4:W22" si="3">IF(U4*V4,"Y","N")</f>
        <v>N</v>
      </c>
      <c r="X4" s="966">
        <f>COUNTIF(U4:U22,"1")</f>
        <v>1</v>
      </c>
      <c r="Y4" s="879">
        <f>'步驟1. 先填【111-1申請總表】會自動帶公式至步驟2.欄位'!N27</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32"/>
      <c r="O5" s="432"/>
      <c r="P5" s="432"/>
      <c r="Q5" s="432"/>
      <c r="R5" s="432"/>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48"/>
      <c r="D6" s="348"/>
      <c r="E6" s="348"/>
      <c r="F6" s="348"/>
      <c r="G6" s="348">
        <v>0</v>
      </c>
      <c r="H6" s="348">
        <v>0</v>
      </c>
      <c r="I6" s="413"/>
      <c r="J6" s="348"/>
      <c r="K6" s="348"/>
      <c r="L6" s="424"/>
      <c r="M6" s="393"/>
      <c r="N6" s="432"/>
      <c r="O6" s="432"/>
      <c r="P6" s="432"/>
      <c r="Q6" s="432"/>
      <c r="R6" s="432"/>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48"/>
      <c r="D7" s="348"/>
      <c r="E7" s="348"/>
      <c r="F7" s="348"/>
      <c r="G7" s="348">
        <v>0</v>
      </c>
      <c r="H7" s="348">
        <v>0</v>
      </c>
      <c r="I7" s="413"/>
      <c r="J7" s="348"/>
      <c r="K7" s="348"/>
      <c r="L7" s="424"/>
      <c r="M7" s="393"/>
      <c r="N7" s="432"/>
      <c r="O7" s="432"/>
      <c r="P7" s="432"/>
      <c r="Q7" s="432"/>
      <c r="R7" s="432"/>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48"/>
      <c r="D8" s="348"/>
      <c r="E8" s="348"/>
      <c r="F8" s="348"/>
      <c r="G8" s="348">
        <v>0</v>
      </c>
      <c r="H8" s="348">
        <v>0</v>
      </c>
      <c r="I8" s="413"/>
      <c r="J8" s="348"/>
      <c r="K8" s="348"/>
      <c r="L8" s="424"/>
      <c r="M8" s="393"/>
      <c r="N8" s="432"/>
      <c r="O8" s="432"/>
      <c r="P8" s="432"/>
      <c r="Q8" s="432"/>
      <c r="R8" s="432"/>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48"/>
      <c r="D9" s="348"/>
      <c r="E9" s="348"/>
      <c r="F9" s="348"/>
      <c r="G9" s="348">
        <v>0</v>
      </c>
      <c r="H9" s="348">
        <v>0</v>
      </c>
      <c r="I9" s="413"/>
      <c r="J9" s="348"/>
      <c r="K9" s="348"/>
      <c r="L9" s="424"/>
      <c r="M9" s="393"/>
      <c r="N9" s="432"/>
      <c r="O9" s="432"/>
      <c r="P9" s="432"/>
      <c r="Q9" s="432"/>
      <c r="R9" s="432"/>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48"/>
      <c r="D10" s="348"/>
      <c r="E10" s="348"/>
      <c r="F10" s="348"/>
      <c r="G10" s="348">
        <v>0</v>
      </c>
      <c r="H10" s="348">
        <v>0</v>
      </c>
      <c r="I10" s="413"/>
      <c r="J10" s="348"/>
      <c r="K10" s="348"/>
      <c r="L10" s="424"/>
      <c r="M10" s="393"/>
      <c r="N10" s="432"/>
      <c r="O10" s="432"/>
      <c r="P10" s="432"/>
      <c r="Q10" s="432"/>
      <c r="R10" s="432"/>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48"/>
      <c r="D11" s="348"/>
      <c r="E11" s="348"/>
      <c r="F11" s="348"/>
      <c r="G11" s="348">
        <v>0</v>
      </c>
      <c r="H11" s="348">
        <v>0</v>
      </c>
      <c r="I11" s="413"/>
      <c r="J11" s="348"/>
      <c r="K11" s="348"/>
      <c r="L11" s="424"/>
      <c r="M11" s="393"/>
      <c r="N11" s="432"/>
      <c r="O11" s="432"/>
      <c r="P11" s="432"/>
      <c r="Q11" s="432"/>
      <c r="R11" s="432"/>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48"/>
      <c r="D12" s="348"/>
      <c r="E12" s="348"/>
      <c r="F12" s="348"/>
      <c r="G12" s="348">
        <v>0</v>
      </c>
      <c r="H12" s="348">
        <v>0</v>
      </c>
      <c r="I12" s="413"/>
      <c r="J12" s="348"/>
      <c r="K12" s="348"/>
      <c r="L12" s="424"/>
      <c r="M12" s="393"/>
      <c r="N12" s="432"/>
      <c r="O12" s="432"/>
      <c r="P12" s="432"/>
      <c r="Q12" s="432"/>
      <c r="R12" s="432"/>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48"/>
      <c r="D13" s="348"/>
      <c r="E13" s="348"/>
      <c r="F13" s="348"/>
      <c r="G13" s="348">
        <v>0</v>
      </c>
      <c r="H13" s="348">
        <v>0</v>
      </c>
      <c r="I13" s="413"/>
      <c r="J13" s="348"/>
      <c r="K13" s="348"/>
      <c r="L13" s="424"/>
      <c r="M13" s="393"/>
      <c r="N13" s="432"/>
      <c r="O13" s="432"/>
      <c r="P13" s="432"/>
      <c r="Q13" s="432"/>
      <c r="R13" s="432"/>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48"/>
      <c r="D14" s="348"/>
      <c r="E14" s="348"/>
      <c r="F14" s="348"/>
      <c r="G14" s="348">
        <v>0</v>
      </c>
      <c r="H14" s="348">
        <v>0</v>
      </c>
      <c r="I14" s="413"/>
      <c r="J14" s="348"/>
      <c r="K14" s="348"/>
      <c r="L14" s="424"/>
      <c r="M14" s="393"/>
      <c r="N14" s="432"/>
      <c r="O14" s="432"/>
      <c r="P14" s="432"/>
      <c r="Q14" s="432"/>
      <c r="R14" s="432"/>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48"/>
      <c r="D15" s="348"/>
      <c r="E15" s="348"/>
      <c r="F15" s="348"/>
      <c r="G15" s="348">
        <v>0</v>
      </c>
      <c r="H15" s="348">
        <v>0</v>
      </c>
      <c r="I15" s="413"/>
      <c r="J15" s="348"/>
      <c r="K15" s="348"/>
      <c r="L15" s="424"/>
      <c r="M15" s="393"/>
      <c r="N15" s="432"/>
      <c r="O15" s="432"/>
      <c r="P15" s="432"/>
      <c r="Q15" s="432"/>
      <c r="R15" s="432"/>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48"/>
      <c r="D16" s="348"/>
      <c r="E16" s="348"/>
      <c r="F16" s="348"/>
      <c r="G16" s="348">
        <v>0</v>
      </c>
      <c r="H16" s="348">
        <v>0</v>
      </c>
      <c r="I16" s="413"/>
      <c r="J16" s="348"/>
      <c r="K16" s="348"/>
      <c r="L16" s="424"/>
      <c r="M16" s="393"/>
      <c r="N16" s="432"/>
      <c r="O16" s="432"/>
      <c r="P16" s="432"/>
      <c r="Q16" s="432"/>
      <c r="R16" s="432"/>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48"/>
      <c r="D17" s="348"/>
      <c r="E17" s="348"/>
      <c r="F17" s="348"/>
      <c r="G17" s="348">
        <v>0</v>
      </c>
      <c r="H17" s="348">
        <v>0</v>
      </c>
      <c r="I17" s="413"/>
      <c r="J17" s="348"/>
      <c r="K17" s="348"/>
      <c r="L17" s="424"/>
      <c r="M17" s="393"/>
      <c r="N17" s="432"/>
      <c r="O17" s="432"/>
      <c r="P17" s="432"/>
      <c r="Q17" s="432"/>
      <c r="R17" s="432"/>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48"/>
      <c r="D18" s="348"/>
      <c r="E18" s="348"/>
      <c r="F18" s="348"/>
      <c r="G18" s="348">
        <v>0</v>
      </c>
      <c r="H18" s="348">
        <v>0</v>
      </c>
      <c r="I18" s="413"/>
      <c r="J18" s="348"/>
      <c r="K18" s="348"/>
      <c r="L18" s="424"/>
      <c r="M18" s="393"/>
      <c r="N18" s="432"/>
      <c r="O18" s="432"/>
      <c r="P18" s="432"/>
      <c r="Q18" s="432"/>
      <c r="R18" s="432"/>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48"/>
      <c r="D19" s="348"/>
      <c r="E19" s="348"/>
      <c r="F19" s="348"/>
      <c r="G19" s="348">
        <v>0</v>
      </c>
      <c r="H19" s="348">
        <v>0</v>
      </c>
      <c r="I19" s="413"/>
      <c r="J19" s="348"/>
      <c r="K19" s="348"/>
      <c r="L19" s="424"/>
      <c r="M19" s="393"/>
      <c r="N19" s="432"/>
      <c r="O19" s="432"/>
      <c r="P19" s="432"/>
      <c r="Q19" s="432"/>
      <c r="R19" s="432"/>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48"/>
      <c r="D20" s="348"/>
      <c r="E20" s="348"/>
      <c r="F20" s="348"/>
      <c r="G20" s="348">
        <v>0</v>
      </c>
      <c r="H20" s="348">
        <v>0</v>
      </c>
      <c r="I20" s="413"/>
      <c r="J20" s="348"/>
      <c r="K20" s="348"/>
      <c r="L20" s="424"/>
      <c r="M20" s="393"/>
      <c r="N20" s="432"/>
      <c r="O20" s="432"/>
      <c r="P20" s="432"/>
      <c r="Q20" s="432"/>
      <c r="R20" s="432"/>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48"/>
      <c r="D21" s="348"/>
      <c r="E21" s="348"/>
      <c r="F21" s="348"/>
      <c r="G21" s="348">
        <v>0</v>
      </c>
      <c r="H21" s="348">
        <v>0</v>
      </c>
      <c r="I21" s="413"/>
      <c r="J21" s="348"/>
      <c r="K21" s="348"/>
      <c r="L21" s="424"/>
      <c r="M21" s="393"/>
      <c r="N21" s="432"/>
      <c r="O21" s="432"/>
      <c r="P21" s="432"/>
      <c r="Q21" s="432"/>
      <c r="R21" s="432"/>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48"/>
      <c r="D22" s="348"/>
      <c r="E22" s="348"/>
      <c r="F22" s="348"/>
      <c r="G22" s="348">
        <v>0</v>
      </c>
      <c r="H22" s="348">
        <v>0</v>
      </c>
      <c r="I22" s="413"/>
      <c r="J22" s="348"/>
      <c r="K22" s="348"/>
      <c r="L22" s="424"/>
      <c r="M22" s="393"/>
      <c r="N22" s="432"/>
      <c r="O22" s="432"/>
      <c r="P22" s="432"/>
      <c r="Q22" s="432"/>
      <c r="R22" s="432"/>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1182</v>
      </c>
      <c r="B23" s="970"/>
      <c r="C23" s="970"/>
      <c r="D23" s="970"/>
      <c r="E23" s="970"/>
      <c r="F23" s="970"/>
      <c r="G23" s="970"/>
      <c r="H23" s="970"/>
      <c r="I23" s="970"/>
      <c r="J23" s="970"/>
      <c r="K23" s="970"/>
      <c r="L23" s="970"/>
      <c r="M23" s="971"/>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19.8">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19.8">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19.8">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19.8">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19.8">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39.6">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85" priority="9" operator="containsText" text="0">
      <formula>NOT(ISERROR(SEARCH("0",S4)))</formula>
    </cfRule>
  </conditionalFormatting>
  <conditionalFormatting sqref="U4:U22">
    <cfRule type="containsText" dxfId="184" priority="8" operator="containsText" text="0">
      <formula>NOT(ISERROR(SEARCH("0",U4)))</formula>
    </cfRule>
  </conditionalFormatting>
  <conditionalFormatting sqref="V4:V22">
    <cfRule type="containsText" dxfId="183" priority="7" operator="containsText" text="1">
      <formula>NOT(ISERROR(SEARCH("1",V4)))</formula>
    </cfRule>
  </conditionalFormatting>
  <conditionalFormatting sqref="W4:W22 A23">
    <cfRule type="containsText" dxfId="182" priority="6" operator="containsText" text="Y">
      <formula>NOT(ISERROR(SEARCH("Y",A4)))</formula>
    </cfRule>
  </conditionalFormatting>
  <conditionalFormatting sqref="AC4:AE4">
    <cfRule type="cellIs" dxfId="181" priority="4" stopIfTrue="1" operator="equal">
      <formula>"身份空白"</formula>
    </cfRule>
    <cfRule type="cellIs" dxfId="18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0"/>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6.88671875" style="8" customWidth="1"/>
    <col min="3" max="3" width="13.77734375" style="7" customWidth="1"/>
    <col min="4" max="4" width="18" style="7" customWidth="1"/>
    <col min="5" max="9" width="13.77734375" style="7" customWidth="1"/>
    <col min="10" max="10" width="21.33203125" style="9" customWidth="1"/>
    <col min="11" max="11" width="23.33203125" style="7" customWidth="1"/>
    <col min="12" max="12" width="25.88671875" style="10" customWidth="1"/>
    <col min="13" max="13" width="18.6640625" style="7" customWidth="1"/>
    <col min="14" max="16" width="26.5546875" style="11" customWidth="1"/>
    <col min="17" max="17" width="16.5546875" style="11" customWidth="1"/>
    <col min="18" max="18" width="26.5546875" style="11" customWidth="1"/>
    <col min="19" max="20" width="23.109375" style="7" customWidth="1"/>
    <col min="21" max="21" width="18.44140625" style="7" customWidth="1"/>
    <col min="22" max="22" width="26.88671875" style="7" customWidth="1"/>
    <col min="23" max="23" width="17" style="7" customWidth="1"/>
    <col min="24" max="24" width="16.6640625" style="7" customWidth="1"/>
    <col min="25" max="25" width="19" style="12" customWidth="1"/>
    <col min="26" max="31" width="27.777343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62" customFormat="1" ht="49.95" customHeight="1">
      <c r="A4" s="476">
        <v>1</v>
      </c>
      <c r="B4" s="477">
        <f>'步驟1. 先填【111-1申請總表】會自動帶公式至步驟2.欄位'!G28</f>
        <v>0</v>
      </c>
      <c r="C4" s="460"/>
      <c r="D4" s="461">
        <v>1</v>
      </c>
      <c r="E4" s="461">
        <v>1</v>
      </c>
      <c r="F4" s="461">
        <v>0</v>
      </c>
      <c r="G4" s="460">
        <v>0</v>
      </c>
      <c r="H4" s="460">
        <v>0</v>
      </c>
      <c r="I4" s="461">
        <v>1</v>
      </c>
      <c r="J4" s="461">
        <f>'步驟1. 先填【111-1申請總表】會自動帶公式至步驟2.欄位'!C8</f>
        <v>0</v>
      </c>
      <c r="K4" s="461">
        <v>2</v>
      </c>
      <c r="L4" s="424"/>
      <c r="M4" s="432"/>
      <c r="N4" s="424"/>
      <c r="O4" s="424"/>
      <c r="P4" s="424"/>
      <c r="Q4" s="424"/>
      <c r="R4" s="424"/>
      <c r="S4" s="459" t="str">
        <f t="shared" ref="S4:S22" si="0">IF(OR(F4*H4),"0","1")</f>
        <v>1</v>
      </c>
      <c r="T4" s="459" t="str">
        <f t="shared" ref="T4:T22" si="1">IF(OR(G4*H4),"0","1")</f>
        <v>1</v>
      </c>
      <c r="U4" s="459" t="str">
        <f t="shared" ref="U4:U22" si="2">IF(OR((A4&lt;=0),(A4&gt;28),(A4&gt;3)*(A4&lt;=7)*(D4=2)*(E4=0)*(F4=0)*(H4=0),(A4&gt;3)*(A4&lt;=7)*(D4&lt;1)*(E4=0)*(F4=0)*(H4=0),(A4&gt;3)*(A4&lt;=7)*(D4&gt;5)*(E4=0)*(F4=0)*(H4=0),(A4=8)*(E4=0)*(F4=0)*(H4=0),(A4=9)*(E4=0)*(F4=0)*(H4=0),(A4=1)*F4,(A4=1)*G4,(A4=1)*H4,(A4=2)*(F4=0)*(H4=0),(A4=3)*(F4=0)*(H4=0),(A4=10)*(D4=1)*(F4=0)*(H4=0),(A4=10)*(D4=3)*(F4=0)*(H4=0),(A4=10)*(D4=4)*(F4=0)*(H4=0),F4*H4,G4*H4,AND((A4&gt;=11)*(F4=0),AND((A4&gt;=11)*(H4=0)))),"0","1")</f>
        <v>1</v>
      </c>
      <c r="V4" s="459" t="str">
        <f>IF(AND((OR('步驟1. 先填【111-1申請總表】會自動帶公式至步驟2.欄位'!$N$28="弱勢家庭子女",'步驟1. 先填【111-1申請總表】會自動帶公式至步驟2.欄位'!$N$28="弱勢家庭身障學生或身障人士子女")),U4*(G4=0)),"1","0")</f>
        <v>0</v>
      </c>
      <c r="W4" s="459" t="str">
        <f t="shared" ref="W4:W22" si="3">IF(U4*V4,"Y","N")</f>
        <v>N</v>
      </c>
      <c r="X4" s="989">
        <f>COUNTIF(U4:U22,"1")</f>
        <v>1</v>
      </c>
      <c r="Y4" s="992">
        <f>'步驟1. 先填【111-1申請總表】會自動帶公式至步驟2.欄位'!N28</f>
        <v>0</v>
      </c>
      <c r="Z4" s="995">
        <f>SUM(N23:P23)</f>
        <v>0</v>
      </c>
      <c r="AA4" s="995">
        <f>SUM(O23+AB4+Q23)</f>
        <v>0</v>
      </c>
      <c r="AB4" s="995">
        <f>O23/0.02095</f>
        <v>0</v>
      </c>
      <c r="AC4" s="985"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985"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985"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62" customFormat="1" ht="49.95" customHeight="1">
      <c r="A5" s="432"/>
      <c r="B5" s="463"/>
      <c r="C5" s="463"/>
      <c r="D5" s="463"/>
      <c r="E5" s="463"/>
      <c r="F5" s="463"/>
      <c r="G5" s="463">
        <v>0</v>
      </c>
      <c r="H5" s="463">
        <v>0</v>
      </c>
      <c r="I5" s="460"/>
      <c r="J5" s="463"/>
      <c r="K5" s="463"/>
      <c r="L5" s="424"/>
      <c r="M5" s="432"/>
      <c r="N5" s="424"/>
      <c r="O5" s="424"/>
      <c r="P5" s="424"/>
      <c r="Q5" s="424"/>
      <c r="R5" s="424"/>
      <c r="S5" s="459" t="str">
        <f t="shared" si="0"/>
        <v>1</v>
      </c>
      <c r="T5" s="459" t="str">
        <f t="shared" si="1"/>
        <v>1</v>
      </c>
      <c r="U5" s="459" t="str">
        <f t="shared" si="2"/>
        <v>0</v>
      </c>
      <c r="V5" s="459" t="str">
        <f t="shared" ref="V5:V22" si="4">IF(AND(U5*(G5=0),(A5&gt;0)*(A5&lt;=28)),"1","0")</f>
        <v>0</v>
      </c>
      <c r="W5" s="459" t="str">
        <f t="shared" si="3"/>
        <v>N</v>
      </c>
      <c r="X5" s="990"/>
      <c r="Y5" s="993"/>
      <c r="Z5" s="995"/>
      <c r="AA5" s="995"/>
      <c r="AB5" s="995"/>
      <c r="AC5" s="985"/>
      <c r="AD5" s="985"/>
      <c r="AE5" s="985"/>
    </row>
    <row r="6" spans="1:31" s="462" customFormat="1" ht="49.95" customHeight="1">
      <c r="A6" s="432"/>
      <c r="B6" s="463"/>
      <c r="C6" s="463"/>
      <c r="D6" s="463"/>
      <c r="E6" s="463"/>
      <c r="F6" s="463"/>
      <c r="G6" s="463">
        <v>0</v>
      </c>
      <c r="H6" s="463">
        <v>0</v>
      </c>
      <c r="I6" s="460"/>
      <c r="J6" s="463"/>
      <c r="K6" s="463"/>
      <c r="L6" s="424"/>
      <c r="M6" s="432"/>
      <c r="N6" s="424"/>
      <c r="O6" s="424"/>
      <c r="P6" s="424"/>
      <c r="Q6" s="424"/>
      <c r="R6" s="424"/>
      <c r="S6" s="459" t="str">
        <f t="shared" si="0"/>
        <v>1</v>
      </c>
      <c r="T6" s="459" t="str">
        <f t="shared" si="1"/>
        <v>1</v>
      </c>
      <c r="U6" s="459" t="str">
        <f t="shared" si="2"/>
        <v>0</v>
      </c>
      <c r="V6" s="459" t="str">
        <f t="shared" si="4"/>
        <v>0</v>
      </c>
      <c r="W6" s="459" t="str">
        <f t="shared" si="3"/>
        <v>N</v>
      </c>
      <c r="X6" s="990"/>
      <c r="Y6" s="993"/>
      <c r="Z6" s="995"/>
      <c r="AA6" s="995"/>
      <c r="AB6" s="995"/>
      <c r="AC6" s="985"/>
      <c r="AD6" s="985"/>
      <c r="AE6" s="985"/>
    </row>
    <row r="7" spans="1:31" s="462" customFormat="1" ht="49.95" customHeight="1">
      <c r="A7" s="432"/>
      <c r="B7" s="463"/>
      <c r="C7" s="463"/>
      <c r="D7" s="463"/>
      <c r="E7" s="463"/>
      <c r="F7" s="463"/>
      <c r="G7" s="463">
        <v>0</v>
      </c>
      <c r="H7" s="463">
        <v>0</v>
      </c>
      <c r="I7" s="460"/>
      <c r="J7" s="463"/>
      <c r="K7" s="463"/>
      <c r="L7" s="424"/>
      <c r="M7" s="432"/>
      <c r="N7" s="424"/>
      <c r="O7" s="424"/>
      <c r="P7" s="424"/>
      <c r="Q7" s="424"/>
      <c r="R7" s="424"/>
      <c r="S7" s="459" t="str">
        <f t="shared" si="0"/>
        <v>1</v>
      </c>
      <c r="T7" s="459" t="str">
        <f t="shared" si="1"/>
        <v>1</v>
      </c>
      <c r="U7" s="459" t="str">
        <f t="shared" si="2"/>
        <v>0</v>
      </c>
      <c r="V7" s="459" t="str">
        <f t="shared" si="4"/>
        <v>0</v>
      </c>
      <c r="W7" s="459" t="str">
        <f t="shared" si="3"/>
        <v>N</v>
      </c>
      <c r="X7" s="990"/>
      <c r="Y7" s="993"/>
      <c r="Z7" s="995"/>
      <c r="AA7" s="995"/>
      <c r="AB7" s="995"/>
      <c r="AC7" s="985"/>
      <c r="AD7" s="985"/>
      <c r="AE7" s="985"/>
    </row>
    <row r="8" spans="1:31" s="462" customFormat="1" ht="49.95" customHeight="1">
      <c r="A8" s="432"/>
      <c r="B8" s="463"/>
      <c r="C8" s="463"/>
      <c r="D8" s="463"/>
      <c r="E8" s="463"/>
      <c r="F8" s="463"/>
      <c r="G8" s="463">
        <v>0</v>
      </c>
      <c r="H8" s="463">
        <v>0</v>
      </c>
      <c r="I8" s="460"/>
      <c r="J8" s="463"/>
      <c r="K8" s="463"/>
      <c r="L8" s="424"/>
      <c r="M8" s="432"/>
      <c r="N8" s="424"/>
      <c r="O8" s="424"/>
      <c r="P8" s="424"/>
      <c r="Q8" s="424"/>
      <c r="R8" s="424"/>
      <c r="S8" s="459" t="str">
        <f t="shared" si="0"/>
        <v>1</v>
      </c>
      <c r="T8" s="459" t="str">
        <f t="shared" si="1"/>
        <v>1</v>
      </c>
      <c r="U8" s="459" t="str">
        <f t="shared" si="2"/>
        <v>0</v>
      </c>
      <c r="V8" s="459" t="str">
        <f t="shared" si="4"/>
        <v>0</v>
      </c>
      <c r="W8" s="459" t="str">
        <f t="shared" si="3"/>
        <v>N</v>
      </c>
      <c r="X8" s="990"/>
      <c r="Y8" s="993"/>
      <c r="Z8" s="995"/>
      <c r="AA8" s="995"/>
      <c r="AB8" s="995"/>
      <c r="AC8" s="985"/>
      <c r="AD8" s="985"/>
      <c r="AE8" s="985"/>
    </row>
    <row r="9" spans="1:31" s="462" customFormat="1" ht="49.95" customHeight="1">
      <c r="A9" s="432"/>
      <c r="B9" s="463"/>
      <c r="C9" s="463"/>
      <c r="D9" s="463"/>
      <c r="E9" s="463"/>
      <c r="F9" s="463"/>
      <c r="G9" s="463">
        <v>0</v>
      </c>
      <c r="H9" s="463">
        <v>0</v>
      </c>
      <c r="I9" s="460"/>
      <c r="J9" s="463"/>
      <c r="K9" s="463"/>
      <c r="L9" s="424"/>
      <c r="M9" s="432"/>
      <c r="N9" s="424"/>
      <c r="O9" s="424"/>
      <c r="P9" s="424"/>
      <c r="Q9" s="424"/>
      <c r="R9" s="424"/>
      <c r="S9" s="459" t="str">
        <f t="shared" si="0"/>
        <v>1</v>
      </c>
      <c r="T9" s="459" t="str">
        <f t="shared" si="1"/>
        <v>1</v>
      </c>
      <c r="U9" s="459" t="str">
        <f t="shared" si="2"/>
        <v>0</v>
      </c>
      <c r="V9" s="459" t="str">
        <f t="shared" si="4"/>
        <v>0</v>
      </c>
      <c r="W9" s="459" t="str">
        <f t="shared" si="3"/>
        <v>N</v>
      </c>
      <c r="X9" s="990"/>
      <c r="Y9" s="993"/>
      <c r="Z9" s="995"/>
      <c r="AA9" s="995"/>
      <c r="AB9" s="995"/>
      <c r="AC9" s="985"/>
      <c r="AD9" s="985"/>
      <c r="AE9" s="985"/>
    </row>
    <row r="10" spans="1:31" s="462" customFormat="1" ht="49.95" customHeight="1">
      <c r="A10" s="432"/>
      <c r="B10" s="463"/>
      <c r="C10" s="463"/>
      <c r="D10" s="463"/>
      <c r="E10" s="463"/>
      <c r="F10" s="463"/>
      <c r="G10" s="463">
        <v>0</v>
      </c>
      <c r="H10" s="463">
        <v>0</v>
      </c>
      <c r="I10" s="460"/>
      <c r="J10" s="463"/>
      <c r="K10" s="463"/>
      <c r="L10" s="424"/>
      <c r="M10" s="432"/>
      <c r="N10" s="424"/>
      <c r="O10" s="424"/>
      <c r="P10" s="424"/>
      <c r="Q10" s="424"/>
      <c r="R10" s="424"/>
      <c r="S10" s="459" t="str">
        <f t="shared" si="0"/>
        <v>1</v>
      </c>
      <c r="T10" s="459" t="str">
        <f t="shared" si="1"/>
        <v>1</v>
      </c>
      <c r="U10" s="459" t="str">
        <f t="shared" si="2"/>
        <v>0</v>
      </c>
      <c r="V10" s="459" t="str">
        <f t="shared" si="4"/>
        <v>0</v>
      </c>
      <c r="W10" s="459" t="str">
        <f t="shared" si="3"/>
        <v>N</v>
      </c>
      <c r="X10" s="990"/>
      <c r="Y10" s="993"/>
      <c r="Z10" s="995"/>
      <c r="AA10" s="995"/>
      <c r="AB10" s="995"/>
      <c r="AC10" s="985"/>
      <c r="AD10" s="985"/>
      <c r="AE10" s="985"/>
    </row>
    <row r="11" spans="1:31" s="462" customFormat="1" ht="49.95" customHeight="1">
      <c r="A11" s="432"/>
      <c r="B11" s="463"/>
      <c r="C11" s="463"/>
      <c r="D11" s="463"/>
      <c r="E11" s="463"/>
      <c r="F11" s="463"/>
      <c r="G11" s="463">
        <v>0</v>
      </c>
      <c r="H11" s="463">
        <v>0</v>
      </c>
      <c r="I11" s="460"/>
      <c r="J11" s="463"/>
      <c r="K11" s="463"/>
      <c r="L11" s="424"/>
      <c r="M11" s="432"/>
      <c r="N11" s="424"/>
      <c r="O11" s="424"/>
      <c r="P11" s="424"/>
      <c r="Q11" s="424"/>
      <c r="R11" s="424"/>
      <c r="S11" s="459" t="str">
        <f t="shared" si="0"/>
        <v>1</v>
      </c>
      <c r="T11" s="459" t="str">
        <f t="shared" si="1"/>
        <v>1</v>
      </c>
      <c r="U11" s="459" t="str">
        <f t="shared" si="2"/>
        <v>0</v>
      </c>
      <c r="V11" s="459" t="str">
        <f t="shared" si="4"/>
        <v>0</v>
      </c>
      <c r="W11" s="459" t="str">
        <f t="shared" si="3"/>
        <v>N</v>
      </c>
      <c r="X11" s="990"/>
      <c r="Y11" s="993"/>
      <c r="Z11" s="995"/>
      <c r="AA11" s="995"/>
      <c r="AB11" s="995"/>
      <c r="AC11" s="985"/>
      <c r="AD11" s="985"/>
      <c r="AE11" s="985"/>
    </row>
    <row r="12" spans="1:31" s="462" customFormat="1" ht="49.95" customHeight="1">
      <c r="A12" s="432"/>
      <c r="B12" s="463"/>
      <c r="C12" s="463"/>
      <c r="D12" s="463"/>
      <c r="E12" s="463"/>
      <c r="F12" s="463"/>
      <c r="G12" s="463">
        <v>0</v>
      </c>
      <c r="H12" s="463">
        <v>0</v>
      </c>
      <c r="I12" s="460"/>
      <c r="J12" s="463"/>
      <c r="K12" s="463"/>
      <c r="L12" s="424"/>
      <c r="M12" s="432"/>
      <c r="N12" s="424"/>
      <c r="O12" s="424"/>
      <c r="P12" s="424"/>
      <c r="Q12" s="424"/>
      <c r="R12" s="424"/>
      <c r="S12" s="459" t="str">
        <f t="shared" si="0"/>
        <v>1</v>
      </c>
      <c r="T12" s="459" t="str">
        <f t="shared" si="1"/>
        <v>1</v>
      </c>
      <c r="U12" s="459" t="str">
        <f t="shared" si="2"/>
        <v>0</v>
      </c>
      <c r="V12" s="459" t="str">
        <f t="shared" si="4"/>
        <v>0</v>
      </c>
      <c r="W12" s="459" t="str">
        <f t="shared" si="3"/>
        <v>N</v>
      </c>
      <c r="X12" s="990"/>
      <c r="Y12" s="993"/>
      <c r="Z12" s="995"/>
      <c r="AA12" s="995"/>
      <c r="AB12" s="995"/>
      <c r="AC12" s="985"/>
      <c r="AD12" s="985"/>
      <c r="AE12" s="985"/>
    </row>
    <row r="13" spans="1:31" s="462" customFormat="1" ht="49.95" customHeight="1">
      <c r="A13" s="432"/>
      <c r="B13" s="463"/>
      <c r="C13" s="463"/>
      <c r="D13" s="463"/>
      <c r="E13" s="463"/>
      <c r="F13" s="463"/>
      <c r="G13" s="463">
        <v>0</v>
      </c>
      <c r="H13" s="463">
        <v>0</v>
      </c>
      <c r="I13" s="460"/>
      <c r="J13" s="463"/>
      <c r="K13" s="463"/>
      <c r="L13" s="424"/>
      <c r="M13" s="432"/>
      <c r="N13" s="424"/>
      <c r="O13" s="424"/>
      <c r="P13" s="424"/>
      <c r="Q13" s="424"/>
      <c r="R13" s="424"/>
      <c r="S13" s="459" t="str">
        <f t="shared" si="0"/>
        <v>1</v>
      </c>
      <c r="T13" s="459" t="str">
        <f t="shared" si="1"/>
        <v>1</v>
      </c>
      <c r="U13" s="459" t="str">
        <f t="shared" si="2"/>
        <v>0</v>
      </c>
      <c r="V13" s="459" t="str">
        <f t="shared" si="4"/>
        <v>0</v>
      </c>
      <c r="W13" s="459" t="str">
        <f t="shared" si="3"/>
        <v>N</v>
      </c>
      <c r="X13" s="990"/>
      <c r="Y13" s="993"/>
      <c r="Z13" s="995"/>
      <c r="AA13" s="995"/>
      <c r="AB13" s="995"/>
      <c r="AC13" s="985"/>
      <c r="AD13" s="985"/>
      <c r="AE13" s="985"/>
    </row>
    <row r="14" spans="1:31" s="462" customFormat="1" ht="49.95" customHeight="1">
      <c r="A14" s="432"/>
      <c r="B14" s="463"/>
      <c r="C14" s="463"/>
      <c r="D14" s="463"/>
      <c r="E14" s="463"/>
      <c r="F14" s="463"/>
      <c r="G14" s="463">
        <v>0</v>
      </c>
      <c r="H14" s="463">
        <v>0</v>
      </c>
      <c r="I14" s="460"/>
      <c r="J14" s="463"/>
      <c r="K14" s="463"/>
      <c r="L14" s="424"/>
      <c r="M14" s="432"/>
      <c r="N14" s="424"/>
      <c r="O14" s="424"/>
      <c r="P14" s="424"/>
      <c r="Q14" s="424"/>
      <c r="R14" s="424"/>
      <c r="S14" s="459" t="str">
        <f t="shared" si="0"/>
        <v>1</v>
      </c>
      <c r="T14" s="459" t="str">
        <f t="shared" si="1"/>
        <v>1</v>
      </c>
      <c r="U14" s="459" t="str">
        <f t="shared" si="2"/>
        <v>0</v>
      </c>
      <c r="V14" s="459" t="str">
        <f t="shared" si="4"/>
        <v>0</v>
      </c>
      <c r="W14" s="459" t="str">
        <f t="shared" si="3"/>
        <v>N</v>
      </c>
      <c r="X14" s="990"/>
      <c r="Y14" s="993"/>
      <c r="Z14" s="995"/>
      <c r="AA14" s="995"/>
      <c r="AB14" s="995"/>
      <c r="AC14" s="985"/>
      <c r="AD14" s="985"/>
      <c r="AE14" s="985"/>
    </row>
    <row r="15" spans="1:31" s="462" customFormat="1" ht="49.95" customHeight="1">
      <c r="A15" s="432"/>
      <c r="B15" s="463"/>
      <c r="C15" s="463"/>
      <c r="D15" s="463"/>
      <c r="E15" s="463"/>
      <c r="F15" s="463"/>
      <c r="G15" s="463">
        <v>0</v>
      </c>
      <c r="H15" s="463">
        <v>0</v>
      </c>
      <c r="I15" s="460"/>
      <c r="J15" s="463"/>
      <c r="K15" s="463"/>
      <c r="L15" s="424"/>
      <c r="M15" s="432"/>
      <c r="N15" s="424"/>
      <c r="O15" s="424"/>
      <c r="P15" s="424"/>
      <c r="Q15" s="424"/>
      <c r="R15" s="424"/>
      <c r="S15" s="459" t="str">
        <f t="shared" si="0"/>
        <v>1</v>
      </c>
      <c r="T15" s="459" t="str">
        <f t="shared" si="1"/>
        <v>1</v>
      </c>
      <c r="U15" s="459" t="str">
        <f t="shared" si="2"/>
        <v>0</v>
      </c>
      <c r="V15" s="459" t="str">
        <f t="shared" si="4"/>
        <v>0</v>
      </c>
      <c r="W15" s="459" t="str">
        <f t="shared" si="3"/>
        <v>N</v>
      </c>
      <c r="X15" s="990"/>
      <c r="Y15" s="993"/>
      <c r="Z15" s="995"/>
      <c r="AA15" s="995"/>
      <c r="AB15" s="995"/>
      <c r="AC15" s="985"/>
      <c r="AD15" s="985"/>
      <c r="AE15" s="985"/>
    </row>
    <row r="16" spans="1:31" s="462" customFormat="1" ht="49.95" customHeight="1">
      <c r="A16" s="432"/>
      <c r="B16" s="463"/>
      <c r="C16" s="463"/>
      <c r="D16" s="463"/>
      <c r="E16" s="463"/>
      <c r="F16" s="463"/>
      <c r="G16" s="463">
        <v>0</v>
      </c>
      <c r="H16" s="463">
        <v>0</v>
      </c>
      <c r="I16" s="460"/>
      <c r="J16" s="463"/>
      <c r="K16" s="463"/>
      <c r="L16" s="424"/>
      <c r="M16" s="432"/>
      <c r="N16" s="424"/>
      <c r="O16" s="424"/>
      <c r="P16" s="424"/>
      <c r="Q16" s="424"/>
      <c r="R16" s="424"/>
      <c r="S16" s="459" t="str">
        <f t="shared" si="0"/>
        <v>1</v>
      </c>
      <c r="T16" s="459" t="str">
        <f t="shared" si="1"/>
        <v>1</v>
      </c>
      <c r="U16" s="459" t="str">
        <f t="shared" si="2"/>
        <v>0</v>
      </c>
      <c r="V16" s="459" t="str">
        <f t="shared" si="4"/>
        <v>0</v>
      </c>
      <c r="W16" s="459" t="str">
        <f t="shared" si="3"/>
        <v>N</v>
      </c>
      <c r="X16" s="990"/>
      <c r="Y16" s="993"/>
      <c r="Z16" s="995"/>
      <c r="AA16" s="995"/>
      <c r="AB16" s="995"/>
      <c r="AC16" s="985"/>
      <c r="AD16" s="985"/>
      <c r="AE16" s="985"/>
    </row>
    <row r="17" spans="1:31" s="462" customFormat="1" ht="49.95" customHeight="1">
      <c r="A17" s="432"/>
      <c r="B17" s="463"/>
      <c r="C17" s="463"/>
      <c r="D17" s="463"/>
      <c r="E17" s="463"/>
      <c r="F17" s="463"/>
      <c r="G17" s="463">
        <v>0</v>
      </c>
      <c r="H17" s="463">
        <v>0</v>
      </c>
      <c r="I17" s="460"/>
      <c r="J17" s="463"/>
      <c r="K17" s="463"/>
      <c r="L17" s="424"/>
      <c r="M17" s="432"/>
      <c r="N17" s="424"/>
      <c r="O17" s="424"/>
      <c r="P17" s="424"/>
      <c r="Q17" s="424"/>
      <c r="R17" s="424"/>
      <c r="S17" s="459" t="str">
        <f t="shared" si="0"/>
        <v>1</v>
      </c>
      <c r="T17" s="459" t="str">
        <f t="shared" si="1"/>
        <v>1</v>
      </c>
      <c r="U17" s="459" t="str">
        <f t="shared" si="2"/>
        <v>0</v>
      </c>
      <c r="V17" s="459" t="str">
        <f t="shared" si="4"/>
        <v>0</v>
      </c>
      <c r="W17" s="459" t="str">
        <f t="shared" si="3"/>
        <v>N</v>
      </c>
      <c r="X17" s="990"/>
      <c r="Y17" s="993"/>
      <c r="Z17" s="995"/>
      <c r="AA17" s="995"/>
      <c r="AB17" s="995"/>
      <c r="AC17" s="985"/>
      <c r="AD17" s="985"/>
      <c r="AE17" s="985"/>
    </row>
    <row r="18" spans="1:31" s="462" customFormat="1" ht="49.95" customHeight="1">
      <c r="A18" s="432"/>
      <c r="B18" s="463"/>
      <c r="C18" s="463"/>
      <c r="D18" s="463"/>
      <c r="E18" s="463"/>
      <c r="F18" s="463"/>
      <c r="G18" s="463">
        <v>0</v>
      </c>
      <c r="H18" s="463">
        <v>0</v>
      </c>
      <c r="I18" s="460"/>
      <c r="J18" s="463"/>
      <c r="K18" s="463"/>
      <c r="L18" s="424"/>
      <c r="M18" s="432"/>
      <c r="N18" s="424"/>
      <c r="O18" s="424"/>
      <c r="P18" s="424"/>
      <c r="Q18" s="424"/>
      <c r="R18" s="424"/>
      <c r="S18" s="459" t="str">
        <f t="shared" si="0"/>
        <v>1</v>
      </c>
      <c r="T18" s="459" t="str">
        <f t="shared" si="1"/>
        <v>1</v>
      </c>
      <c r="U18" s="459" t="str">
        <f t="shared" si="2"/>
        <v>0</v>
      </c>
      <c r="V18" s="459" t="str">
        <f t="shared" si="4"/>
        <v>0</v>
      </c>
      <c r="W18" s="459" t="str">
        <f t="shared" si="3"/>
        <v>N</v>
      </c>
      <c r="X18" s="990"/>
      <c r="Y18" s="993"/>
      <c r="Z18" s="995"/>
      <c r="AA18" s="995"/>
      <c r="AB18" s="995"/>
      <c r="AC18" s="985"/>
      <c r="AD18" s="985"/>
      <c r="AE18" s="985"/>
    </row>
    <row r="19" spans="1:31" s="462" customFormat="1" ht="49.95" customHeight="1">
      <c r="A19" s="432"/>
      <c r="B19" s="463"/>
      <c r="C19" s="463"/>
      <c r="D19" s="463"/>
      <c r="E19" s="463"/>
      <c r="F19" s="463"/>
      <c r="G19" s="463">
        <v>0</v>
      </c>
      <c r="H19" s="463">
        <v>0</v>
      </c>
      <c r="I19" s="460"/>
      <c r="J19" s="463"/>
      <c r="K19" s="463"/>
      <c r="L19" s="424"/>
      <c r="M19" s="432"/>
      <c r="N19" s="424"/>
      <c r="O19" s="424"/>
      <c r="P19" s="424"/>
      <c r="Q19" s="424"/>
      <c r="R19" s="424"/>
      <c r="S19" s="459" t="str">
        <f t="shared" si="0"/>
        <v>1</v>
      </c>
      <c r="T19" s="459" t="str">
        <f t="shared" si="1"/>
        <v>1</v>
      </c>
      <c r="U19" s="459" t="str">
        <f t="shared" si="2"/>
        <v>0</v>
      </c>
      <c r="V19" s="459" t="str">
        <f t="shared" si="4"/>
        <v>0</v>
      </c>
      <c r="W19" s="459" t="str">
        <f t="shared" si="3"/>
        <v>N</v>
      </c>
      <c r="X19" s="990"/>
      <c r="Y19" s="993"/>
      <c r="Z19" s="995"/>
      <c r="AA19" s="995"/>
      <c r="AB19" s="995"/>
      <c r="AC19" s="985"/>
      <c r="AD19" s="985"/>
      <c r="AE19" s="985"/>
    </row>
    <row r="20" spans="1:31" s="462" customFormat="1" ht="49.95" customHeight="1">
      <c r="A20" s="432"/>
      <c r="B20" s="463"/>
      <c r="C20" s="463"/>
      <c r="D20" s="463"/>
      <c r="E20" s="463"/>
      <c r="F20" s="463"/>
      <c r="G20" s="463">
        <v>0</v>
      </c>
      <c r="H20" s="463">
        <v>0</v>
      </c>
      <c r="I20" s="460"/>
      <c r="J20" s="463"/>
      <c r="K20" s="463"/>
      <c r="L20" s="424"/>
      <c r="M20" s="432"/>
      <c r="N20" s="424"/>
      <c r="O20" s="424"/>
      <c r="P20" s="424"/>
      <c r="Q20" s="424"/>
      <c r="R20" s="424"/>
      <c r="S20" s="459" t="str">
        <f t="shared" si="0"/>
        <v>1</v>
      </c>
      <c r="T20" s="459" t="str">
        <f t="shared" si="1"/>
        <v>1</v>
      </c>
      <c r="U20" s="459" t="str">
        <f t="shared" si="2"/>
        <v>0</v>
      </c>
      <c r="V20" s="459" t="str">
        <f t="shared" si="4"/>
        <v>0</v>
      </c>
      <c r="W20" s="459" t="str">
        <f t="shared" si="3"/>
        <v>N</v>
      </c>
      <c r="X20" s="990"/>
      <c r="Y20" s="993"/>
      <c r="Z20" s="995"/>
      <c r="AA20" s="995"/>
      <c r="AB20" s="995"/>
      <c r="AC20" s="985"/>
      <c r="AD20" s="985"/>
      <c r="AE20" s="985"/>
    </row>
    <row r="21" spans="1:31" s="462" customFormat="1" ht="49.95" customHeight="1">
      <c r="A21" s="432"/>
      <c r="B21" s="463"/>
      <c r="C21" s="463"/>
      <c r="D21" s="463"/>
      <c r="E21" s="463"/>
      <c r="F21" s="463"/>
      <c r="G21" s="463">
        <v>0</v>
      </c>
      <c r="H21" s="463">
        <v>0</v>
      </c>
      <c r="I21" s="460"/>
      <c r="J21" s="463"/>
      <c r="K21" s="463"/>
      <c r="L21" s="424"/>
      <c r="M21" s="432"/>
      <c r="N21" s="424"/>
      <c r="O21" s="424"/>
      <c r="P21" s="424"/>
      <c r="Q21" s="424"/>
      <c r="R21" s="424"/>
      <c r="S21" s="459" t="str">
        <f t="shared" si="0"/>
        <v>1</v>
      </c>
      <c r="T21" s="459" t="str">
        <f t="shared" si="1"/>
        <v>1</v>
      </c>
      <c r="U21" s="459" t="str">
        <f t="shared" si="2"/>
        <v>0</v>
      </c>
      <c r="V21" s="459" t="str">
        <f t="shared" si="4"/>
        <v>0</v>
      </c>
      <c r="W21" s="459" t="str">
        <f t="shared" si="3"/>
        <v>N</v>
      </c>
      <c r="X21" s="990"/>
      <c r="Y21" s="993"/>
      <c r="Z21" s="995"/>
      <c r="AA21" s="995"/>
      <c r="AB21" s="995"/>
      <c r="AC21" s="985"/>
      <c r="AD21" s="985"/>
      <c r="AE21" s="985"/>
    </row>
    <row r="22" spans="1:31" s="462" customFormat="1" ht="49.95" customHeight="1">
      <c r="A22" s="432"/>
      <c r="B22" s="463"/>
      <c r="C22" s="463"/>
      <c r="D22" s="463"/>
      <c r="E22" s="463"/>
      <c r="F22" s="463"/>
      <c r="G22" s="463">
        <v>0</v>
      </c>
      <c r="H22" s="463">
        <v>0</v>
      </c>
      <c r="I22" s="460"/>
      <c r="J22" s="463"/>
      <c r="K22" s="463"/>
      <c r="L22" s="424"/>
      <c r="M22" s="432"/>
      <c r="N22" s="424"/>
      <c r="O22" s="424"/>
      <c r="P22" s="424"/>
      <c r="Q22" s="424"/>
      <c r="R22" s="424"/>
      <c r="S22" s="459" t="str">
        <f t="shared" si="0"/>
        <v>1</v>
      </c>
      <c r="T22" s="459" t="str">
        <f t="shared" si="1"/>
        <v>1</v>
      </c>
      <c r="U22" s="459" t="str">
        <f t="shared" si="2"/>
        <v>0</v>
      </c>
      <c r="V22" s="459" t="str">
        <f t="shared" si="4"/>
        <v>0</v>
      </c>
      <c r="W22" s="459" t="str">
        <f t="shared" si="3"/>
        <v>N</v>
      </c>
      <c r="X22" s="991"/>
      <c r="Y22" s="994"/>
      <c r="Z22" s="995"/>
      <c r="AA22" s="995"/>
      <c r="AB22" s="995"/>
      <c r="AC22" s="985"/>
      <c r="AD22" s="985"/>
      <c r="AE22" s="985"/>
    </row>
    <row r="23" spans="1:31" s="466" customFormat="1" ht="49.95" customHeight="1">
      <c r="A23" s="986" t="s">
        <v>1152</v>
      </c>
      <c r="B23" s="987"/>
      <c r="C23" s="987"/>
      <c r="D23" s="987"/>
      <c r="E23" s="987"/>
      <c r="F23" s="987"/>
      <c r="G23" s="987"/>
      <c r="H23" s="987"/>
      <c r="I23" s="987"/>
      <c r="J23" s="987"/>
      <c r="K23" s="987"/>
      <c r="L23" s="987"/>
      <c r="M23" s="988"/>
      <c r="N23" s="300">
        <f>SUM(N4:N22)</f>
        <v>0</v>
      </c>
      <c r="O23" s="300">
        <f t="shared" ref="O23:R23" si="5">SUM(O4:O22)</f>
        <v>0</v>
      </c>
      <c r="P23" s="300">
        <f t="shared" si="5"/>
        <v>0</v>
      </c>
      <c r="Q23" s="300">
        <f t="shared" si="5"/>
        <v>0</v>
      </c>
      <c r="R23" s="300">
        <f t="shared" si="5"/>
        <v>0</v>
      </c>
      <c r="S23" s="464"/>
      <c r="T23" s="464"/>
      <c r="U23" s="464"/>
      <c r="V23" s="464"/>
      <c r="W23" s="465"/>
      <c r="X23" s="452">
        <f>X4</f>
        <v>1</v>
      </c>
      <c r="Y23" s="458">
        <f>Y4</f>
        <v>0</v>
      </c>
      <c r="Z23" s="995"/>
      <c r="AA23" s="995"/>
      <c r="AB23" s="995"/>
      <c r="AC23" s="985"/>
      <c r="AD23" s="985"/>
      <c r="AE23" s="985"/>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A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79" priority="9" operator="containsText" text="0">
      <formula>NOT(ISERROR(SEARCH("0",S4)))</formula>
    </cfRule>
  </conditionalFormatting>
  <conditionalFormatting sqref="U4:U22">
    <cfRule type="containsText" dxfId="178" priority="8" operator="containsText" text="0">
      <formula>NOT(ISERROR(SEARCH("0",U4)))</formula>
    </cfRule>
  </conditionalFormatting>
  <conditionalFormatting sqref="V4:V22">
    <cfRule type="containsText" dxfId="177" priority="7" operator="containsText" text="1">
      <formula>NOT(ISERROR(SEARCH("1",V4)))</formula>
    </cfRule>
  </conditionalFormatting>
  <conditionalFormatting sqref="W4:W22 A23">
    <cfRule type="containsText" dxfId="176" priority="6" operator="containsText" text="Y">
      <formula>NOT(ISERROR(SEARCH("Y",A4)))</formula>
    </cfRule>
  </conditionalFormatting>
  <conditionalFormatting sqref="AC4:AE4">
    <cfRule type="cellIs" dxfId="175" priority="4" stopIfTrue="1" operator="equal">
      <formula>"身份空白"</formula>
    </cfRule>
    <cfRule type="cellIs" dxfId="17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1"/>
  <dimension ref="A1:AE55"/>
  <sheetViews>
    <sheetView zoomScale="50" zoomScaleNormal="50" workbookViewId="0">
      <selection activeCell="N2" sqref="N2:P2"/>
    </sheetView>
  </sheetViews>
  <sheetFormatPr defaultColWidth="8.88671875" defaultRowHeight="15"/>
  <cols>
    <col min="1" max="1" width="17.88671875" style="7" customWidth="1"/>
    <col min="2" max="2" width="16.33203125" style="8" customWidth="1"/>
    <col min="3" max="9" width="17.21875" style="7" customWidth="1"/>
    <col min="10" max="10" width="30" style="9" customWidth="1"/>
    <col min="11" max="11" width="25.21875" style="7" customWidth="1"/>
    <col min="12" max="12" width="22.5546875" style="10" customWidth="1"/>
    <col min="13" max="13" width="20.6640625" style="7" customWidth="1"/>
    <col min="14" max="16" width="32.44140625" style="11" customWidth="1"/>
    <col min="17" max="17" width="21.77734375" style="11" customWidth="1"/>
    <col min="18" max="18" width="32.44140625" style="11" customWidth="1"/>
    <col min="19" max="20" width="23.77734375" style="7" customWidth="1"/>
    <col min="21" max="21" width="18.44140625" style="7" customWidth="1"/>
    <col min="22" max="22" width="21.109375" style="7" customWidth="1"/>
    <col min="23" max="23" width="17" style="7" customWidth="1"/>
    <col min="24" max="24" width="19.5546875" style="7" customWidth="1"/>
    <col min="25" max="25" width="19" style="12" customWidth="1"/>
    <col min="26" max="31" width="22.4414062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972</v>
      </c>
      <c r="B3" s="220" t="s">
        <v>505</v>
      </c>
      <c r="C3" s="221" t="s">
        <v>506</v>
      </c>
      <c r="D3" s="221" t="s">
        <v>507</v>
      </c>
      <c r="E3" s="221" t="s">
        <v>1054</v>
      </c>
      <c r="F3" s="221" t="s">
        <v>509</v>
      </c>
      <c r="G3" s="221" t="s">
        <v>1109</v>
      </c>
      <c r="H3" s="221" t="s">
        <v>511</v>
      </c>
      <c r="I3" s="221" t="s">
        <v>512</v>
      </c>
      <c r="J3" s="221" t="s">
        <v>513</v>
      </c>
      <c r="K3" s="221" t="s">
        <v>733</v>
      </c>
      <c r="L3" s="222" t="s">
        <v>514</v>
      </c>
      <c r="M3" s="221" t="s">
        <v>1115</v>
      </c>
      <c r="N3" s="304" t="s">
        <v>1116</v>
      </c>
      <c r="O3" s="423" t="s">
        <v>1117</v>
      </c>
      <c r="P3" s="423" t="s">
        <v>736</v>
      </c>
      <c r="Q3" s="423" t="s">
        <v>1119</v>
      </c>
      <c r="R3" s="423" t="s">
        <v>738</v>
      </c>
      <c r="S3" s="425" t="s">
        <v>750</v>
      </c>
      <c r="T3" s="425" t="s">
        <v>739</v>
      </c>
      <c r="U3" s="425" t="s">
        <v>740</v>
      </c>
      <c r="V3" s="306" t="s">
        <v>1084</v>
      </c>
      <c r="W3" s="425" t="s">
        <v>1085</v>
      </c>
      <c r="X3" s="307" t="s">
        <v>116</v>
      </c>
      <c r="Y3" s="308" t="s">
        <v>743</v>
      </c>
      <c r="Z3" s="309" t="s">
        <v>744</v>
      </c>
      <c r="AA3" s="309" t="s">
        <v>745</v>
      </c>
      <c r="AB3" s="310" t="s">
        <v>746</v>
      </c>
      <c r="AC3" s="311" t="s">
        <v>747</v>
      </c>
      <c r="AD3" s="311" t="s">
        <v>1089</v>
      </c>
      <c r="AE3" s="311" t="s">
        <v>749</v>
      </c>
    </row>
    <row r="4" spans="1:31" s="416" customFormat="1" ht="49.95" customHeight="1">
      <c r="A4" s="394">
        <v>1</v>
      </c>
      <c r="B4" s="397">
        <f>'步驟1. 先填【111-1申請總表】會自動帶公式至步驟2.欄位'!G29</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先填【111-1申請總表】會自動帶公式至步驟2.欄位'!$N$29="弱勢家庭子女",'步驟1. 先填【111-1申請總表】會自動帶公式至步驟2.欄位'!$N$29="弱勢家庭身障學生或身障人士子女")),U4*(G4=0)),"1","0")</f>
        <v>0</v>
      </c>
      <c r="W4" s="429" t="str">
        <f t="shared" ref="W4:W22" si="3">IF(U4*V4,"Y","N")</f>
        <v>N</v>
      </c>
      <c r="X4" s="966">
        <f>COUNTIF(U4:U22,"1")</f>
        <v>1</v>
      </c>
      <c r="Y4" s="879">
        <f>'步驟1. 先填【111-1申請總表】會自動帶公式至步驟2.欄位'!N29</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1152</v>
      </c>
      <c r="B23" s="970"/>
      <c r="C23" s="970"/>
      <c r="D23" s="970"/>
      <c r="E23" s="970"/>
      <c r="F23" s="970"/>
      <c r="G23" s="970"/>
      <c r="H23" s="970"/>
      <c r="I23" s="970"/>
      <c r="J23" s="970"/>
      <c r="K23" s="970"/>
      <c r="L23" s="970"/>
      <c r="M23" s="971"/>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F1">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73" priority="9" operator="containsText" text="0">
      <formula>NOT(ISERROR(SEARCH("0",S4)))</formula>
    </cfRule>
  </conditionalFormatting>
  <conditionalFormatting sqref="U4:U22">
    <cfRule type="containsText" dxfId="172" priority="8" operator="containsText" text="0">
      <formula>NOT(ISERROR(SEARCH("0",U4)))</formula>
    </cfRule>
  </conditionalFormatting>
  <conditionalFormatting sqref="V4:V22">
    <cfRule type="containsText" dxfId="171" priority="7" operator="containsText" text="1">
      <formula>NOT(ISERROR(SEARCH("1",V4)))</formula>
    </cfRule>
  </conditionalFormatting>
  <conditionalFormatting sqref="W4:W22 A23">
    <cfRule type="containsText" dxfId="170" priority="6" operator="containsText" text="Y">
      <formula>NOT(ISERROR(SEARCH("Y",A4)))</formula>
    </cfRule>
  </conditionalFormatting>
  <conditionalFormatting sqref="AC4:AE4">
    <cfRule type="cellIs" dxfId="169" priority="4" stopIfTrue="1" operator="equal">
      <formula>"身份空白"</formula>
    </cfRule>
    <cfRule type="cellIs" dxfId="16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2"/>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M5" sqref="M5"/>
    </sheetView>
  </sheetViews>
  <sheetFormatPr defaultColWidth="8.88671875" defaultRowHeight="15"/>
  <cols>
    <col min="1" max="1" width="17.88671875" style="7" customWidth="1"/>
    <col min="2" max="2" width="19.6640625" style="8" customWidth="1"/>
    <col min="3" max="9" width="14.44140625" style="7" customWidth="1"/>
    <col min="10" max="10" width="23.44140625" style="9" customWidth="1"/>
    <col min="11" max="11" width="18.77734375" style="7" customWidth="1"/>
    <col min="12" max="12" width="20" style="10" customWidth="1"/>
    <col min="13" max="13" width="18.21875" style="7" customWidth="1"/>
    <col min="14" max="16" width="21.88671875" style="11" customWidth="1"/>
    <col min="17" max="17" width="14.88671875" style="11" customWidth="1"/>
    <col min="18" max="18" width="21.88671875" style="11" customWidth="1"/>
    <col min="19" max="20" width="19.33203125" style="7" customWidth="1"/>
    <col min="21" max="21" width="18.44140625" style="7" customWidth="1"/>
    <col min="22" max="22" width="17.109375" style="7" customWidth="1"/>
    <col min="23" max="23" width="17" style="7" customWidth="1"/>
    <col min="24" max="24" width="16.6640625" style="7" customWidth="1"/>
    <col min="25" max="25" width="19" style="12" customWidth="1"/>
    <col min="26" max="31" width="23.1093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先填【111-1申請總表】會自動帶公式至步驟2.欄位'!G30</f>
        <v>0</v>
      </c>
      <c r="C4" s="441"/>
      <c r="D4" s="394">
        <v>1</v>
      </c>
      <c r="E4" s="394">
        <v>1</v>
      </c>
      <c r="F4" s="394">
        <v>0</v>
      </c>
      <c r="G4" s="441">
        <v>0</v>
      </c>
      <c r="H4" s="441">
        <v>0</v>
      </c>
      <c r="I4" s="394">
        <v>1</v>
      </c>
      <c r="J4" s="394">
        <f>'步驟1. 先填【111-1申請總表】會自動帶公式至步驟2.欄位'!C8</f>
        <v>0</v>
      </c>
      <c r="K4" s="394">
        <v>2</v>
      </c>
      <c r="L4" s="424"/>
      <c r="M4" s="393"/>
      <c r="N4" s="432"/>
      <c r="O4" s="432"/>
      <c r="P4" s="432"/>
      <c r="Q4" s="432"/>
      <c r="R4" s="432"/>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先填【111-1申請總表】會自動帶公式至步驟2.欄位'!$N$30="弱勢家庭子女",'步驟1. 先填【111-1申請總表】會自動帶公式至步驟2.欄位'!$N$30="弱勢家庭身障學生或身障人士子女")),U4*(G4=0)),"1","0")</f>
        <v>0</v>
      </c>
      <c r="W4" s="429" t="str">
        <f t="shared" ref="W4:W22" si="3">IF(U4*V4,"Y","N")</f>
        <v>N</v>
      </c>
      <c r="X4" s="966">
        <f>COUNTIF(U4:U22,"1")</f>
        <v>1</v>
      </c>
      <c r="Y4" s="879">
        <f>'步驟1. 先填【111-1申請總表】會自動帶公式至步驟2.欄位'!N30</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32"/>
      <c r="O5" s="432"/>
      <c r="P5" s="432"/>
      <c r="Q5" s="432"/>
      <c r="R5" s="432"/>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93"/>
      <c r="D6" s="393"/>
      <c r="E6" s="393"/>
      <c r="F6" s="393"/>
      <c r="G6" s="393">
        <v>0</v>
      </c>
      <c r="H6" s="393">
        <v>0</v>
      </c>
      <c r="I6" s="441"/>
      <c r="J6" s="393"/>
      <c r="K6" s="393"/>
      <c r="L6" s="424"/>
      <c r="M6" s="393"/>
      <c r="N6" s="432"/>
      <c r="O6" s="432"/>
      <c r="P6" s="432"/>
      <c r="Q6" s="432"/>
      <c r="R6" s="432"/>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93"/>
      <c r="D7" s="393"/>
      <c r="E7" s="393"/>
      <c r="F7" s="393"/>
      <c r="G7" s="393">
        <v>0</v>
      </c>
      <c r="H7" s="393">
        <v>0</v>
      </c>
      <c r="I7" s="441"/>
      <c r="J7" s="393"/>
      <c r="K7" s="393"/>
      <c r="L7" s="424"/>
      <c r="M7" s="393"/>
      <c r="N7" s="432"/>
      <c r="O7" s="432"/>
      <c r="P7" s="432"/>
      <c r="Q7" s="432"/>
      <c r="R7" s="432"/>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93"/>
      <c r="D8" s="393"/>
      <c r="E8" s="393"/>
      <c r="F8" s="393"/>
      <c r="G8" s="393">
        <v>0</v>
      </c>
      <c r="H8" s="393">
        <v>0</v>
      </c>
      <c r="I8" s="441"/>
      <c r="J8" s="393"/>
      <c r="K8" s="393"/>
      <c r="L8" s="424"/>
      <c r="M8" s="393"/>
      <c r="N8" s="432"/>
      <c r="O8" s="432"/>
      <c r="P8" s="432"/>
      <c r="Q8" s="432"/>
      <c r="R8" s="432"/>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93"/>
      <c r="D9" s="393"/>
      <c r="E9" s="393"/>
      <c r="F9" s="393"/>
      <c r="G9" s="393">
        <v>0</v>
      </c>
      <c r="H9" s="393">
        <v>0</v>
      </c>
      <c r="I9" s="441"/>
      <c r="J9" s="393"/>
      <c r="K9" s="393"/>
      <c r="L9" s="424"/>
      <c r="M9" s="393"/>
      <c r="N9" s="432"/>
      <c r="O9" s="432"/>
      <c r="P9" s="432"/>
      <c r="Q9" s="432"/>
      <c r="R9" s="432"/>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93"/>
      <c r="D10" s="393"/>
      <c r="E10" s="393"/>
      <c r="F10" s="393"/>
      <c r="G10" s="393">
        <v>0</v>
      </c>
      <c r="H10" s="393">
        <v>0</v>
      </c>
      <c r="I10" s="441"/>
      <c r="J10" s="393"/>
      <c r="K10" s="393"/>
      <c r="L10" s="424"/>
      <c r="M10" s="393"/>
      <c r="N10" s="432"/>
      <c r="O10" s="432"/>
      <c r="P10" s="432"/>
      <c r="Q10" s="432"/>
      <c r="R10" s="432"/>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93"/>
      <c r="D11" s="393"/>
      <c r="E11" s="393"/>
      <c r="F11" s="393"/>
      <c r="G11" s="393">
        <v>0</v>
      </c>
      <c r="H11" s="393">
        <v>0</v>
      </c>
      <c r="I11" s="441"/>
      <c r="J11" s="393"/>
      <c r="K11" s="393"/>
      <c r="L11" s="424"/>
      <c r="M11" s="393"/>
      <c r="N11" s="432"/>
      <c r="O11" s="432"/>
      <c r="P11" s="432"/>
      <c r="Q11" s="432"/>
      <c r="R11" s="432"/>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93"/>
      <c r="D12" s="393"/>
      <c r="E12" s="393"/>
      <c r="F12" s="393"/>
      <c r="G12" s="393">
        <v>0</v>
      </c>
      <c r="H12" s="393">
        <v>0</v>
      </c>
      <c r="I12" s="441"/>
      <c r="J12" s="393"/>
      <c r="K12" s="393"/>
      <c r="L12" s="424"/>
      <c r="M12" s="393"/>
      <c r="N12" s="432"/>
      <c r="O12" s="432"/>
      <c r="P12" s="432"/>
      <c r="Q12" s="432"/>
      <c r="R12" s="432"/>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93"/>
      <c r="D13" s="393"/>
      <c r="E13" s="393"/>
      <c r="F13" s="393"/>
      <c r="G13" s="393">
        <v>0</v>
      </c>
      <c r="H13" s="393">
        <v>0</v>
      </c>
      <c r="I13" s="441"/>
      <c r="J13" s="393"/>
      <c r="K13" s="393"/>
      <c r="L13" s="424"/>
      <c r="M13" s="393"/>
      <c r="N13" s="432"/>
      <c r="O13" s="432"/>
      <c r="P13" s="432"/>
      <c r="Q13" s="432"/>
      <c r="R13" s="432"/>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93"/>
      <c r="D14" s="393"/>
      <c r="E14" s="393"/>
      <c r="F14" s="393"/>
      <c r="G14" s="393">
        <v>0</v>
      </c>
      <c r="H14" s="393">
        <v>0</v>
      </c>
      <c r="I14" s="441"/>
      <c r="J14" s="393"/>
      <c r="K14" s="393"/>
      <c r="L14" s="424"/>
      <c r="M14" s="393"/>
      <c r="N14" s="432"/>
      <c r="O14" s="432"/>
      <c r="P14" s="432"/>
      <c r="Q14" s="432"/>
      <c r="R14" s="432"/>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93"/>
      <c r="D15" s="393"/>
      <c r="E15" s="393"/>
      <c r="F15" s="393"/>
      <c r="G15" s="393">
        <v>0</v>
      </c>
      <c r="H15" s="393">
        <v>0</v>
      </c>
      <c r="I15" s="441"/>
      <c r="J15" s="393"/>
      <c r="K15" s="393"/>
      <c r="L15" s="424"/>
      <c r="M15" s="393"/>
      <c r="N15" s="432"/>
      <c r="O15" s="432"/>
      <c r="P15" s="432"/>
      <c r="Q15" s="432"/>
      <c r="R15" s="432"/>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93"/>
      <c r="D16" s="393"/>
      <c r="E16" s="393"/>
      <c r="F16" s="393"/>
      <c r="G16" s="393">
        <v>0</v>
      </c>
      <c r="H16" s="393">
        <v>0</v>
      </c>
      <c r="I16" s="441"/>
      <c r="J16" s="393"/>
      <c r="K16" s="393"/>
      <c r="L16" s="424"/>
      <c r="M16" s="393"/>
      <c r="N16" s="432"/>
      <c r="O16" s="432"/>
      <c r="P16" s="432"/>
      <c r="Q16" s="432"/>
      <c r="R16" s="432"/>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93"/>
      <c r="D17" s="393"/>
      <c r="E17" s="393"/>
      <c r="F17" s="393"/>
      <c r="G17" s="393">
        <v>0</v>
      </c>
      <c r="H17" s="393">
        <v>0</v>
      </c>
      <c r="I17" s="441"/>
      <c r="J17" s="393"/>
      <c r="K17" s="393"/>
      <c r="L17" s="424"/>
      <c r="M17" s="393"/>
      <c r="N17" s="432"/>
      <c r="O17" s="432"/>
      <c r="P17" s="432"/>
      <c r="Q17" s="432"/>
      <c r="R17" s="432"/>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93"/>
      <c r="D18" s="393"/>
      <c r="E18" s="393"/>
      <c r="F18" s="393"/>
      <c r="G18" s="393">
        <v>0</v>
      </c>
      <c r="H18" s="393">
        <v>0</v>
      </c>
      <c r="I18" s="441"/>
      <c r="J18" s="393"/>
      <c r="K18" s="393"/>
      <c r="L18" s="424"/>
      <c r="M18" s="393"/>
      <c r="N18" s="432"/>
      <c r="O18" s="432"/>
      <c r="P18" s="432"/>
      <c r="Q18" s="432"/>
      <c r="R18" s="432"/>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93"/>
      <c r="D19" s="393"/>
      <c r="E19" s="393"/>
      <c r="F19" s="393"/>
      <c r="G19" s="393">
        <v>0</v>
      </c>
      <c r="H19" s="393">
        <v>0</v>
      </c>
      <c r="I19" s="441"/>
      <c r="J19" s="393"/>
      <c r="K19" s="393"/>
      <c r="L19" s="424"/>
      <c r="M19" s="393"/>
      <c r="N19" s="432"/>
      <c r="O19" s="432"/>
      <c r="P19" s="432"/>
      <c r="Q19" s="432"/>
      <c r="R19" s="432"/>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93"/>
      <c r="D20" s="393"/>
      <c r="E20" s="393"/>
      <c r="F20" s="393"/>
      <c r="G20" s="393">
        <v>0</v>
      </c>
      <c r="H20" s="393">
        <v>0</v>
      </c>
      <c r="I20" s="441"/>
      <c r="J20" s="393"/>
      <c r="K20" s="393"/>
      <c r="L20" s="424"/>
      <c r="M20" s="393"/>
      <c r="N20" s="432"/>
      <c r="O20" s="432"/>
      <c r="P20" s="432"/>
      <c r="Q20" s="432"/>
      <c r="R20" s="432"/>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93"/>
      <c r="D21" s="393"/>
      <c r="E21" s="393"/>
      <c r="F21" s="393"/>
      <c r="G21" s="393">
        <v>0</v>
      </c>
      <c r="H21" s="393">
        <v>0</v>
      </c>
      <c r="I21" s="441"/>
      <c r="J21" s="393"/>
      <c r="K21" s="393"/>
      <c r="L21" s="424"/>
      <c r="M21" s="393"/>
      <c r="N21" s="432"/>
      <c r="O21" s="432"/>
      <c r="P21" s="432"/>
      <c r="Q21" s="432"/>
      <c r="R21" s="432"/>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93"/>
      <c r="D22" s="393"/>
      <c r="E22" s="393"/>
      <c r="F22" s="393"/>
      <c r="G22" s="393">
        <v>0</v>
      </c>
      <c r="H22" s="393">
        <v>0</v>
      </c>
      <c r="I22" s="441"/>
      <c r="J22" s="393"/>
      <c r="K22" s="393"/>
      <c r="L22" s="424"/>
      <c r="M22" s="393"/>
      <c r="N22" s="432"/>
      <c r="O22" s="432"/>
      <c r="P22" s="432"/>
      <c r="Q22" s="432"/>
      <c r="R22" s="432"/>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3" t="s">
        <v>1151</v>
      </c>
      <c r="B23" s="964"/>
      <c r="C23" s="964"/>
      <c r="D23" s="964"/>
      <c r="E23" s="964"/>
      <c r="F23" s="964"/>
      <c r="G23" s="964"/>
      <c r="H23" s="964"/>
      <c r="I23" s="964"/>
      <c r="J23" s="964"/>
      <c r="K23" s="964"/>
      <c r="L23" s="964"/>
      <c r="M23" s="965"/>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67" priority="9" operator="containsText" text="0">
      <formula>NOT(ISERROR(SEARCH("0",S4)))</formula>
    </cfRule>
  </conditionalFormatting>
  <conditionalFormatting sqref="U4:U22">
    <cfRule type="containsText" dxfId="166" priority="8" operator="containsText" text="0">
      <formula>NOT(ISERROR(SEARCH("0",U4)))</formula>
    </cfRule>
  </conditionalFormatting>
  <conditionalFormatting sqref="V4:V22">
    <cfRule type="containsText" dxfId="165" priority="7" operator="containsText" text="1">
      <formula>NOT(ISERROR(SEARCH("1",V4)))</formula>
    </cfRule>
  </conditionalFormatting>
  <conditionalFormatting sqref="W4:W22 A23">
    <cfRule type="containsText" dxfId="164" priority="6" operator="containsText" text="Y">
      <formula>NOT(ISERROR(SEARCH("Y",A4)))</formula>
    </cfRule>
  </conditionalFormatting>
  <conditionalFormatting sqref="AC4:AE4">
    <cfRule type="cellIs" dxfId="163" priority="4" stopIfTrue="1" operator="equal">
      <formula>"身份空白"</formula>
    </cfRule>
    <cfRule type="cellIs" dxfId="16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3"/>
  <dimension ref="A1:AE55"/>
  <sheetViews>
    <sheetView zoomScale="50" zoomScaleNormal="50" workbookViewId="0">
      <pane xSplit="2" ySplit="3" topLeftCell="C17"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44140625" style="8" customWidth="1"/>
    <col min="3" max="9" width="17.88671875" style="7" customWidth="1"/>
    <col min="10" max="10" width="27.109375" style="9" customWidth="1"/>
    <col min="11" max="11" width="21.6640625" style="7" customWidth="1"/>
    <col min="12" max="12" width="19.44140625" style="10" customWidth="1"/>
    <col min="13" max="13" width="20.88671875" style="7" customWidth="1"/>
    <col min="14" max="16" width="23.33203125" style="11" customWidth="1"/>
    <col min="17" max="17" width="16.21875" style="11" customWidth="1"/>
    <col min="18" max="18" width="23.33203125" style="11" customWidth="1"/>
    <col min="19" max="20" width="24.6640625" style="7" customWidth="1"/>
    <col min="21" max="21" width="18.44140625" style="7" customWidth="1"/>
    <col min="22" max="22" width="20.88671875" style="7" customWidth="1"/>
    <col min="23" max="23" width="17" style="7" customWidth="1"/>
    <col min="24" max="24" width="19.77734375" style="7" customWidth="1"/>
    <col min="25" max="25" width="19" style="12" customWidth="1"/>
    <col min="26" max="31" width="25.55468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先填【111-1申請總表】會自動帶公式至步驟2.欄位'!G31</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先填【111-1申請總表】會自動帶公式至步驟2.欄位'!$N$31="弱勢家庭子女",'步驟1. 先填【111-1申請總表】會自動帶公式至步驟2.欄位'!$N$31="弱勢家庭身障學生或身障人士子女")),U4*(G4=0)),"1","0")</f>
        <v>0</v>
      </c>
      <c r="W4" s="429" t="str">
        <f t="shared" ref="W4:W22" si="3">IF(U4*V4,"Y","N")</f>
        <v>N</v>
      </c>
      <c r="X4" s="966">
        <f>COUNTIF(U4:U22,"1")</f>
        <v>1</v>
      </c>
      <c r="Y4" s="879">
        <f>'步驟1. 先填【111-1申請總表】會自動帶公式至步驟2.欄位'!N31</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1152</v>
      </c>
      <c r="B23" s="970"/>
      <c r="C23" s="970"/>
      <c r="D23" s="970"/>
      <c r="E23" s="970"/>
      <c r="F23" s="970"/>
      <c r="G23" s="970"/>
      <c r="H23" s="970"/>
      <c r="I23" s="970"/>
      <c r="J23" s="970"/>
      <c r="K23" s="970"/>
      <c r="L23" s="970"/>
      <c r="M23" s="971"/>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61" priority="9" operator="containsText" text="0">
      <formula>NOT(ISERROR(SEARCH("0",S4)))</formula>
    </cfRule>
  </conditionalFormatting>
  <conditionalFormatting sqref="U4:U22">
    <cfRule type="containsText" dxfId="160" priority="8" operator="containsText" text="0">
      <formula>NOT(ISERROR(SEARCH("0",U4)))</formula>
    </cfRule>
  </conditionalFormatting>
  <conditionalFormatting sqref="V4:V22">
    <cfRule type="containsText" dxfId="159" priority="7" operator="containsText" text="1">
      <formula>NOT(ISERROR(SEARCH("1",V4)))</formula>
    </cfRule>
  </conditionalFormatting>
  <conditionalFormatting sqref="W4:W22 A23">
    <cfRule type="containsText" dxfId="158" priority="6" operator="containsText" text="Y">
      <formula>NOT(ISERROR(SEARCH("Y",A4)))</formula>
    </cfRule>
  </conditionalFormatting>
  <conditionalFormatting sqref="AC4:AE4">
    <cfRule type="cellIs" dxfId="157" priority="4" stopIfTrue="1" operator="equal">
      <formula>"身份空白"</formula>
    </cfRule>
    <cfRule type="cellIs" dxfId="15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4"/>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5.88671875" style="8" customWidth="1"/>
    <col min="3" max="9" width="15.21875" style="7" customWidth="1"/>
    <col min="10" max="10" width="26.6640625" style="9" customWidth="1"/>
    <col min="11" max="11" width="18.6640625" style="7" customWidth="1"/>
    <col min="12" max="12" width="20.77734375" style="10" customWidth="1"/>
    <col min="13" max="13" width="20" style="7" customWidth="1"/>
    <col min="14" max="16" width="22" style="11" customWidth="1"/>
    <col min="17" max="17" width="14.77734375" style="11" customWidth="1"/>
    <col min="18" max="18" width="22" style="11" customWidth="1"/>
    <col min="19" max="20" width="20.44140625" style="7" customWidth="1"/>
    <col min="21" max="21" width="18.44140625" style="7" customWidth="1"/>
    <col min="22" max="22" width="17.77734375" style="7" customWidth="1"/>
    <col min="23" max="23" width="17" style="7" customWidth="1"/>
    <col min="24" max="24" width="16.6640625" style="7" customWidth="1"/>
    <col min="25" max="25" width="19" style="12" customWidth="1"/>
    <col min="26" max="31" width="21.777343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39.80000000000001" customHeight="1">
      <c r="A3" s="221" t="s">
        <v>1153</v>
      </c>
      <c r="B3" s="220" t="s">
        <v>1154</v>
      </c>
      <c r="C3" s="221" t="s">
        <v>1155</v>
      </c>
      <c r="D3" s="221" t="s">
        <v>1156</v>
      </c>
      <c r="E3" s="221" t="s">
        <v>1157</v>
      </c>
      <c r="F3" s="221" t="s">
        <v>509</v>
      </c>
      <c r="G3" s="221" t="s">
        <v>1159</v>
      </c>
      <c r="H3" s="221" t="s">
        <v>1160</v>
      </c>
      <c r="I3" s="221" t="s">
        <v>1161</v>
      </c>
      <c r="J3" s="221" t="s">
        <v>1162</v>
      </c>
      <c r="K3" s="221" t="s">
        <v>1163</v>
      </c>
      <c r="L3" s="222" t="s">
        <v>1164</v>
      </c>
      <c r="M3" s="221" t="s">
        <v>1165</v>
      </c>
      <c r="N3" s="304" t="s">
        <v>1166</v>
      </c>
      <c r="O3" s="423" t="s">
        <v>1167</v>
      </c>
      <c r="P3" s="423" t="s">
        <v>1168</v>
      </c>
      <c r="Q3" s="423" t="s">
        <v>1169</v>
      </c>
      <c r="R3" s="423" t="s">
        <v>1170</v>
      </c>
      <c r="S3" s="425" t="s">
        <v>1171</v>
      </c>
      <c r="T3" s="425" t="s">
        <v>1172</v>
      </c>
      <c r="U3" s="425" t="s">
        <v>1173</v>
      </c>
      <c r="V3" s="306" t="s">
        <v>1174</v>
      </c>
      <c r="W3" s="425" t="s">
        <v>1175</v>
      </c>
      <c r="X3" s="307" t="s">
        <v>116</v>
      </c>
      <c r="Y3" s="308" t="s">
        <v>1176</v>
      </c>
      <c r="Z3" s="309" t="s">
        <v>744</v>
      </c>
      <c r="AA3" s="309" t="s">
        <v>745</v>
      </c>
      <c r="AB3" s="310" t="s">
        <v>1177</v>
      </c>
      <c r="AC3" s="311" t="s">
        <v>1178</v>
      </c>
      <c r="AD3" s="311" t="s">
        <v>1179</v>
      </c>
      <c r="AE3" s="311" t="s">
        <v>1180</v>
      </c>
    </row>
    <row r="4" spans="1:31" s="416" customFormat="1" ht="46.8" customHeight="1">
      <c r="A4" s="394">
        <v>1</v>
      </c>
      <c r="B4" s="397">
        <f>'步驟1. 先填【111-1申請總表】會自動帶公式至步驟2.欄位'!G32</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先填【111-1申請總表】會自動帶公式至步驟2.欄位'!$N$32="弱勢家庭子女",'步驟1. 先填【111-1申請總表】會自動帶公式至步驟2.欄位'!$N$32="弱勢家庭身障學生或身障人士子女")),U4*(G4=0)),"1","0")</f>
        <v>0</v>
      </c>
      <c r="W4" s="429" t="str">
        <f t="shared" ref="W4:W22" si="3">IF(U4*V4,"Y","N")</f>
        <v>N</v>
      </c>
      <c r="X4" s="966">
        <f>COUNTIF(U4:U22,"1")</f>
        <v>1</v>
      </c>
      <c r="Y4" s="879">
        <f>'步驟1. 先填【111-1申請總表】會自動帶公式至步驟2.欄位'!N32</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1152</v>
      </c>
      <c r="B23" s="970"/>
      <c r="C23" s="970"/>
      <c r="D23" s="970"/>
      <c r="E23" s="970"/>
      <c r="F23" s="970"/>
      <c r="G23" s="970"/>
      <c r="H23" s="970"/>
      <c r="I23" s="970"/>
      <c r="J23" s="970"/>
      <c r="K23" s="970"/>
      <c r="L23" s="970"/>
      <c r="M23" s="971"/>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19.8">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19.8">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55" priority="9" operator="containsText" text="0">
      <formula>NOT(ISERROR(SEARCH("0",S4)))</formula>
    </cfRule>
  </conditionalFormatting>
  <conditionalFormatting sqref="U4:U22">
    <cfRule type="containsText" dxfId="154" priority="8" operator="containsText" text="0">
      <formula>NOT(ISERROR(SEARCH("0",U4)))</formula>
    </cfRule>
  </conditionalFormatting>
  <conditionalFormatting sqref="V4:V22">
    <cfRule type="containsText" dxfId="153" priority="7" operator="containsText" text="1">
      <formula>NOT(ISERROR(SEARCH("1",V4)))</formula>
    </cfRule>
  </conditionalFormatting>
  <conditionalFormatting sqref="W4:W22 A23">
    <cfRule type="containsText" dxfId="152" priority="6" operator="containsText" text="Y">
      <formula>NOT(ISERROR(SEARCH("Y",A4)))</formula>
    </cfRule>
  </conditionalFormatting>
  <conditionalFormatting sqref="AC4:AE4">
    <cfRule type="cellIs" dxfId="151" priority="4" stopIfTrue="1" operator="equal">
      <formula>"身份空白"</formula>
    </cfRule>
    <cfRule type="cellIs" dxfId="15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M7" sqref="M7"/>
    </sheetView>
  </sheetViews>
  <sheetFormatPr defaultColWidth="8.88671875" defaultRowHeight="15"/>
  <cols>
    <col min="1" max="1" width="17.88671875" style="7" customWidth="1"/>
    <col min="2" max="2" width="25.88671875" style="8" customWidth="1"/>
    <col min="3" max="6" width="15.88671875" style="7" customWidth="1"/>
    <col min="7" max="7" width="13.109375" style="7" customWidth="1"/>
    <col min="8" max="8" width="12.77734375" style="7" customWidth="1"/>
    <col min="9" max="9" width="11.77734375" style="7" customWidth="1"/>
    <col min="10" max="10" width="24" style="9" customWidth="1"/>
    <col min="11" max="11" width="20.33203125" style="7" customWidth="1"/>
    <col min="12" max="12" width="20.44140625" style="10" customWidth="1"/>
    <col min="13" max="13" width="17.88671875" style="7" customWidth="1"/>
    <col min="14" max="16" width="21.44140625" style="11" customWidth="1"/>
    <col min="17" max="17" width="16.21875" style="11" customWidth="1"/>
    <col min="18" max="18" width="21.44140625" style="11" customWidth="1"/>
    <col min="19" max="20" width="21.77734375" style="7" customWidth="1"/>
    <col min="21" max="21" width="16.44140625" style="7" customWidth="1"/>
    <col min="22" max="22" width="19.109375" style="7" customWidth="1"/>
    <col min="23" max="23" width="17" style="7" customWidth="1"/>
    <col min="24" max="24" width="16.6640625" style="7" customWidth="1"/>
    <col min="25" max="25" width="19" style="12" customWidth="1"/>
    <col min="26" max="31" width="22.886718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42.19999999999999" customHeight="1">
      <c r="A3" s="221" t="s">
        <v>1153</v>
      </c>
      <c r="B3" s="220" t="s">
        <v>1154</v>
      </c>
      <c r="C3" s="221" t="s">
        <v>1155</v>
      </c>
      <c r="D3" s="221" t="s">
        <v>1156</v>
      </c>
      <c r="E3" s="221" t="s">
        <v>1157</v>
      </c>
      <c r="F3" s="221" t="s">
        <v>1158</v>
      </c>
      <c r="G3" s="221" t="s">
        <v>1159</v>
      </c>
      <c r="H3" s="221" t="s">
        <v>1160</v>
      </c>
      <c r="I3" s="221" t="s">
        <v>1161</v>
      </c>
      <c r="J3" s="221" t="s">
        <v>1162</v>
      </c>
      <c r="K3" s="221" t="s">
        <v>1163</v>
      </c>
      <c r="L3" s="222" t="s">
        <v>1164</v>
      </c>
      <c r="M3" s="221" t="s">
        <v>1165</v>
      </c>
      <c r="N3" s="304" t="s">
        <v>1166</v>
      </c>
      <c r="O3" s="423" t="s">
        <v>1167</v>
      </c>
      <c r="P3" s="423" t="s">
        <v>1168</v>
      </c>
      <c r="Q3" s="423" t="s">
        <v>1169</v>
      </c>
      <c r="R3" s="423" t="s">
        <v>1170</v>
      </c>
      <c r="S3" s="425" t="s">
        <v>1171</v>
      </c>
      <c r="T3" s="425" t="s">
        <v>1172</v>
      </c>
      <c r="U3" s="425" t="s">
        <v>1173</v>
      </c>
      <c r="V3" s="306" t="s">
        <v>1174</v>
      </c>
      <c r="W3" s="425" t="s">
        <v>1175</v>
      </c>
      <c r="X3" s="307" t="s">
        <v>116</v>
      </c>
      <c r="Y3" s="308" t="s">
        <v>1176</v>
      </c>
      <c r="Z3" s="309" t="s">
        <v>744</v>
      </c>
      <c r="AA3" s="309" t="s">
        <v>745</v>
      </c>
      <c r="AB3" s="310" t="s">
        <v>1177</v>
      </c>
      <c r="AC3" s="311" t="s">
        <v>1178</v>
      </c>
      <c r="AD3" s="311" t="s">
        <v>1179</v>
      </c>
      <c r="AE3" s="311" t="s">
        <v>1180</v>
      </c>
    </row>
    <row r="4" spans="1:31" s="416" customFormat="1" ht="49.95" customHeight="1">
      <c r="A4" s="394">
        <v>1</v>
      </c>
      <c r="B4" s="397">
        <f>'步驟1. 先填【111-1申請總表】會自動帶公式至步驟2.欄位'!G33</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先填【111-1申請總表】會自動帶公式至步驟2.欄位'!$N$33="弱勢家庭子女",'步驟1. 先填【111-1申請總表】會自動帶公式至步驟2.欄位'!$N$33="弱勢家庭身障學生或身障人士子女")),U4*(G4=0)),"1","0")</f>
        <v>0</v>
      </c>
      <c r="W4" s="429" t="str">
        <f t="shared" ref="W4:W22" si="3">IF(U4*V4,"Y","N")</f>
        <v>N</v>
      </c>
      <c r="X4" s="966">
        <f>COUNTIF(U4:U22,"1")</f>
        <v>1</v>
      </c>
      <c r="Y4" s="879">
        <f>'步驟1. 先填【111-1申請總表】會自動帶公式至步驟2.欄位'!N33</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1152</v>
      </c>
      <c r="B23" s="970"/>
      <c r="C23" s="970"/>
      <c r="D23" s="970"/>
      <c r="E23" s="970"/>
      <c r="F23" s="970"/>
      <c r="G23" s="970"/>
      <c r="H23" s="970"/>
      <c r="I23" s="970"/>
      <c r="J23" s="970"/>
      <c r="K23" s="970"/>
      <c r="L23" s="970"/>
      <c r="M23" s="971"/>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19.8">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19.8">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49" priority="9" operator="containsText" text="0">
      <formula>NOT(ISERROR(SEARCH("0",S4)))</formula>
    </cfRule>
  </conditionalFormatting>
  <conditionalFormatting sqref="U4:U22">
    <cfRule type="containsText" dxfId="148" priority="8" operator="containsText" text="0">
      <formula>NOT(ISERROR(SEARCH("0",U4)))</formula>
    </cfRule>
  </conditionalFormatting>
  <conditionalFormatting sqref="V4:V22">
    <cfRule type="containsText" dxfId="147" priority="7" operator="containsText" text="1">
      <formula>NOT(ISERROR(SEARCH("1",V4)))</formula>
    </cfRule>
  </conditionalFormatting>
  <conditionalFormatting sqref="W4:W22 A23">
    <cfRule type="containsText" dxfId="146" priority="6" operator="containsText" text="Y">
      <formula>NOT(ISERROR(SEARCH("Y",A4)))</formula>
    </cfRule>
  </conditionalFormatting>
  <conditionalFormatting sqref="AC4:AE4">
    <cfRule type="cellIs" dxfId="145" priority="4" stopIfTrue="1" operator="equal">
      <formula>"身份空白"</formula>
    </cfRule>
    <cfRule type="cellIs" dxfId="14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Q5" sqref="Q5"/>
    </sheetView>
  </sheetViews>
  <sheetFormatPr defaultColWidth="8.88671875" defaultRowHeight="15"/>
  <cols>
    <col min="1" max="1" width="17.88671875" style="7" customWidth="1"/>
    <col min="2" max="2" width="19.88671875" style="8" customWidth="1"/>
    <col min="3" max="3" width="13.77734375" style="7" customWidth="1"/>
    <col min="4" max="6" width="16.33203125" style="7" customWidth="1"/>
    <col min="7" max="7" width="14.109375" style="7" customWidth="1"/>
    <col min="8" max="9" width="13.77734375" style="7" customWidth="1"/>
    <col min="10" max="10" width="26.21875" style="9" customWidth="1"/>
    <col min="11" max="11" width="20.44140625" style="7" customWidth="1"/>
    <col min="12" max="12" width="19" style="10" customWidth="1"/>
    <col min="13" max="13" width="19.109375" style="7" customWidth="1"/>
    <col min="14" max="16" width="22.44140625" style="11" customWidth="1"/>
    <col min="17" max="17" width="16.88671875" style="11" customWidth="1"/>
    <col min="18" max="18" width="22.44140625" style="11" customWidth="1"/>
    <col min="19" max="20" width="21.88671875" style="7" customWidth="1"/>
    <col min="21" max="21" width="16.5546875" style="7" customWidth="1"/>
    <col min="22" max="22" width="19.109375" style="7" customWidth="1"/>
    <col min="23" max="23" width="17" style="7" customWidth="1"/>
    <col min="24" max="24" width="18.33203125" style="7" customWidth="1"/>
    <col min="25" max="25" width="19" style="12" customWidth="1"/>
    <col min="26" max="31" width="20.55468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45.19999999999999" customHeight="1">
      <c r="A3" s="221" t="s">
        <v>1153</v>
      </c>
      <c r="B3" s="220" t="s">
        <v>1154</v>
      </c>
      <c r="C3" s="221" t="s">
        <v>1155</v>
      </c>
      <c r="D3" s="221" t="s">
        <v>1156</v>
      </c>
      <c r="E3" s="221" t="s">
        <v>1157</v>
      </c>
      <c r="F3" s="221" t="s">
        <v>1158</v>
      </c>
      <c r="G3" s="221" t="s">
        <v>1159</v>
      </c>
      <c r="H3" s="221" t="s">
        <v>1160</v>
      </c>
      <c r="I3" s="221" t="s">
        <v>1161</v>
      </c>
      <c r="J3" s="221" t="s">
        <v>1162</v>
      </c>
      <c r="K3" s="221" t="s">
        <v>1163</v>
      </c>
      <c r="L3" s="222" t="s">
        <v>1164</v>
      </c>
      <c r="M3" s="221" t="s">
        <v>1165</v>
      </c>
      <c r="N3" s="304" t="s">
        <v>1166</v>
      </c>
      <c r="O3" s="423" t="s">
        <v>1167</v>
      </c>
      <c r="P3" s="423" t="s">
        <v>1168</v>
      </c>
      <c r="Q3" s="423" t="s">
        <v>1169</v>
      </c>
      <c r="R3" s="423" t="s">
        <v>1170</v>
      </c>
      <c r="S3" s="425" t="s">
        <v>1171</v>
      </c>
      <c r="T3" s="425" t="s">
        <v>1172</v>
      </c>
      <c r="U3" s="425" t="s">
        <v>1173</v>
      </c>
      <c r="V3" s="306" t="s">
        <v>1174</v>
      </c>
      <c r="W3" s="425" t="s">
        <v>1175</v>
      </c>
      <c r="X3" s="307" t="s">
        <v>116</v>
      </c>
      <c r="Y3" s="308" t="s">
        <v>1176</v>
      </c>
      <c r="Z3" s="309" t="s">
        <v>744</v>
      </c>
      <c r="AA3" s="309" t="s">
        <v>745</v>
      </c>
      <c r="AB3" s="310" t="s">
        <v>1177</v>
      </c>
      <c r="AC3" s="311" t="s">
        <v>1178</v>
      </c>
      <c r="AD3" s="311" t="s">
        <v>1179</v>
      </c>
      <c r="AE3" s="311" t="s">
        <v>1180</v>
      </c>
    </row>
    <row r="4" spans="1:31" s="416" customFormat="1" ht="49.95" customHeight="1">
      <c r="A4" s="394">
        <v>1</v>
      </c>
      <c r="B4" s="397">
        <f>'步驟1. 先填【111-1申請總表】會自動帶公式至步驟2.欄位'!G34</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先填【111-1申請總表】會自動帶公式至步驟2.欄位'!$N$34="弱勢家庭子女",'步驟1. 先填【111-1申請總表】會自動帶公式至步驟2.欄位'!$N$34="弱勢家庭身障學生或身障人士子女")),U4*(G4=0)),"1","0")</f>
        <v>0</v>
      </c>
      <c r="W4" s="429" t="str">
        <f t="shared" ref="W4:W22" si="3">IF(U4*V4,"Y","N")</f>
        <v>N</v>
      </c>
      <c r="X4" s="966">
        <f>COUNTIF(U4:U22,"1")</f>
        <v>1</v>
      </c>
      <c r="Y4" s="879">
        <f>'步驟1. 先填【111-1申請總表】會自動帶公式至步驟2.欄位'!N34</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1152</v>
      </c>
      <c r="B23" s="970"/>
      <c r="C23" s="970"/>
      <c r="D23" s="970"/>
      <c r="E23" s="970"/>
      <c r="F23" s="970"/>
      <c r="G23" s="970"/>
      <c r="H23" s="970"/>
      <c r="I23" s="970"/>
      <c r="J23" s="970"/>
      <c r="K23" s="970"/>
      <c r="L23" s="970"/>
      <c r="M23" s="971"/>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43" priority="9" operator="containsText" text="0">
      <formula>NOT(ISERROR(SEARCH("0",S4)))</formula>
    </cfRule>
  </conditionalFormatting>
  <conditionalFormatting sqref="U4:U22">
    <cfRule type="containsText" dxfId="142" priority="8" operator="containsText" text="0">
      <formula>NOT(ISERROR(SEARCH("0",U4)))</formula>
    </cfRule>
  </conditionalFormatting>
  <conditionalFormatting sqref="V4:V22">
    <cfRule type="containsText" dxfId="141" priority="7" operator="containsText" text="1">
      <formula>NOT(ISERROR(SEARCH("1",V4)))</formula>
    </cfRule>
  </conditionalFormatting>
  <conditionalFormatting sqref="W4:W22 A23">
    <cfRule type="containsText" dxfId="140" priority="6" operator="containsText" text="Y">
      <formula>NOT(ISERROR(SEARCH("Y",A4)))</formula>
    </cfRule>
  </conditionalFormatting>
  <conditionalFormatting sqref="AC4:AE4">
    <cfRule type="cellIs" dxfId="139" priority="4" stopIfTrue="1" operator="equal">
      <formula>"身份空白"</formula>
    </cfRule>
    <cfRule type="cellIs" dxfId="13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9.44140625" style="8" customWidth="1"/>
    <col min="3" max="3" width="11.88671875" style="7" customWidth="1"/>
    <col min="4" max="4" width="16.88671875" style="7" customWidth="1"/>
    <col min="5" max="5" width="14" style="7" customWidth="1"/>
    <col min="6" max="6" width="13.44140625" style="7" customWidth="1"/>
    <col min="7" max="7" width="12.77734375" style="7" customWidth="1"/>
    <col min="8" max="8" width="12.5546875" style="7" customWidth="1"/>
    <col min="9" max="9" width="11.44140625" style="7" customWidth="1"/>
    <col min="10" max="10" width="24.5546875" style="9" customWidth="1"/>
    <col min="11" max="11" width="18.88671875" style="7" customWidth="1"/>
    <col min="12" max="12" width="16.6640625" style="10" customWidth="1"/>
    <col min="13" max="13" width="18.109375" style="7" customWidth="1"/>
    <col min="14" max="16" width="19.33203125" style="11" customWidth="1"/>
    <col min="17" max="17" width="14" style="11" customWidth="1"/>
    <col min="18" max="18" width="19.33203125" style="11" customWidth="1"/>
    <col min="19" max="20" width="19.6640625" style="7" customWidth="1"/>
    <col min="21" max="21" width="18.44140625" style="7" customWidth="1"/>
    <col min="22" max="22" width="17.21875" style="7" customWidth="1"/>
    <col min="23" max="23" width="16.21875" style="7" customWidth="1"/>
    <col min="24" max="24" width="16.6640625" style="7" customWidth="1"/>
    <col min="25" max="25" width="19" style="12" customWidth="1"/>
    <col min="26" max="31" width="18.777343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41"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先填【111-1申請總表】會自動帶公式至步驟2.欄位'!G35</f>
        <v>0</v>
      </c>
      <c r="C4" s="413"/>
      <c r="D4" s="347">
        <v>1</v>
      </c>
      <c r="E4" s="347">
        <v>1</v>
      </c>
      <c r="F4" s="347">
        <v>0</v>
      </c>
      <c r="G4" s="413">
        <v>0</v>
      </c>
      <c r="H4" s="413">
        <v>0</v>
      </c>
      <c r="I4" s="347">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先填【111-1申請總表】會自動帶公式至步驟2.欄位'!$N$35="弱勢家庭子女",'步驟1. 先填【111-1申請總表】會自動帶公式至步驟2.欄位'!$N$35="弱勢家庭身障學生或身障人士子女")),U4*(G4=0)),"1","0")</f>
        <v>0</v>
      </c>
      <c r="W4" s="429" t="str">
        <f t="shared" ref="W4:W22" si="3">IF(U4*V4,"Y","N")</f>
        <v>N</v>
      </c>
      <c r="X4" s="966">
        <f>COUNTIF(U4:U22,"1")</f>
        <v>1</v>
      </c>
      <c r="Y4" s="879">
        <f>'步驟1. 先填【111-1申請總表】會自動帶公式至步驟2.欄位'!N35</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48"/>
      <c r="D6" s="348"/>
      <c r="E6" s="348"/>
      <c r="F6" s="348"/>
      <c r="G6" s="348">
        <v>0</v>
      </c>
      <c r="H6" s="348">
        <v>0</v>
      </c>
      <c r="I6" s="413"/>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48"/>
      <c r="D7" s="348"/>
      <c r="E7" s="348"/>
      <c r="F7" s="348"/>
      <c r="G7" s="348">
        <v>0</v>
      </c>
      <c r="H7" s="348">
        <v>0</v>
      </c>
      <c r="I7" s="413"/>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48"/>
      <c r="D8" s="348"/>
      <c r="E8" s="348"/>
      <c r="F8" s="348"/>
      <c r="G8" s="348">
        <v>0</v>
      </c>
      <c r="H8" s="348">
        <v>0</v>
      </c>
      <c r="I8" s="413"/>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48"/>
      <c r="D9" s="348"/>
      <c r="E9" s="348"/>
      <c r="F9" s="348"/>
      <c r="G9" s="348">
        <v>0</v>
      </c>
      <c r="H9" s="348">
        <v>0</v>
      </c>
      <c r="I9" s="413"/>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48"/>
      <c r="D10" s="348"/>
      <c r="E10" s="348"/>
      <c r="F10" s="348"/>
      <c r="G10" s="348">
        <v>0</v>
      </c>
      <c r="H10" s="348">
        <v>0</v>
      </c>
      <c r="I10" s="413"/>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48"/>
      <c r="D11" s="348"/>
      <c r="E11" s="348"/>
      <c r="F11" s="348"/>
      <c r="G11" s="348">
        <v>0</v>
      </c>
      <c r="H11" s="348">
        <v>0</v>
      </c>
      <c r="I11" s="413"/>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48"/>
      <c r="D12" s="348"/>
      <c r="E12" s="348"/>
      <c r="F12" s="348"/>
      <c r="G12" s="348">
        <v>0</v>
      </c>
      <c r="H12" s="348">
        <v>0</v>
      </c>
      <c r="I12" s="413"/>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48"/>
      <c r="D13" s="348"/>
      <c r="E13" s="348"/>
      <c r="F13" s="348"/>
      <c r="G13" s="348">
        <v>0</v>
      </c>
      <c r="H13" s="348">
        <v>0</v>
      </c>
      <c r="I13" s="413"/>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48"/>
      <c r="D14" s="348"/>
      <c r="E14" s="348"/>
      <c r="F14" s="348"/>
      <c r="G14" s="348">
        <v>0</v>
      </c>
      <c r="H14" s="348">
        <v>0</v>
      </c>
      <c r="I14" s="413"/>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48"/>
      <c r="D15" s="348"/>
      <c r="E15" s="348"/>
      <c r="F15" s="348"/>
      <c r="G15" s="348">
        <v>0</v>
      </c>
      <c r="H15" s="348">
        <v>0</v>
      </c>
      <c r="I15" s="413"/>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48"/>
      <c r="D16" s="348"/>
      <c r="E16" s="348"/>
      <c r="F16" s="348"/>
      <c r="G16" s="348">
        <v>0</v>
      </c>
      <c r="H16" s="348">
        <v>0</v>
      </c>
      <c r="I16" s="413"/>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48"/>
      <c r="D17" s="348"/>
      <c r="E17" s="348"/>
      <c r="F17" s="348"/>
      <c r="G17" s="348">
        <v>0</v>
      </c>
      <c r="H17" s="348">
        <v>0</v>
      </c>
      <c r="I17" s="413"/>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48"/>
      <c r="D18" s="348"/>
      <c r="E18" s="348"/>
      <c r="F18" s="348"/>
      <c r="G18" s="348">
        <v>0</v>
      </c>
      <c r="H18" s="348">
        <v>0</v>
      </c>
      <c r="I18" s="413"/>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48"/>
      <c r="D19" s="348"/>
      <c r="E19" s="348"/>
      <c r="F19" s="348"/>
      <c r="G19" s="348">
        <v>0</v>
      </c>
      <c r="H19" s="348">
        <v>0</v>
      </c>
      <c r="I19" s="413"/>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48"/>
      <c r="D20" s="348"/>
      <c r="E20" s="348"/>
      <c r="F20" s="348"/>
      <c r="G20" s="348">
        <v>0</v>
      </c>
      <c r="H20" s="348">
        <v>0</v>
      </c>
      <c r="I20" s="413"/>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48"/>
      <c r="D21" s="348"/>
      <c r="E21" s="348"/>
      <c r="F21" s="348"/>
      <c r="G21" s="348">
        <v>0</v>
      </c>
      <c r="H21" s="348">
        <v>0</v>
      </c>
      <c r="I21" s="413"/>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48"/>
      <c r="D22" s="348"/>
      <c r="E22" s="348"/>
      <c r="F22" s="348"/>
      <c r="G22" s="348">
        <v>0</v>
      </c>
      <c r="H22" s="348">
        <v>0</v>
      </c>
      <c r="I22" s="413"/>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2</v>
      </c>
      <c r="B23" s="970"/>
      <c r="C23" s="970"/>
      <c r="D23" s="970"/>
      <c r="E23" s="970"/>
      <c r="F23" s="970"/>
      <c r="G23" s="970"/>
      <c r="H23" s="970"/>
      <c r="I23" s="970"/>
      <c r="J23" s="970"/>
      <c r="K23" s="970"/>
      <c r="L23" s="970"/>
      <c r="M23" s="971"/>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37" priority="9" operator="containsText" text="0">
      <formula>NOT(ISERROR(SEARCH("0",S4)))</formula>
    </cfRule>
  </conditionalFormatting>
  <conditionalFormatting sqref="U4:U22">
    <cfRule type="containsText" dxfId="136" priority="8" operator="containsText" text="0">
      <formula>NOT(ISERROR(SEARCH("0",U4)))</formula>
    </cfRule>
  </conditionalFormatting>
  <conditionalFormatting sqref="V4:V22">
    <cfRule type="containsText" dxfId="135" priority="7" operator="containsText" text="1">
      <formula>NOT(ISERROR(SEARCH("1",V4)))</formula>
    </cfRule>
  </conditionalFormatting>
  <conditionalFormatting sqref="W4:W22 A23">
    <cfRule type="containsText" dxfId="134" priority="6" operator="containsText" text="Y">
      <formula>NOT(ISERROR(SEARCH("Y",A4)))</formula>
    </cfRule>
  </conditionalFormatting>
  <conditionalFormatting sqref="AC4:AE4">
    <cfRule type="cellIs" dxfId="133" priority="4" stopIfTrue="1" operator="equal">
      <formula>"身份空白"</formula>
    </cfRule>
    <cfRule type="cellIs" dxfId="13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
  <dimension ref="A1:O1"/>
  <sheetViews>
    <sheetView workbookViewId="0">
      <selection activeCell="J24" sqref="J24:J25"/>
    </sheetView>
  </sheetViews>
  <sheetFormatPr defaultRowHeight="16.2"/>
  <sheetData>
    <row r="1" spans="1:15" s="28" customFormat="1" ht="59.25" customHeight="1">
      <c r="A1" s="681" t="s">
        <v>112</v>
      </c>
      <c r="B1" s="681"/>
      <c r="C1" s="681"/>
      <c r="D1" s="681"/>
      <c r="E1" s="681"/>
      <c r="F1" s="681"/>
      <c r="G1" s="681"/>
      <c r="H1" s="681"/>
      <c r="I1" s="681"/>
      <c r="J1" s="681"/>
      <c r="K1" s="681"/>
      <c r="L1" s="681"/>
      <c r="M1" s="681"/>
      <c r="N1" s="681"/>
      <c r="O1" s="681"/>
    </row>
  </sheetData>
  <mergeCells count="1">
    <mergeCell ref="A1:O1"/>
  </mergeCells>
  <phoneticPr fontId="3" type="noConversion"/>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8"/>
  <dimension ref="A1:AE55"/>
  <sheetViews>
    <sheetView zoomScale="60" zoomScaleNormal="60" workbookViewId="0">
      <pane xSplit="2" ySplit="3" topLeftCell="C19"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4.21875" style="8" customWidth="1"/>
    <col min="3" max="3" width="11.5546875" style="7" customWidth="1"/>
    <col min="4" max="9" width="12.109375" style="7" customWidth="1"/>
    <col min="10" max="10" width="22.33203125" style="9" customWidth="1"/>
    <col min="11" max="11" width="21.77734375" style="7" customWidth="1"/>
    <col min="12" max="12" width="17.88671875" style="10" customWidth="1"/>
    <col min="13" max="13" width="17.5546875" style="7" customWidth="1"/>
    <col min="14" max="16" width="20.109375" style="11" customWidth="1"/>
    <col min="17" max="17" width="12.6640625" style="11" customWidth="1"/>
    <col min="18" max="18" width="20.109375" style="11" customWidth="1"/>
    <col min="19" max="20" width="18.33203125" style="7" customWidth="1"/>
    <col min="21" max="21" width="18.44140625" style="7" customWidth="1"/>
    <col min="22" max="22" width="17.6640625" style="7" customWidth="1"/>
    <col min="23" max="23" width="17" style="7" customWidth="1"/>
    <col min="24" max="24" width="16.6640625" style="7" customWidth="1"/>
    <col min="25" max="25" width="19" style="12" customWidth="1"/>
    <col min="26" max="31" width="19.1093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先填【111-1申請總表】會自動帶公式至步驟2.欄位'!G36</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先填【111-1申請總表】會自動帶公式至步驟2.欄位'!$N$36="弱勢家庭子女",'步驟1. 先填【111-1申請總表】會自動帶公式至步驟2.欄位'!$N$36="弱勢家庭身障學生或身障人士子女")),U4*(G4=0)),"1","0")</f>
        <v>0</v>
      </c>
      <c r="W4" s="429" t="str">
        <f t="shared" ref="W4:W22" si="3">IF(U4*V4,"Y","N")</f>
        <v>N</v>
      </c>
      <c r="X4" s="966">
        <f>COUNTIF(U4:U22,"1")</f>
        <v>1</v>
      </c>
      <c r="Y4" s="879">
        <f>'步驟1. 先填【111-1申請總表】會自動帶公式至步驟2.欄位'!N36</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3" t="s">
        <v>1185</v>
      </c>
      <c r="B23" s="964"/>
      <c r="C23" s="964"/>
      <c r="D23" s="964"/>
      <c r="E23" s="964"/>
      <c r="F23" s="964"/>
      <c r="G23" s="964"/>
      <c r="H23" s="964"/>
      <c r="I23" s="964"/>
      <c r="J23" s="964"/>
      <c r="K23" s="964"/>
      <c r="L23" s="964"/>
      <c r="M23" s="965"/>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39.6">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31" priority="9" operator="containsText" text="0">
      <formula>NOT(ISERROR(SEARCH("0",S4)))</formula>
    </cfRule>
  </conditionalFormatting>
  <conditionalFormatting sqref="U4:U22">
    <cfRule type="containsText" dxfId="130" priority="8" operator="containsText" text="0">
      <formula>NOT(ISERROR(SEARCH("0",U4)))</formula>
    </cfRule>
  </conditionalFormatting>
  <conditionalFormatting sqref="V4:V22">
    <cfRule type="containsText" dxfId="129" priority="7" operator="containsText" text="1">
      <formula>NOT(ISERROR(SEARCH("1",V4)))</formula>
    </cfRule>
  </conditionalFormatting>
  <conditionalFormatting sqref="W4:W22 A23">
    <cfRule type="containsText" dxfId="128" priority="6" operator="containsText" text="Y">
      <formula>NOT(ISERROR(SEARCH("Y",A4)))</formula>
    </cfRule>
  </conditionalFormatting>
  <conditionalFormatting sqref="AC4:AE4">
    <cfRule type="cellIs" dxfId="127" priority="4" stopIfTrue="1" operator="equal">
      <formula>"身份空白"</formula>
    </cfRule>
    <cfRule type="cellIs" dxfId="12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8" sqref="N8"/>
    </sheetView>
  </sheetViews>
  <sheetFormatPr defaultColWidth="8.88671875" defaultRowHeight="15"/>
  <cols>
    <col min="1" max="1" width="17.88671875" style="7" customWidth="1"/>
    <col min="2" max="2" width="18.77734375" style="8" customWidth="1"/>
    <col min="3" max="3" width="11" style="7" customWidth="1"/>
    <col min="4" max="9" width="13.6640625" style="7" customWidth="1"/>
    <col min="10" max="10" width="24.109375" style="9" customWidth="1"/>
    <col min="11" max="11" width="18.33203125" style="7" customWidth="1"/>
    <col min="12" max="12" width="18.5546875" style="10" customWidth="1"/>
    <col min="13" max="13" width="17.77734375" style="7" customWidth="1"/>
    <col min="14" max="16" width="18.6640625" style="11" customWidth="1"/>
    <col min="17" max="17" width="14.109375" style="11" customWidth="1"/>
    <col min="18" max="18" width="18.6640625" style="11" customWidth="1"/>
    <col min="19" max="20" width="19.21875" style="7" customWidth="1"/>
    <col min="21" max="21" width="15.5546875" style="7" customWidth="1"/>
    <col min="22" max="22" width="16.21875" style="7" customWidth="1"/>
    <col min="23" max="23" width="17" style="7" customWidth="1"/>
    <col min="24" max="24" width="16.6640625" style="7" customWidth="1"/>
    <col min="25" max="25" width="19" style="12" customWidth="1"/>
    <col min="26" max="31" width="19.218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先填【111-1申請總表】會自動帶公式至步驟2.欄位'!G37</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先填【111-1申請總表】會自動帶公式至步驟2.欄位'!$N$37="弱勢家庭子女",'步驟1. 先填【111-1申請總表】會自動帶公式至步驟2.欄位'!$N$37="弱勢家庭身障學生或身障人士子女")),U4*(G4=0)),"1","0")</f>
        <v>0</v>
      </c>
      <c r="W4" s="429" t="str">
        <f t="shared" ref="W4:W22" si="3">IF(U4*V4,"Y","N")</f>
        <v>N</v>
      </c>
      <c r="X4" s="966">
        <f>COUNTIF(U4:U22,"1")</f>
        <v>1</v>
      </c>
      <c r="Y4" s="879">
        <f>'步驟1. 先填【111-1申請總表】會自動帶公式至步驟2.欄位'!N37</f>
        <v>0</v>
      </c>
      <c r="Z4" s="996">
        <f>SUM(N23:P23)</f>
        <v>0</v>
      </c>
      <c r="AA4" s="996">
        <f>SUM(O23+AB4+Q23)</f>
        <v>0</v>
      </c>
      <c r="AB4" s="996">
        <f>O23/0.02095</f>
        <v>0</v>
      </c>
      <c r="AC4" s="98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98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98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996"/>
      <c r="AA5" s="996"/>
      <c r="AB5" s="996"/>
      <c r="AC5" s="984"/>
      <c r="AD5" s="984"/>
      <c r="AE5" s="984"/>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996"/>
      <c r="AA6" s="996"/>
      <c r="AB6" s="996"/>
      <c r="AC6" s="984"/>
      <c r="AD6" s="984"/>
      <c r="AE6" s="984"/>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996"/>
      <c r="AA7" s="996"/>
      <c r="AB7" s="996"/>
      <c r="AC7" s="984"/>
      <c r="AD7" s="984"/>
      <c r="AE7" s="984"/>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996"/>
      <c r="AA8" s="996"/>
      <c r="AB8" s="996"/>
      <c r="AC8" s="984"/>
      <c r="AD8" s="984"/>
      <c r="AE8" s="984"/>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996"/>
      <c r="AA9" s="996"/>
      <c r="AB9" s="996"/>
      <c r="AC9" s="984"/>
      <c r="AD9" s="984"/>
      <c r="AE9" s="984"/>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996"/>
      <c r="AA10" s="996"/>
      <c r="AB10" s="996"/>
      <c r="AC10" s="984"/>
      <c r="AD10" s="984"/>
      <c r="AE10" s="984"/>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996"/>
      <c r="AA11" s="996"/>
      <c r="AB11" s="996"/>
      <c r="AC11" s="984"/>
      <c r="AD11" s="984"/>
      <c r="AE11" s="984"/>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996"/>
      <c r="AA12" s="996"/>
      <c r="AB12" s="996"/>
      <c r="AC12" s="984"/>
      <c r="AD12" s="984"/>
      <c r="AE12" s="984"/>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996"/>
      <c r="AA13" s="996"/>
      <c r="AB13" s="996"/>
      <c r="AC13" s="984"/>
      <c r="AD13" s="984"/>
      <c r="AE13" s="984"/>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996"/>
      <c r="AA14" s="996"/>
      <c r="AB14" s="996"/>
      <c r="AC14" s="984"/>
      <c r="AD14" s="984"/>
      <c r="AE14" s="984"/>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996"/>
      <c r="AA15" s="996"/>
      <c r="AB15" s="996"/>
      <c r="AC15" s="984"/>
      <c r="AD15" s="984"/>
      <c r="AE15" s="984"/>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996"/>
      <c r="AA16" s="996"/>
      <c r="AB16" s="996"/>
      <c r="AC16" s="984"/>
      <c r="AD16" s="984"/>
      <c r="AE16" s="984"/>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996"/>
      <c r="AA17" s="996"/>
      <c r="AB17" s="996"/>
      <c r="AC17" s="984"/>
      <c r="AD17" s="984"/>
      <c r="AE17" s="984"/>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996"/>
      <c r="AA18" s="996"/>
      <c r="AB18" s="996"/>
      <c r="AC18" s="984"/>
      <c r="AD18" s="984"/>
      <c r="AE18" s="984"/>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996"/>
      <c r="AA19" s="996"/>
      <c r="AB19" s="996"/>
      <c r="AC19" s="984"/>
      <c r="AD19" s="984"/>
      <c r="AE19" s="984"/>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996"/>
      <c r="AA20" s="996"/>
      <c r="AB20" s="996"/>
      <c r="AC20" s="984"/>
      <c r="AD20" s="984"/>
      <c r="AE20" s="984"/>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996"/>
      <c r="AA21" s="996"/>
      <c r="AB21" s="996"/>
      <c r="AC21" s="984"/>
      <c r="AD21" s="984"/>
      <c r="AE21" s="984"/>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996"/>
      <c r="AA22" s="996"/>
      <c r="AB22" s="996"/>
      <c r="AC22" s="984"/>
      <c r="AD22" s="984"/>
      <c r="AE22" s="984"/>
    </row>
    <row r="23" spans="1:31" s="417" customFormat="1" ht="49.95" customHeight="1">
      <c r="A23" s="963" t="s">
        <v>1151</v>
      </c>
      <c r="B23" s="964"/>
      <c r="C23" s="964"/>
      <c r="D23" s="964"/>
      <c r="E23" s="964"/>
      <c r="F23" s="964"/>
      <c r="G23" s="964"/>
      <c r="H23" s="964"/>
      <c r="I23" s="964"/>
      <c r="J23" s="964"/>
      <c r="K23" s="964"/>
      <c r="L23" s="964"/>
      <c r="M23" s="965"/>
      <c r="N23" s="300">
        <f>SUM(N4:N22)</f>
        <v>0</v>
      </c>
      <c r="O23" s="300">
        <f>SUM(O4:O22)</f>
        <v>0</v>
      </c>
      <c r="P23" s="300">
        <f>SUM(P4:P22)</f>
        <v>0</v>
      </c>
      <c r="Q23" s="300">
        <f>SUM(Q4:Q22)</f>
        <v>0</v>
      </c>
      <c r="R23" s="300">
        <f>SUM(R4:R22)</f>
        <v>0</v>
      </c>
      <c r="S23" s="399"/>
      <c r="T23" s="399"/>
      <c r="U23" s="399"/>
      <c r="V23" s="399"/>
      <c r="W23" s="400"/>
      <c r="X23" s="303">
        <f>X4</f>
        <v>1</v>
      </c>
      <c r="Y23" s="48">
        <f>Y4</f>
        <v>0</v>
      </c>
      <c r="Z23" s="996"/>
      <c r="AA23" s="996"/>
      <c r="AB23" s="996"/>
      <c r="AC23" s="984"/>
      <c r="AD23" s="984"/>
      <c r="AE23" s="98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25" priority="9" operator="containsText" text="0">
      <formula>NOT(ISERROR(SEARCH("0",S4)))</formula>
    </cfRule>
  </conditionalFormatting>
  <conditionalFormatting sqref="U4:U22">
    <cfRule type="containsText" dxfId="124" priority="8" operator="containsText" text="0">
      <formula>NOT(ISERROR(SEARCH("0",U4)))</formula>
    </cfRule>
  </conditionalFormatting>
  <conditionalFormatting sqref="V4:V22">
    <cfRule type="containsText" dxfId="123" priority="7" operator="containsText" text="1">
      <formula>NOT(ISERROR(SEARCH("1",V4)))</formula>
    </cfRule>
  </conditionalFormatting>
  <conditionalFormatting sqref="W4:W22 A23">
    <cfRule type="containsText" dxfId="122" priority="6" operator="containsText" text="Y">
      <formula>NOT(ISERROR(SEARCH("Y",A4)))</formula>
    </cfRule>
  </conditionalFormatting>
  <conditionalFormatting sqref="AC4:AE4">
    <cfRule type="cellIs" dxfId="121" priority="4" stopIfTrue="1" operator="equal">
      <formula>"身份空白"</formula>
    </cfRule>
    <cfRule type="cellIs" dxfId="12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0"/>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K4" sqref="K4"/>
    </sheetView>
  </sheetViews>
  <sheetFormatPr defaultColWidth="8.88671875" defaultRowHeight="15"/>
  <cols>
    <col min="1" max="1" width="17.88671875" style="7" customWidth="1"/>
    <col min="2" max="2" width="18.21875" style="8" customWidth="1"/>
    <col min="3" max="3" width="11.88671875" style="7" customWidth="1"/>
    <col min="4" max="8" width="13.21875" style="7" customWidth="1"/>
    <col min="9" max="9" width="10" style="7" customWidth="1"/>
    <col min="10" max="10" width="22.6640625" style="9" customWidth="1"/>
    <col min="11" max="11" width="18.5546875" style="7" customWidth="1"/>
    <col min="12" max="12" width="18.33203125" style="10" customWidth="1"/>
    <col min="13" max="13" width="17.5546875" style="7" customWidth="1"/>
    <col min="14" max="16" width="19.5546875" style="11" customWidth="1"/>
    <col min="17" max="17" width="12.5546875" style="11" customWidth="1"/>
    <col min="18" max="18" width="19.5546875" style="11" customWidth="1"/>
    <col min="19" max="20" width="20.44140625" style="7" customWidth="1"/>
    <col min="21" max="21" width="15.5546875" style="7" customWidth="1"/>
    <col min="22" max="22" width="18.33203125" style="7" customWidth="1"/>
    <col min="23" max="23" width="15.5546875" style="7" customWidth="1"/>
    <col min="24" max="24" width="16.6640625" style="7" customWidth="1"/>
    <col min="25" max="25" width="19" style="12" customWidth="1"/>
    <col min="26" max="31" width="18.1093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先填【111-1申請總表】會自動帶公式至步驟2.欄位'!G38</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先填【111-1申請總表】會自動帶公式至步驟2.欄位'!$N$38="弱勢家庭子女",'步驟1. 先填【111-1申請總表】會自動帶公式至步驟2.欄位'!$N$38="弱勢家庭身障學生或身障人士子女")),U4*(G4=0)),"1","0")</f>
        <v>0</v>
      </c>
      <c r="W4" s="429" t="str">
        <f t="shared" ref="W4:W22" si="3">IF(U4*V4,"Y","N")</f>
        <v>N</v>
      </c>
      <c r="X4" s="966">
        <f>COUNTIF(U4:U22,"1")</f>
        <v>1</v>
      </c>
      <c r="Y4" s="879">
        <f>'步驟1. 先填【111-1申請總表】會自動帶公式至步驟2.欄位'!N38</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1152</v>
      </c>
      <c r="B23" s="970"/>
      <c r="C23" s="970"/>
      <c r="D23" s="970"/>
      <c r="E23" s="970"/>
      <c r="F23" s="970"/>
      <c r="G23" s="970"/>
      <c r="H23" s="970"/>
      <c r="I23" s="970"/>
      <c r="J23" s="970"/>
      <c r="K23" s="970"/>
      <c r="L23" s="970"/>
      <c r="M23" s="971"/>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19" priority="9" operator="containsText" text="0">
      <formula>NOT(ISERROR(SEARCH("0",S4)))</formula>
    </cfRule>
  </conditionalFormatting>
  <conditionalFormatting sqref="U4:U22">
    <cfRule type="containsText" dxfId="118" priority="8" operator="containsText" text="0">
      <formula>NOT(ISERROR(SEARCH("0",U4)))</formula>
    </cfRule>
  </conditionalFormatting>
  <conditionalFormatting sqref="V4:V22">
    <cfRule type="containsText" dxfId="117" priority="7" operator="containsText" text="1">
      <formula>NOT(ISERROR(SEARCH("1",V4)))</formula>
    </cfRule>
  </conditionalFormatting>
  <conditionalFormatting sqref="W4:W22 A23">
    <cfRule type="containsText" dxfId="116" priority="6" operator="containsText" text="Y">
      <formula>NOT(ISERROR(SEARCH("Y",A4)))</formula>
    </cfRule>
  </conditionalFormatting>
  <conditionalFormatting sqref="AC4:AE4">
    <cfRule type="cellIs" dxfId="115" priority="4" stopIfTrue="1" operator="equal">
      <formula>"身份空白"</formula>
    </cfRule>
    <cfRule type="cellIs" dxfId="11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1"/>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L4" sqref="L4"/>
    </sheetView>
  </sheetViews>
  <sheetFormatPr defaultColWidth="8.88671875" defaultRowHeight="15"/>
  <cols>
    <col min="1" max="1" width="17.88671875" style="7" customWidth="1"/>
    <col min="2" max="2" width="19.21875" style="8" customWidth="1"/>
    <col min="3" max="3" width="8.88671875" style="7" customWidth="1"/>
    <col min="4" max="4" width="14.77734375" style="7" customWidth="1"/>
    <col min="5" max="5" width="12.6640625" style="7" customWidth="1"/>
    <col min="6" max="6" width="14.77734375" style="7" customWidth="1"/>
    <col min="7" max="8" width="13.33203125" style="7" customWidth="1"/>
    <col min="9" max="9" width="10.44140625" style="7" customWidth="1"/>
    <col min="10" max="10" width="27.21875" style="9" customWidth="1"/>
    <col min="11" max="11" width="23.77734375" style="7" customWidth="1"/>
    <col min="12" max="12" width="18.21875" style="10" customWidth="1"/>
    <col min="13" max="13" width="17.44140625" style="7" customWidth="1"/>
    <col min="14" max="16" width="19.33203125" style="11" customWidth="1"/>
    <col min="17" max="17" width="13" style="11" customWidth="1"/>
    <col min="18" max="18" width="19.33203125" style="11" customWidth="1"/>
    <col min="19" max="20" width="18.88671875" style="7" customWidth="1"/>
    <col min="21" max="21" width="16.5546875" style="7" customWidth="1"/>
    <col min="22" max="22" width="18.44140625" style="7" customWidth="1"/>
    <col min="23" max="23" width="17" style="7" customWidth="1"/>
    <col min="24" max="24" width="16.6640625" style="7" customWidth="1"/>
    <col min="25" max="25" width="19" style="12" customWidth="1"/>
    <col min="26" max="31" width="18.886718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先填【111-1申請總表】會自動帶公式至步驟2.欄位'!G39</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先填【111-1申請總表】會自動帶公式至步驟2.欄位'!$N$39="弱勢家庭子女",'步驟1. 先填【111-1申請總表】會自動帶公式至步驟2.欄位'!$N$39="弱勢家庭身障學生或身障人士子女")),U4*(G4=0)),"1","0")</f>
        <v>0</v>
      </c>
      <c r="W4" s="429" t="str">
        <f t="shared" ref="W4:W22" si="3">IF(U4*V4,"Y","N")</f>
        <v>N</v>
      </c>
      <c r="X4" s="966">
        <f>COUNTIF(U4:U22,"1")</f>
        <v>1</v>
      </c>
      <c r="Y4" s="879">
        <f>'步驟1. 先填【111-1申請總表】會自動帶公式至步驟2.欄位'!N39</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2</v>
      </c>
      <c r="B23" s="970"/>
      <c r="C23" s="970"/>
      <c r="D23" s="970"/>
      <c r="E23" s="970"/>
      <c r="F23" s="970"/>
      <c r="G23" s="970"/>
      <c r="H23" s="970"/>
      <c r="I23" s="970"/>
      <c r="J23" s="970"/>
      <c r="K23" s="970"/>
      <c r="L23" s="970"/>
      <c r="M23" s="971"/>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13" priority="9" operator="containsText" text="0">
      <formula>NOT(ISERROR(SEARCH("0",S4)))</formula>
    </cfRule>
  </conditionalFormatting>
  <conditionalFormatting sqref="U4:U22">
    <cfRule type="containsText" dxfId="112" priority="8" operator="containsText" text="0">
      <formula>NOT(ISERROR(SEARCH("0",U4)))</formula>
    </cfRule>
  </conditionalFormatting>
  <conditionalFormatting sqref="V4:V22">
    <cfRule type="containsText" dxfId="111" priority="7" operator="containsText" text="1">
      <formula>NOT(ISERROR(SEARCH("1",V4)))</formula>
    </cfRule>
  </conditionalFormatting>
  <conditionalFormatting sqref="W4:W22 A23">
    <cfRule type="containsText" dxfId="110" priority="6" operator="containsText" text="Y">
      <formula>NOT(ISERROR(SEARCH("Y",A4)))</formula>
    </cfRule>
  </conditionalFormatting>
  <conditionalFormatting sqref="AC4:AE4">
    <cfRule type="cellIs" dxfId="109" priority="4" stopIfTrue="1" operator="equal">
      <formula>"身份空白"</formula>
    </cfRule>
    <cfRule type="cellIs" dxfId="10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2"/>
  <dimension ref="A1:AE55"/>
  <sheetViews>
    <sheetView zoomScale="70" zoomScaleNormal="70" workbookViewId="0">
      <pane xSplit="2" ySplit="3" topLeftCell="C20"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77734375" style="8" customWidth="1"/>
    <col min="3" max="3" width="10.77734375" style="7" customWidth="1"/>
    <col min="4" max="8" width="12.109375" style="7" customWidth="1"/>
    <col min="9" max="9" width="10.77734375" style="7" customWidth="1"/>
    <col min="10" max="10" width="21.5546875" style="9" customWidth="1"/>
    <col min="11" max="11" width="21.5546875" style="7" customWidth="1"/>
    <col min="12" max="12" width="16.77734375" style="10" customWidth="1"/>
    <col min="13" max="13" width="18.6640625" style="7" customWidth="1"/>
    <col min="14" max="16" width="19.21875" style="11" customWidth="1"/>
    <col min="17" max="17" width="11.44140625" style="11" customWidth="1"/>
    <col min="18" max="18" width="19.21875" style="11" customWidth="1"/>
    <col min="19" max="20" width="20" style="7" customWidth="1"/>
    <col min="21" max="21" width="16.21875" style="7" customWidth="1"/>
    <col min="22" max="22" width="16.88671875" style="7" customWidth="1"/>
    <col min="23" max="23" width="15.44140625" style="7" customWidth="1"/>
    <col min="24" max="24" width="16.6640625" style="7" customWidth="1"/>
    <col min="25" max="25" width="19" style="12" customWidth="1"/>
    <col min="26" max="31" width="19.664062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1153</v>
      </c>
      <c r="B3" s="220" t="s">
        <v>1154</v>
      </c>
      <c r="C3" s="221" t="s">
        <v>1155</v>
      </c>
      <c r="D3" s="221" t="s">
        <v>1156</v>
      </c>
      <c r="E3" s="221" t="s">
        <v>1157</v>
      </c>
      <c r="F3" s="221" t="s">
        <v>1158</v>
      </c>
      <c r="G3" s="221" t="s">
        <v>1159</v>
      </c>
      <c r="H3" s="221" t="s">
        <v>1160</v>
      </c>
      <c r="I3" s="221" t="s">
        <v>1161</v>
      </c>
      <c r="J3" s="221" t="s">
        <v>1162</v>
      </c>
      <c r="K3" s="221" t="s">
        <v>1163</v>
      </c>
      <c r="L3" s="222" t="s">
        <v>1164</v>
      </c>
      <c r="M3" s="221" t="s">
        <v>1165</v>
      </c>
      <c r="N3" s="304" t="s">
        <v>1166</v>
      </c>
      <c r="O3" s="423" t="s">
        <v>1167</v>
      </c>
      <c r="P3" s="423" t="s">
        <v>1168</v>
      </c>
      <c r="Q3" s="423" t="s">
        <v>1169</v>
      </c>
      <c r="R3" s="423" t="s">
        <v>1170</v>
      </c>
      <c r="S3" s="425" t="s">
        <v>1171</v>
      </c>
      <c r="T3" s="425" t="s">
        <v>1172</v>
      </c>
      <c r="U3" s="425" t="s">
        <v>1173</v>
      </c>
      <c r="V3" s="306" t="s">
        <v>1174</v>
      </c>
      <c r="W3" s="425" t="s">
        <v>1175</v>
      </c>
      <c r="X3" s="307" t="s">
        <v>116</v>
      </c>
      <c r="Y3" s="308" t="s">
        <v>1176</v>
      </c>
      <c r="Z3" s="309" t="s">
        <v>744</v>
      </c>
      <c r="AA3" s="309" t="s">
        <v>745</v>
      </c>
      <c r="AB3" s="310" t="s">
        <v>1177</v>
      </c>
      <c r="AC3" s="311" t="s">
        <v>1178</v>
      </c>
      <c r="AD3" s="311" t="s">
        <v>1179</v>
      </c>
      <c r="AE3" s="311" t="s">
        <v>1180</v>
      </c>
    </row>
    <row r="4" spans="1:31" s="416" customFormat="1" ht="49.95" customHeight="1">
      <c r="A4" s="394">
        <v>1</v>
      </c>
      <c r="B4" s="397">
        <f>'步驟1. 先填【111-1申請總表】會自動帶公式至步驟2.欄位'!G40</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先填【111-1申請總表】會自動帶公式至步驟2.欄位'!$N$40="弱勢家庭子女",'步驟1. 先填【111-1申請總表】會自動帶公式至步驟2.欄位'!$N$40="弱勢家庭身障學生或身障人士子女")),U4*(G4=0)),"1","0")</f>
        <v>0</v>
      </c>
      <c r="W4" s="429" t="str">
        <f t="shared" ref="W4:W22" si="3">IF(U4*V4,"Y","N")</f>
        <v>N</v>
      </c>
      <c r="X4" s="966">
        <f>COUNTIF(U4:U22,"1")</f>
        <v>1</v>
      </c>
      <c r="Y4" s="879">
        <f>'步驟1. 先填【111-1申請總表】會自動帶公式至步驟2.欄位'!N40</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3" t="s">
        <v>1151</v>
      </c>
      <c r="B23" s="964"/>
      <c r="C23" s="964"/>
      <c r="D23" s="964"/>
      <c r="E23" s="964"/>
      <c r="F23" s="964"/>
      <c r="G23" s="964"/>
      <c r="H23" s="964"/>
      <c r="I23" s="964"/>
      <c r="J23" s="964"/>
      <c r="K23" s="964"/>
      <c r="L23" s="964"/>
      <c r="M23" s="965"/>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07" priority="9" operator="containsText" text="0">
      <formula>NOT(ISERROR(SEARCH("0",S4)))</formula>
    </cfRule>
  </conditionalFormatting>
  <conditionalFormatting sqref="U4:U22">
    <cfRule type="containsText" dxfId="106" priority="8" operator="containsText" text="0">
      <formula>NOT(ISERROR(SEARCH("0",U4)))</formula>
    </cfRule>
  </conditionalFormatting>
  <conditionalFormatting sqref="V4:V22">
    <cfRule type="containsText" dxfId="105" priority="7" operator="containsText" text="1">
      <formula>NOT(ISERROR(SEARCH("1",V4)))</formula>
    </cfRule>
  </conditionalFormatting>
  <conditionalFormatting sqref="W4:W22 A23">
    <cfRule type="containsText" dxfId="104" priority="6" operator="containsText" text="Y">
      <formula>NOT(ISERROR(SEARCH("Y",A4)))</formula>
    </cfRule>
  </conditionalFormatting>
  <conditionalFormatting sqref="AC4:AE4">
    <cfRule type="cellIs" dxfId="103" priority="4" stopIfTrue="1" operator="equal">
      <formula>"身份空白"</formula>
    </cfRule>
    <cfRule type="cellIs" dxfId="10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3"/>
  <dimension ref="A1:AE55"/>
  <sheetViews>
    <sheetView zoomScale="70" zoomScaleNormal="7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0" style="8" customWidth="1"/>
    <col min="3" max="3" width="11.77734375" style="7" customWidth="1"/>
    <col min="4" max="8" width="13.77734375" style="7" customWidth="1"/>
    <col min="9" max="9" width="11.5546875" style="7" customWidth="1"/>
    <col min="10" max="10" width="28.77734375" style="9" customWidth="1"/>
    <col min="11" max="11" width="22.44140625" style="7" customWidth="1"/>
    <col min="12" max="12" width="16.109375" style="10" customWidth="1"/>
    <col min="13" max="13" width="17.44140625" style="7" customWidth="1"/>
    <col min="14" max="16" width="16.88671875" style="11" customWidth="1"/>
    <col min="17" max="17" width="13.21875" style="11" customWidth="1"/>
    <col min="18" max="18" width="16.88671875" style="11" customWidth="1"/>
    <col min="19" max="20" width="19" style="7" customWidth="1"/>
    <col min="21" max="21" width="16.33203125" style="7" customWidth="1"/>
    <col min="22" max="22" width="17.33203125" style="7" customWidth="1"/>
    <col min="23" max="23" width="17" style="7" customWidth="1"/>
    <col min="24" max="24" width="16.6640625" style="7" customWidth="1"/>
    <col min="25" max="25" width="19" style="12" customWidth="1"/>
    <col min="26" max="31" width="21.55468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先填【111-1申請總表】會自動帶公式至步驟2.欄位'!G41</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先填【111-1申請總表】會自動帶公式至步驟2.欄位'!$N$41="弱勢家庭子女",'步驟1. 先填【111-1申請總表】會自動帶公式至步驟2.欄位'!$N$41="弱勢家庭身障學生或身障人士子女")),U4*(G4=0)),"1","0")</f>
        <v>0</v>
      </c>
      <c r="W4" s="429" t="str">
        <f t="shared" ref="W4:W22" si="3">IF(U4*V4,"Y","N")</f>
        <v>N</v>
      </c>
      <c r="X4" s="966">
        <f>COUNTIF(U4:U22,"1")</f>
        <v>1</v>
      </c>
      <c r="Y4" s="879">
        <f>'步驟1. 先填【111-1申請總表】會自動帶公式至步驟2.欄位'!N41</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2</v>
      </c>
      <c r="B23" s="970"/>
      <c r="C23" s="970"/>
      <c r="D23" s="970"/>
      <c r="E23" s="970"/>
      <c r="F23" s="970"/>
      <c r="G23" s="970"/>
      <c r="H23" s="970"/>
      <c r="I23" s="970"/>
      <c r="J23" s="970"/>
      <c r="K23" s="970"/>
      <c r="L23" s="970"/>
      <c r="M23" s="971"/>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01" priority="9" operator="containsText" text="0">
      <formula>NOT(ISERROR(SEARCH("0",S4)))</formula>
    </cfRule>
  </conditionalFormatting>
  <conditionalFormatting sqref="U4:U22">
    <cfRule type="containsText" dxfId="100" priority="8" operator="containsText" text="0">
      <formula>NOT(ISERROR(SEARCH("0",U4)))</formula>
    </cfRule>
  </conditionalFormatting>
  <conditionalFormatting sqref="V4:V22">
    <cfRule type="containsText" dxfId="99" priority="7" operator="containsText" text="1">
      <formula>NOT(ISERROR(SEARCH("1",V4)))</formula>
    </cfRule>
  </conditionalFormatting>
  <conditionalFormatting sqref="W4:W22 A23">
    <cfRule type="containsText" dxfId="98" priority="6" operator="containsText" text="Y">
      <formula>NOT(ISERROR(SEARCH("Y",A4)))</formula>
    </cfRule>
  </conditionalFormatting>
  <conditionalFormatting sqref="AC4:AE4">
    <cfRule type="cellIs" dxfId="97" priority="4" stopIfTrue="1" operator="equal">
      <formula>"身份空白"</formula>
    </cfRule>
    <cfRule type="cellIs" dxfId="9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4"/>
  <dimension ref="A1:AE55"/>
  <sheetViews>
    <sheetView zoomScale="70" zoomScaleNormal="7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44140625" style="8" customWidth="1"/>
    <col min="3" max="3" width="11.77734375" style="7" customWidth="1"/>
    <col min="4" max="9" width="13.44140625" style="7" customWidth="1"/>
    <col min="10" max="10" width="27.88671875" style="9" customWidth="1"/>
    <col min="11" max="11" width="18.21875" style="7" customWidth="1"/>
    <col min="12" max="12" width="17.77734375" style="10" customWidth="1"/>
    <col min="13" max="13" width="17.88671875" style="7" customWidth="1"/>
    <col min="14" max="16" width="17.77734375" style="11" customWidth="1"/>
    <col min="17" max="17" width="13.44140625" style="11" customWidth="1"/>
    <col min="18" max="18" width="17.77734375" style="11" customWidth="1"/>
    <col min="19" max="20" width="20.5546875" style="7" customWidth="1"/>
    <col min="21" max="21" width="15" style="7" customWidth="1"/>
    <col min="22" max="22" width="16.44140625" style="7" customWidth="1"/>
    <col min="23" max="23" width="17" style="7" customWidth="1"/>
    <col min="24" max="24" width="16.6640625" style="7" customWidth="1"/>
    <col min="25" max="25" width="19" style="12" customWidth="1"/>
    <col min="26" max="31" width="18.886718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先填【111-1申請總表】會自動帶公式至步驟2.欄位'!G42</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先填【111-1申請總表】會自動帶公式至步驟2.欄位'!$N$42="弱勢家庭子女",'步驟1. 先填【111-1申請總表】會自動帶公式至步驟2.欄位'!$N$42="弱勢家庭身障學生或身障人士子女")),U4*(G4=0)),"1","0")</f>
        <v>0</v>
      </c>
      <c r="W4" s="429" t="str">
        <f t="shared" ref="W4:W22" si="3">IF(U4*V4,"Y","N")</f>
        <v>N</v>
      </c>
      <c r="X4" s="966">
        <f>COUNTIF(U4:U22,"1")</f>
        <v>1</v>
      </c>
      <c r="Y4" s="879">
        <f>'步驟1. 先填【111-1申請總表】會自動帶公式至步驟2.欄位'!N42</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1152</v>
      </c>
      <c r="B23" s="970"/>
      <c r="C23" s="970"/>
      <c r="D23" s="970"/>
      <c r="E23" s="970"/>
      <c r="F23" s="970"/>
      <c r="G23" s="970"/>
      <c r="H23" s="970"/>
      <c r="I23" s="970"/>
      <c r="J23" s="970"/>
      <c r="K23" s="970"/>
      <c r="L23" s="970"/>
      <c r="M23" s="971"/>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95" priority="9" operator="containsText" text="0">
      <formula>NOT(ISERROR(SEARCH("0",S4)))</formula>
    </cfRule>
  </conditionalFormatting>
  <conditionalFormatting sqref="U4:U22">
    <cfRule type="containsText" dxfId="94" priority="8" operator="containsText" text="0">
      <formula>NOT(ISERROR(SEARCH("0",U4)))</formula>
    </cfRule>
  </conditionalFormatting>
  <conditionalFormatting sqref="V4:V22">
    <cfRule type="containsText" dxfId="93" priority="7" operator="containsText" text="1">
      <formula>NOT(ISERROR(SEARCH("1",V4)))</formula>
    </cfRule>
  </conditionalFormatting>
  <conditionalFormatting sqref="W4:W22 A23">
    <cfRule type="containsText" dxfId="92" priority="6" operator="containsText" text="Y">
      <formula>NOT(ISERROR(SEARCH("Y",A4)))</formula>
    </cfRule>
  </conditionalFormatting>
  <conditionalFormatting sqref="AC4:AE4">
    <cfRule type="cellIs" dxfId="91" priority="4" stopIfTrue="1" operator="equal">
      <formula>"身份空白"</formula>
    </cfRule>
    <cfRule type="cellIs" dxfId="9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9.88671875" style="8" customWidth="1"/>
    <col min="3" max="3" width="11.33203125" style="7" customWidth="1"/>
    <col min="4" max="4" width="16.88671875" style="7" customWidth="1"/>
    <col min="5" max="8" width="12" style="7" customWidth="1"/>
    <col min="9" max="9" width="12.109375" style="7" customWidth="1"/>
    <col min="10" max="10" width="26.5546875" style="9" customWidth="1"/>
    <col min="11" max="11" width="20.77734375" style="7" customWidth="1"/>
    <col min="12" max="12" width="17.44140625" style="10" customWidth="1"/>
    <col min="13" max="13" width="19.33203125" style="7" customWidth="1"/>
    <col min="14" max="16" width="21.88671875" style="11" customWidth="1"/>
    <col min="17" max="17" width="16.109375" style="11" customWidth="1"/>
    <col min="18" max="18" width="21.88671875" style="11" customWidth="1"/>
    <col min="19" max="20" width="23" style="7" customWidth="1"/>
    <col min="21" max="21" width="16.77734375" style="7" customWidth="1"/>
    <col min="22" max="22" width="19.109375" style="7" customWidth="1"/>
    <col min="23" max="23" width="17" style="7" customWidth="1"/>
    <col min="24" max="24" width="16.6640625" style="7" customWidth="1"/>
    <col min="25" max="25" width="21.5546875" style="12" customWidth="1"/>
    <col min="26" max="31" width="22.3320312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1153</v>
      </c>
      <c r="B3" s="220" t="s">
        <v>1154</v>
      </c>
      <c r="C3" s="221" t="s">
        <v>1155</v>
      </c>
      <c r="D3" s="221" t="s">
        <v>1156</v>
      </c>
      <c r="E3" s="221" t="s">
        <v>1157</v>
      </c>
      <c r="F3" s="221" t="s">
        <v>1158</v>
      </c>
      <c r="G3" s="221" t="s">
        <v>1159</v>
      </c>
      <c r="H3" s="221" t="s">
        <v>1160</v>
      </c>
      <c r="I3" s="221" t="s">
        <v>1161</v>
      </c>
      <c r="J3" s="221" t="s">
        <v>1162</v>
      </c>
      <c r="K3" s="221" t="s">
        <v>1163</v>
      </c>
      <c r="L3" s="222" t="s">
        <v>1164</v>
      </c>
      <c r="M3" s="221" t="s">
        <v>1165</v>
      </c>
      <c r="N3" s="304" t="s">
        <v>1166</v>
      </c>
      <c r="O3" s="423" t="s">
        <v>1167</v>
      </c>
      <c r="P3" s="423" t="s">
        <v>1168</v>
      </c>
      <c r="Q3" s="423" t="s">
        <v>1169</v>
      </c>
      <c r="R3" s="423" t="s">
        <v>1170</v>
      </c>
      <c r="S3" s="425" t="s">
        <v>1171</v>
      </c>
      <c r="T3" s="425" t="s">
        <v>1172</v>
      </c>
      <c r="U3" s="425" t="s">
        <v>1173</v>
      </c>
      <c r="V3" s="306" t="s">
        <v>1174</v>
      </c>
      <c r="W3" s="425" t="s">
        <v>1175</v>
      </c>
      <c r="X3" s="307" t="s">
        <v>116</v>
      </c>
      <c r="Y3" s="308" t="s">
        <v>1176</v>
      </c>
      <c r="Z3" s="309" t="s">
        <v>744</v>
      </c>
      <c r="AA3" s="309" t="s">
        <v>745</v>
      </c>
      <c r="AB3" s="310" t="s">
        <v>1177</v>
      </c>
      <c r="AC3" s="311" t="s">
        <v>1178</v>
      </c>
      <c r="AD3" s="311" t="s">
        <v>1179</v>
      </c>
      <c r="AE3" s="311" t="s">
        <v>1180</v>
      </c>
    </row>
    <row r="4" spans="1:31" s="416" customFormat="1" ht="49.95" customHeight="1">
      <c r="A4" s="394">
        <v>1</v>
      </c>
      <c r="B4" s="397">
        <f>'步驟1. 先填【111-1申請總表】會自動帶公式至步驟2.欄位'!G43</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先填【111-1申請總表】會自動帶公式至步驟2.欄位'!$N$43="弱勢家庭子女",'步驟1. 先填【111-1申請總表】會自動帶公式至步驟2.欄位'!$N$43="弱勢家庭身障學生或身障人士子女")),U4*(G4=0)),"1","0")</f>
        <v>0</v>
      </c>
      <c r="W4" s="429" t="str">
        <f t="shared" ref="W4:W22" si="3">IF(U4*V4,"Y","N")</f>
        <v>N</v>
      </c>
      <c r="X4" s="966">
        <f>COUNTIF(U4:U22,"1")</f>
        <v>1</v>
      </c>
      <c r="Y4" s="879">
        <f>'步驟1. 先填【111-1申請總表】會自動帶公式至步驟2.欄位'!N43</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3" t="s">
        <v>1151</v>
      </c>
      <c r="B23" s="964"/>
      <c r="C23" s="964"/>
      <c r="D23" s="964"/>
      <c r="E23" s="964"/>
      <c r="F23" s="964"/>
      <c r="G23" s="964"/>
      <c r="H23" s="964"/>
      <c r="I23" s="964"/>
      <c r="J23" s="964"/>
      <c r="K23" s="964"/>
      <c r="L23" s="964"/>
      <c r="M23" s="965"/>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89" priority="9" operator="containsText" text="0">
      <formula>NOT(ISERROR(SEARCH("0",S4)))</formula>
    </cfRule>
  </conditionalFormatting>
  <conditionalFormatting sqref="U4:U22">
    <cfRule type="containsText" dxfId="88" priority="8" operator="containsText" text="0">
      <formula>NOT(ISERROR(SEARCH("0",U4)))</formula>
    </cfRule>
  </conditionalFormatting>
  <conditionalFormatting sqref="V4:V22">
    <cfRule type="containsText" dxfId="87" priority="7" operator="containsText" text="1">
      <formula>NOT(ISERROR(SEARCH("1",V4)))</formula>
    </cfRule>
  </conditionalFormatting>
  <conditionalFormatting sqref="W4:W22 A23">
    <cfRule type="containsText" dxfId="86" priority="6" operator="containsText" text="Y">
      <formula>NOT(ISERROR(SEARCH("Y",A4)))</formula>
    </cfRule>
  </conditionalFormatting>
  <conditionalFormatting sqref="AC4:AE4">
    <cfRule type="cellIs" dxfId="85" priority="4" stopIfTrue="1" operator="equal">
      <formula>"身份空白"</formula>
    </cfRule>
    <cfRule type="cellIs" dxfId="8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E7" sqref="E7"/>
    </sheetView>
  </sheetViews>
  <sheetFormatPr defaultColWidth="8.88671875" defaultRowHeight="15"/>
  <cols>
    <col min="1" max="1" width="17.88671875" style="7" customWidth="1"/>
    <col min="2" max="2" width="20" style="8" customWidth="1"/>
    <col min="3" max="3" width="12.21875" style="7" customWidth="1"/>
    <col min="4" max="8" width="14.77734375" style="7" customWidth="1"/>
    <col min="9" max="9" width="12.33203125" style="7" customWidth="1"/>
    <col min="10" max="10" width="28.44140625" style="9" customWidth="1"/>
    <col min="11" max="11" width="22.109375" style="7" customWidth="1"/>
    <col min="12" max="12" width="18.21875" style="10" customWidth="1"/>
    <col min="13" max="13" width="19.6640625" style="7" customWidth="1"/>
    <col min="14" max="16" width="22.88671875" style="11" customWidth="1"/>
    <col min="17" max="17" width="14" style="11" customWidth="1"/>
    <col min="18" max="18" width="22.88671875" style="11" customWidth="1"/>
    <col min="19" max="20" width="24.109375" style="7" customWidth="1"/>
    <col min="21" max="21" width="16.21875" style="7" customWidth="1"/>
    <col min="22" max="22" width="17.21875" style="7" customWidth="1"/>
    <col min="23" max="23" width="17" style="7" customWidth="1"/>
    <col min="24" max="24" width="16.6640625" style="7" customWidth="1"/>
    <col min="25" max="25" width="19" style="12" customWidth="1"/>
    <col min="26" max="31" width="21.777343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先填【111-1申請總表】會自動帶公式至步驟2.欄位'!G44</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先填【111-1申請總表】會自動帶公式至步驟2.欄位'!$N$44="弱勢家庭子女",'步驟1. 先填【111-1申請總表】會自動帶公式至步驟2.欄位'!$N$44="弱勢家庭身障學生或身障人士子女")),U4*(G4=0)),"1","0")</f>
        <v>0</v>
      </c>
      <c r="W4" s="429" t="str">
        <f t="shared" ref="W4:W22" si="3">IF(U4*V4,"Y","N")</f>
        <v>N</v>
      </c>
      <c r="X4" s="966">
        <f>COUNTIF(U4:U22,"1")</f>
        <v>1</v>
      </c>
      <c r="Y4" s="879">
        <f>'步驟1. 先填【111-1申請總表】會自動帶公式至步驟2.欄位'!N44</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3" t="s">
        <v>1151</v>
      </c>
      <c r="B23" s="964"/>
      <c r="C23" s="964"/>
      <c r="D23" s="964"/>
      <c r="E23" s="964"/>
      <c r="F23" s="964"/>
      <c r="G23" s="964"/>
      <c r="H23" s="964"/>
      <c r="I23" s="964"/>
      <c r="J23" s="964"/>
      <c r="K23" s="964"/>
      <c r="L23" s="964"/>
      <c r="M23" s="965"/>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32.4" customHeight="1">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32.4" customHeight="1">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2.4" customHeight="1">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2.4" customHeight="1">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32.4" customHeight="1">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2.4" customHeight="1">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2.4" customHeight="1">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32.4" customHeight="1">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2.4" customHeight="1">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2.4" customHeight="1">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2.4" customHeight="1">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2.4" customHeight="1">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2.4" customHeight="1">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32.4" customHeight="1">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2.4" customHeight="1">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2.4" customHeight="1">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32.4" customHeight="1">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2.4" customHeight="1">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2.4" customHeight="1">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2.4" customHeight="1">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2.4" customHeight="1">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32.4" customHeight="1">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32.4" customHeight="1">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32.4" customHeight="1">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32.4" customHeight="1">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32.4" customHeight="1">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2.4" customHeight="1">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2.4" customHeight="1">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83" priority="9" operator="containsText" text="0">
      <formula>NOT(ISERROR(SEARCH("0",S4)))</formula>
    </cfRule>
  </conditionalFormatting>
  <conditionalFormatting sqref="U4:U22">
    <cfRule type="containsText" dxfId="82" priority="8" operator="containsText" text="0">
      <formula>NOT(ISERROR(SEARCH("0",U4)))</formula>
    </cfRule>
  </conditionalFormatting>
  <conditionalFormatting sqref="V4:V22">
    <cfRule type="containsText" dxfId="81" priority="7" operator="containsText" text="1">
      <formula>NOT(ISERROR(SEARCH("1",V4)))</formula>
    </cfRule>
  </conditionalFormatting>
  <conditionalFormatting sqref="W4:W22 A23">
    <cfRule type="containsText" dxfId="80" priority="6" operator="containsText" text="Y">
      <formula>NOT(ISERROR(SEARCH("Y",A4)))</formula>
    </cfRule>
  </conditionalFormatting>
  <conditionalFormatting sqref="AC4:AE4">
    <cfRule type="cellIs" dxfId="79" priority="4" stopIfTrue="1" operator="equal">
      <formula>"身份空白"</formula>
    </cfRule>
    <cfRule type="cellIs" dxfId="7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D6" sqref="D6"/>
    </sheetView>
  </sheetViews>
  <sheetFormatPr defaultColWidth="8.88671875" defaultRowHeight="15"/>
  <cols>
    <col min="1" max="1" width="17.88671875" style="7" customWidth="1"/>
    <col min="2" max="2" width="19.21875" style="8" customWidth="1"/>
    <col min="3" max="3" width="12.21875" style="7" customWidth="1"/>
    <col min="4" max="6" width="16" style="7" customWidth="1"/>
    <col min="7" max="7" width="14.5546875" style="7" customWidth="1"/>
    <col min="8" max="8" width="13.77734375" style="7" customWidth="1"/>
    <col min="9" max="9" width="12.88671875" style="7" customWidth="1"/>
    <col min="10" max="10" width="27.21875" style="9" customWidth="1"/>
    <col min="11" max="11" width="23.44140625" style="7" customWidth="1"/>
    <col min="12" max="12" width="22.6640625" style="10" customWidth="1"/>
    <col min="13" max="13" width="21.5546875" style="7" customWidth="1"/>
    <col min="14" max="16" width="22.5546875" style="11" customWidth="1"/>
    <col min="17" max="17" width="13.88671875" style="11" customWidth="1"/>
    <col min="18" max="18" width="22.5546875" style="11" customWidth="1"/>
    <col min="19" max="20" width="22.33203125" style="7" customWidth="1"/>
    <col min="21" max="21" width="16.21875" style="7" customWidth="1"/>
    <col min="22" max="22" width="18.33203125" style="7" customWidth="1"/>
    <col min="23" max="23" width="17" style="7" customWidth="1"/>
    <col min="24" max="24" width="16.6640625" style="7" customWidth="1"/>
    <col min="25" max="25" width="19" style="12" customWidth="1"/>
    <col min="26" max="31" width="19.3320312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30" customFormat="1" ht="49.95" customHeight="1">
      <c r="A4" s="27">
        <v>1</v>
      </c>
      <c r="B4" s="468">
        <f>'步驟1. 先填【111-1申請總表】會自動帶公式至步驟2.欄位'!G45</f>
        <v>0</v>
      </c>
      <c r="C4" s="447"/>
      <c r="D4" s="27">
        <v>1</v>
      </c>
      <c r="E4" s="27">
        <v>1</v>
      </c>
      <c r="F4" s="27">
        <v>0</v>
      </c>
      <c r="G4" s="447">
        <v>0</v>
      </c>
      <c r="H4" s="447">
        <v>0</v>
      </c>
      <c r="I4" s="27">
        <v>1</v>
      </c>
      <c r="J4" s="27">
        <f>'步驟1. 先填【111-1申請總表】會自動帶公式至步驟2.欄位'!C8</f>
        <v>0</v>
      </c>
      <c r="K4" s="27">
        <v>2</v>
      </c>
      <c r="L4" s="445"/>
      <c r="M4" s="5"/>
      <c r="N4" s="445"/>
      <c r="O4" s="445"/>
      <c r="P4" s="445"/>
      <c r="Q4" s="445"/>
      <c r="R4" s="445"/>
      <c r="S4" s="446" t="str">
        <f t="shared" ref="S4:S22" si="0">IF(OR(F4*H4),"0","1")</f>
        <v>1</v>
      </c>
      <c r="T4" s="446" t="str">
        <f t="shared" ref="T4:T22" si="1">IF(OR(G4*H4),"0","1")</f>
        <v>1</v>
      </c>
      <c r="U4" s="446" t="str">
        <f t="shared" ref="U4:U22" si="2">IF(OR((A4&lt;=0),(A4&gt;28),(A4&gt;3)*(A4&lt;=7)*(D4=2)*(E4=0)*(F4=0)*(H4=0),(A4&gt;3)*(A4&lt;=7)*(D4&lt;1)*(E4=0)*(F4=0)*(H4=0),(A4&gt;3)*(A4&lt;=7)*(D4&gt;5)*(E4=0)*(F4=0)*(H4=0),(A4=8)*(E4=0)*(F4=0)*(H4=0),(A4=9)*(E4=0)*(F4=0)*(H4=0),(A4=1)*F4,(A4=1)*G4,(A4=1)*H4,(A4=2)*(F4=0)*(H4=0),(A4=3)*(F4=0)*(H4=0),(A4=10)*(D4=1)*(F4=0)*(H4=0),(A4=10)*(D4=3)*(F4=0)*(H4=0),(A4=10)*(D4=4)*(F4=0)*(H4=0),F4*H4,G4*H4,AND((A4&gt;=11)*(F4=0),AND((A4&gt;=11)*(H4=0)))),"0","1")</f>
        <v>1</v>
      </c>
      <c r="V4" s="446" t="str">
        <f>IF(AND((OR('步驟1. 先填【111-1申請總表】會自動帶公式至步驟2.欄位'!$N$45="弱勢家庭子女",'步驟1. 先填【111-1申請總表】會自動帶公式至步驟2.欄位'!$N$45="弱勢家庭身障學生或身障人士子女")),U4*(G4=0)),"1","0")</f>
        <v>0</v>
      </c>
      <c r="W4" s="446" t="str">
        <f t="shared" ref="W4:W22" si="3">IF(U4*V4,"Y","N")</f>
        <v>N</v>
      </c>
      <c r="X4" s="998">
        <f>COUNTIF(U4:U22,"1")</f>
        <v>1</v>
      </c>
      <c r="Y4" s="879">
        <f>'步驟1. 先填【111-1申請總表】會自動帶公式至步驟2.欄位'!N45</f>
        <v>0</v>
      </c>
      <c r="Z4" s="1001">
        <f>SUM(N23:P23)</f>
        <v>0</v>
      </c>
      <c r="AA4" s="1001">
        <f>SUM(O23+AB4+Q23)</f>
        <v>0</v>
      </c>
      <c r="AB4" s="1001">
        <f>O23/0.02095</f>
        <v>0</v>
      </c>
      <c r="AC4" s="997"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997"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997"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30" customFormat="1" ht="49.95" customHeight="1">
      <c r="A5" s="5"/>
      <c r="B5" s="448"/>
      <c r="C5" s="5"/>
      <c r="D5" s="5"/>
      <c r="E5" s="5"/>
      <c r="F5" s="5"/>
      <c r="G5" s="5">
        <v>0</v>
      </c>
      <c r="H5" s="5">
        <v>0</v>
      </c>
      <c r="I5" s="447"/>
      <c r="J5" s="5"/>
      <c r="K5" s="5"/>
      <c r="L5" s="445"/>
      <c r="M5" s="5"/>
      <c r="N5" s="445"/>
      <c r="O5" s="445"/>
      <c r="P5" s="445"/>
      <c r="Q5" s="445"/>
      <c r="R5" s="445"/>
      <c r="S5" s="446" t="str">
        <f t="shared" si="0"/>
        <v>1</v>
      </c>
      <c r="T5" s="446" t="str">
        <f t="shared" si="1"/>
        <v>1</v>
      </c>
      <c r="U5" s="446" t="str">
        <f t="shared" si="2"/>
        <v>0</v>
      </c>
      <c r="V5" s="446" t="str">
        <f t="shared" ref="V5:V22" si="4">IF(AND(U5*(G5=0),(A5&gt;0)*(A5&lt;=28)),"1","0")</f>
        <v>0</v>
      </c>
      <c r="W5" s="446" t="str">
        <f t="shared" si="3"/>
        <v>N</v>
      </c>
      <c r="X5" s="999"/>
      <c r="Y5" s="880"/>
      <c r="Z5" s="1001"/>
      <c r="AA5" s="1001"/>
      <c r="AB5" s="1001"/>
      <c r="AC5" s="997"/>
      <c r="AD5" s="997"/>
      <c r="AE5" s="997"/>
    </row>
    <row r="6" spans="1:31" s="430" customFormat="1" ht="49.95" customHeight="1">
      <c r="A6" s="5"/>
      <c r="B6" s="448"/>
      <c r="C6" s="5"/>
      <c r="D6" s="5"/>
      <c r="E6" s="5"/>
      <c r="F6" s="5"/>
      <c r="G6" s="5">
        <v>0</v>
      </c>
      <c r="H6" s="5">
        <v>0</v>
      </c>
      <c r="I6" s="447"/>
      <c r="J6" s="5"/>
      <c r="K6" s="5"/>
      <c r="L6" s="445"/>
      <c r="M6" s="5"/>
      <c r="N6" s="445"/>
      <c r="O6" s="445"/>
      <c r="P6" s="445"/>
      <c r="Q6" s="445"/>
      <c r="R6" s="445"/>
      <c r="S6" s="446" t="str">
        <f t="shared" si="0"/>
        <v>1</v>
      </c>
      <c r="T6" s="446" t="str">
        <f t="shared" si="1"/>
        <v>1</v>
      </c>
      <c r="U6" s="446" t="str">
        <f t="shared" si="2"/>
        <v>0</v>
      </c>
      <c r="V6" s="446" t="str">
        <f t="shared" si="4"/>
        <v>0</v>
      </c>
      <c r="W6" s="446" t="str">
        <f t="shared" si="3"/>
        <v>N</v>
      </c>
      <c r="X6" s="999"/>
      <c r="Y6" s="880"/>
      <c r="Z6" s="1001"/>
      <c r="AA6" s="1001"/>
      <c r="AB6" s="1001"/>
      <c r="AC6" s="997"/>
      <c r="AD6" s="997"/>
      <c r="AE6" s="997"/>
    </row>
    <row r="7" spans="1:31" s="430" customFormat="1" ht="49.95" customHeight="1">
      <c r="A7" s="5"/>
      <c r="B7" s="448"/>
      <c r="C7" s="5"/>
      <c r="D7" s="5"/>
      <c r="E7" s="5"/>
      <c r="F7" s="5"/>
      <c r="G7" s="5">
        <v>0</v>
      </c>
      <c r="H7" s="5">
        <v>0</v>
      </c>
      <c r="I7" s="447"/>
      <c r="J7" s="5"/>
      <c r="K7" s="5"/>
      <c r="L7" s="445"/>
      <c r="M7" s="5"/>
      <c r="N7" s="445"/>
      <c r="O7" s="445"/>
      <c r="P7" s="445"/>
      <c r="Q7" s="445"/>
      <c r="R7" s="445"/>
      <c r="S7" s="446" t="str">
        <f t="shared" si="0"/>
        <v>1</v>
      </c>
      <c r="T7" s="446" t="str">
        <f t="shared" si="1"/>
        <v>1</v>
      </c>
      <c r="U7" s="446" t="str">
        <f t="shared" si="2"/>
        <v>0</v>
      </c>
      <c r="V7" s="446" t="str">
        <f t="shared" si="4"/>
        <v>0</v>
      </c>
      <c r="W7" s="446" t="str">
        <f t="shared" si="3"/>
        <v>N</v>
      </c>
      <c r="X7" s="999"/>
      <c r="Y7" s="880"/>
      <c r="Z7" s="1001"/>
      <c r="AA7" s="1001"/>
      <c r="AB7" s="1001"/>
      <c r="AC7" s="997"/>
      <c r="AD7" s="997"/>
      <c r="AE7" s="997"/>
    </row>
    <row r="8" spans="1:31" s="430" customFormat="1" ht="49.95" customHeight="1">
      <c r="A8" s="5"/>
      <c r="B8" s="448"/>
      <c r="C8" s="5"/>
      <c r="D8" s="5"/>
      <c r="E8" s="5"/>
      <c r="F8" s="5"/>
      <c r="G8" s="5">
        <v>0</v>
      </c>
      <c r="H8" s="5">
        <v>0</v>
      </c>
      <c r="I8" s="447"/>
      <c r="J8" s="5"/>
      <c r="K8" s="5"/>
      <c r="L8" s="445"/>
      <c r="M8" s="5"/>
      <c r="N8" s="445"/>
      <c r="O8" s="445"/>
      <c r="P8" s="445"/>
      <c r="Q8" s="445"/>
      <c r="R8" s="445"/>
      <c r="S8" s="446" t="str">
        <f t="shared" si="0"/>
        <v>1</v>
      </c>
      <c r="T8" s="446" t="str">
        <f t="shared" si="1"/>
        <v>1</v>
      </c>
      <c r="U8" s="446" t="str">
        <f t="shared" si="2"/>
        <v>0</v>
      </c>
      <c r="V8" s="446" t="str">
        <f t="shared" si="4"/>
        <v>0</v>
      </c>
      <c r="W8" s="446" t="str">
        <f t="shared" si="3"/>
        <v>N</v>
      </c>
      <c r="X8" s="999"/>
      <c r="Y8" s="880"/>
      <c r="Z8" s="1001"/>
      <c r="AA8" s="1001"/>
      <c r="AB8" s="1001"/>
      <c r="AC8" s="997"/>
      <c r="AD8" s="997"/>
      <c r="AE8" s="997"/>
    </row>
    <row r="9" spans="1:31" s="430" customFormat="1" ht="49.95" customHeight="1">
      <c r="A9" s="5"/>
      <c r="B9" s="448"/>
      <c r="C9" s="5"/>
      <c r="D9" s="5"/>
      <c r="E9" s="5"/>
      <c r="F9" s="5"/>
      <c r="G9" s="5">
        <v>0</v>
      </c>
      <c r="H9" s="5">
        <v>0</v>
      </c>
      <c r="I9" s="447"/>
      <c r="J9" s="5"/>
      <c r="K9" s="5"/>
      <c r="L9" s="445"/>
      <c r="M9" s="5"/>
      <c r="N9" s="445"/>
      <c r="O9" s="445"/>
      <c r="P9" s="445"/>
      <c r="Q9" s="445"/>
      <c r="R9" s="445"/>
      <c r="S9" s="446" t="str">
        <f t="shared" si="0"/>
        <v>1</v>
      </c>
      <c r="T9" s="446" t="str">
        <f t="shared" si="1"/>
        <v>1</v>
      </c>
      <c r="U9" s="446" t="str">
        <f t="shared" si="2"/>
        <v>0</v>
      </c>
      <c r="V9" s="446" t="str">
        <f t="shared" si="4"/>
        <v>0</v>
      </c>
      <c r="W9" s="446" t="str">
        <f t="shared" si="3"/>
        <v>N</v>
      </c>
      <c r="X9" s="999"/>
      <c r="Y9" s="880"/>
      <c r="Z9" s="1001"/>
      <c r="AA9" s="1001"/>
      <c r="AB9" s="1001"/>
      <c r="AC9" s="997"/>
      <c r="AD9" s="997"/>
      <c r="AE9" s="997"/>
    </row>
    <row r="10" spans="1:31" s="430" customFormat="1" ht="49.95" customHeight="1">
      <c r="A10" s="5"/>
      <c r="B10" s="448"/>
      <c r="C10" s="5"/>
      <c r="D10" s="5"/>
      <c r="E10" s="5"/>
      <c r="F10" s="5"/>
      <c r="G10" s="5">
        <v>0</v>
      </c>
      <c r="H10" s="5">
        <v>0</v>
      </c>
      <c r="I10" s="447"/>
      <c r="J10" s="5"/>
      <c r="K10" s="5"/>
      <c r="L10" s="445"/>
      <c r="M10" s="5"/>
      <c r="N10" s="445"/>
      <c r="O10" s="445"/>
      <c r="P10" s="445"/>
      <c r="Q10" s="445"/>
      <c r="R10" s="445"/>
      <c r="S10" s="446" t="str">
        <f t="shared" si="0"/>
        <v>1</v>
      </c>
      <c r="T10" s="446" t="str">
        <f t="shared" si="1"/>
        <v>1</v>
      </c>
      <c r="U10" s="446" t="str">
        <f t="shared" si="2"/>
        <v>0</v>
      </c>
      <c r="V10" s="446" t="str">
        <f t="shared" si="4"/>
        <v>0</v>
      </c>
      <c r="W10" s="446" t="str">
        <f t="shared" si="3"/>
        <v>N</v>
      </c>
      <c r="X10" s="999"/>
      <c r="Y10" s="880"/>
      <c r="Z10" s="1001"/>
      <c r="AA10" s="1001"/>
      <c r="AB10" s="1001"/>
      <c r="AC10" s="997"/>
      <c r="AD10" s="997"/>
      <c r="AE10" s="997"/>
    </row>
    <row r="11" spans="1:31" s="430" customFormat="1" ht="49.95" customHeight="1">
      <c r="A11" s="5"/>
      <c r="B11" s="448"/>
      <c r="C11" s="5"/>
      <c r="D11" s="5"/>
      <c r="E11" s="5"/>
      <c r="F11" s="5"/>
      <c r="G11" s="5">
        <v>0</v>
      </c>
      <c r="H11" s="5">
        <v>0</v>
      </c>
      <c r="I11" s="447"/>
      <c r="J11" s="5"/>
      <c r="K11" s="5"/>
      <c r="L11" s="445"/>
      <c r="M11" s="5"/>
      <c r="N11" s="445"/>
      <c r="O11" s="445"/>
      <c r="P11" s="445"/>
      <c r="Q11" s="445"/>
      <c r="R11" s="445"/>
      <c r="S11" s="446" t="str">
        <f t="shared" si="0"/>
        <v>1</v>
      </c>
      <c r="T11" s="446" t="str">
        <f t="shared" si="1"/>
        <v>1</v>
      </c>
      <c r="U11" s="446" t="str">
        <f t="shared" si="2"/>
        <v>0</v>
      </c>
      <c r="V11" s="446" t="str">
        <f t="shared" si="4"/>
        <v>0</v>
      </c>
      <c r="W11" s="446" t="str">
        <f t="shared" si="3"/>
        <v>N</v>
      </c>
      <c r="X11" s="999"/>
      <c r="Y11" s="880"/>
      <c r="Z11" s="1001"/>
      <c r="AA11" s="1001"/>
      <c r="AB11" s="1001"/>
      <c r="AC11" s="997"/>
      <c r="AD11" s="997"/>
      <c r="AE11" s="997"/>
    </row>
    <row r="12" spans="1:31" s="430" customFormat="1" ht="49.95" customHeight="1">
      <c r="A12" s="5"/>
      <c r="B12" s="448"/>
      <c r="C12" s="5"/>
      <c r="D12" s="5"/>
      <c r="E12" s="5"/>
      <c r="F12" s="5"/>
      <c r="G12" s="5">
        <v>0</v>
      </c>
      <c r="H12" s="5">
        <v>0</v>
      </c>
      <c r="I12" s="447"/>
      <c r="J12" s="5"/>
      <c r="K12" s="5"/>
      <c r="L12" s="445"/>
      <c r="M12" s="5"/>
      <c r="N12" s="445"/>
      <c r="O12" s="445"/>
      <c r="P12" s="445"/>
      <c r="Q12" s="445"/>
      <c r="R12" s="445"/>
      <c r="S12" s="446" t="str">
        <f t="shared" si="0"/>
        <v>1</v>
      </c>
      <c r="T12" s="446" t="str">
        <f t="shared" si="1"/>
        <v>1</v>
      </c>
      <c r="U12" s="446" t="str">
        <f t="shared" si="2"/>
        <v>0</v>
      </c>
      <c r="V12" s="446" t="str">
        <f t="shared" si="4"/>
        <v>0</v>
      </c>
      <c r="W12" s="446" t="str">
        <f t="shared" si="3"/>
        <v>N</v>
      </c>
      <c r="X12" s="999"/>
      <c r="Y12" s="880"/>
      <c r="Z12" s="1001"/>
      <c r="AA12" s="1001"/>
      <c r="AB12" s="1001"/>
      <c r="AC12" s="997"/>
      <c r="AD12" s="997"/>
      <c r="AE12" s="997"/>
    </row>
    <row r="13" spans="1:31" s="430" customFormat="1" ht="49.95" customHeight="1">
      <c r="A13" s="5"/>
      <c r="B13" s="448"/>
      <c r="C13" s="5"/>
      <c r="D13" s="5"/>
      <c r="E13" s="5"/>
      <c r="F13" s="5"/>
      <c r="G13" s="5">
        <v>0</v>
      </c>
      <c r="H13" s="5">
        <v>0</v>
      </c>
      <c r="I13" s="447"/>
      <c r="J13" s="5"/>
      <c r="K13" s="5"/>
      <c r="L13" s="445"/>
      <c r="M13" s="5"/>
      <c r="N13" s="445"/>
      <c r="O13" s="445"/>
      <c r="P13" s="445"/>
      <c r="Q13" s="445"/>
      <c r="R13" s="445"/>
      <c r="S13" s="446" t="str">
        <f t="shared" si="0"/>
        <v>1</v>
      </c>
      <c r="T13" s="446" t="str">
        <f t="shared" si="1"/>
        <v>1</v>
      </c>
      <c r="U13" s="446" t="str">
        <f t="shared" si="2"/>
        <v>0</v>
      </c>
      <c r="V13" s="446" t="str">
        <f t="shared" si="4"/>
        <v>0</v>
      </c>
      <c r="W13" s="446" t="str">
        <f t="shared" si="3"/>
        <v>N</v>
      </c>
      <c r="X13" s="999"/>
      <c r="Y13" s="880"/>
      <c r="Z13" s="1001"/>
      <c r="AA13" s="1001"/>
      <c r="AB13" s="1001"/>
      <c r="AC13" s="997"/>
      <c r="AD13" s="997"/>
      <c r="AE13" s="997"/>
    </row>
    <row r="14" spans="1:31" s="430" customFormat="1" ht="49.95" customHeight="1">
      <c r="A14" s="5"/>
      <c r="B14" s="448"/>
      <c r="C14" s="5"/>
      <c r="D14" s="5"/>
      <c r="E14" s="5"/>
      <c r="F14" s="5"/>
      <c r="G14" s="5">
        <v>0</v>
      </c>
      <c r="H14" s="5">
        <v>0</v>
      </c>
      <c r="I14" s="447"/>
      <c r="J14" s="5"/>
      <c r="K14" s="5"/>
      <c r="L14" s="445"/>
      <c r="M14" s="5"/>
      <c r="N14" s="445"/>
      <c r="O14" s="445"/>
      <c r="P14" s="445"/>
      <c r="Q14" s="445"/>
      <c r="R14" s="445"/>
      <c r="S14" s="446" t="str">
        <f t="shared" si="0"/>
        <v>1</v>
      </c>
      <c r="T14" s="446" t="str">
        <f t="shared" si="1"/>
        <v>1</v>
      </c>
      <c r="U14" s="446" t="str">
        <f t="shared" si="2"/>
        <v>0</v>
      </c>
      <c r="V14" s="446" t="str">
        <f t="shared" si="4"/>
        <v>0</v>
      </c>
      <c r="W14" s="446" t="str">
        <f t="shared" si="3"/>
        <v>N</v>
      </c>
      <c r="X14" s="999"/>
      <c r="Y14" s="880"/>
      <c r="Z14" s="1001"/>
      <c r="AA14" s="1001"/>
      <c r="AB14" s="1001"/>
      <c r="AC14" s="997"/>
      <c r="AD14" s="997"/>
      <c r="AE14" s="997"/>
    </row>
    <row r="15" spans="1:31" s="430" customFormat="1" ht="49.95" customHeight="1">
      <c r="A15" s="5"/>
      <c r="B15" s="448"/>
      <c r="C15" s="5"/>
      <c r="D15" s="5"/>
      <c r="E15" s="5"/>
      <c r="F15" s="5"/>
      <c r="G15" s="5">
        <v>0</v>
      </c>
      <c r="H15" s="5">
        <v>0</v>
      </c>
      <c r="I15" s="447"/>
      <c r="J15" s="5"/>
      <c r="K15" s="5"/>
      <c r="L15" s="445"/>
      <c r="M15" s="5"/>
      <c r="N15" s="445"/>
      <c r="O15" s="445"/>
      <c r="P15" s="445"/>
      <c r="Q15" s="445"/>
      <c r="R15" s="445"/>
      <c r="S15" s="446" t="str">
        <f t="shared" si="0"/>
        <v>1</v>
      </c>
      <c r="T15" s="446" t="str">
        <f t="shared" si="1"/>
        <v>1</v>
      </c>
      <c r="U15" s="446" t="str">
        <f t="shared" si="2"/>
        <v>0</v>
      </c>
      <c r="V15" s="446" t="str">
        <f t="shared" si="4"/>
        <v>0</v>
      </c>
      <c r="W15" s="446" t="str">
        <f t="shared" si="3"/>
        <v>N</v>
      </c>
      <c r="X15" s="999"/>
      <c r="Y15" s="880"/>
      <c r="Z15" s="1001"/>
      <c r="AA15" s="1001"/>
      <c r="AB15" s="1001"/>
      <c r="AC15" s="997"/>
      <c r="AD15" s="997"/>
      <c r="AE15" s="997"/>
    </row>
    <row r="16" spans="1:31" s="430" customFormat="1" ht="49.95" customHeight="1">
      <c r="A16" s="5"/>
      <c r="B16" s="448"/>
      <c r="C16" s="5"/>
      <c r="D16" s="5"/>
      <c r="E16" s="5"/>
      <c r="F16" s="5"/>
      <c r="G16" s="5">
        <v>0</v>
      </c>
      <c r="H16" s="5">
        <v>0</v>
      </c>
      <c r="I16" s="447"/>
      <c r="J16" s="5"/>
      <c r="K16" s="5"/>
      <c r="L16" s="445"/>
      <c r="M16" s="5"/>
      <c r="N16" s="445"/>
      <c r="O16" s="445"/>
      <c r="P16" s="445"/>
      <c r="Q16" s="445"/>
      <c r="R16" s="445"/>
      <c r="S16" s="446" t="str">
        <f t="shared" si="0"/>
        <v>1</v>
      </c>
      <c r="T16" s="446" t="str">
        <f t="shared" si="1"/>
        <v>1</v>
      </c>
      <c r="U16" s="446" t="str">
        <f t="shared" si="2"/>
        <v>0</v>
      </c>
      <c r="V16" s="446" t="str">
        <f t="shared" si="4"/>
        <v>0</v>
      </c>
      <c r="W16" s="446" t="str">
        <f t="shared" si="3"/>
        <v>N</v>
      </c>
      <c r="X16" s="999"/>
      <c r="Y16" s="880"/>
      <c r="Z16" s="1001"/>
      <c r="AA16" s="1001"/>
      <c r="AB16" s="1001"/>
      <c r="AC16" s="997"/>
      <c r="AD16" s="997"/>
      <c r="AE16" s="997"/>
    </row>
    <row r="17" spans="1:31" s="430" customFormat="1" ht="49.95" customHeight="1">
      <c r="A17" s="5"/>
      <c r="B17" s="448"/>
      <c r="C17" s="5"/>
      <c r="D17" s="5"/>
      <c r="E17" s="5"/>
      <c r="F17" s="5"/>
      <c r="G17" s="5">
        <v>0</v>
      </c>
      <c r="H17" s="5">
        <v>0</v>
      </c>
      <c r="I17" s="447"/>
      <c r="J17" s="5"/>
      <c r="K17" s="5"/>
      <c r="L17" s="445"/>
      <c r="M17" s="5"/>
      <c r="N17" s="445"/>
      <c r="O17" s="445"/>
      <c r="P17" s="445"/>
      <c r="Q17" s="445"/>
      <c r="R17" s="445"/>
      <c r="S17" s="446" t="str">
        <f t="shared" si="0"/>
        <v>1</v>
      </c>
      <c r="T17" s="446" t="str">
        <f t="shared" si="1"/>
        <v>1</v>
      </c>
      <c r="U17" s="446" t="str">
        <f t="shared" si="2"/>
        <v>0</v>
      </c>
      <c r="V17" s="446" t="str">
        <f t="shared" si="4"/>
        <v>0</v>
      </c>
      <c r="W17" s="446" t="str">
        <f t="shared" si="3"/>
        <v>N</v>
      </c>
      <c r="X17" s="999"/>
      <c r="Y17" s="880"/>
      <c r="Z17" s="1001"/>
      <c r="AA17" s="1001"/>
      <c r="AB17" s="1001"/>
      <c r="AC17" s="997"/>
      <c r="AD17" s="997"/>
      <c r="AE17" s="997"/>
    </row>
    <row r="18" spans="1:31" s="430" customFormat="1" ht="49.95" customHeight="1">
      <c r="A18" s="5"/>
      <c r="B18" s="448"/>
      <c r="C18" s="5"/>
      <c r="D18" s="5"/>
      <c r="E18" s="5"/>
      <c r="F18" s="5"/>
      <c r="G18" s="5">
        <v>0</v>
      </c>
      <c r="H18" s="5">
        <v>0</v>
      </c>
      <c r="I18" s="447"/>
      <c r="J18" s="5"/>
      <c r="K18" s="5"/>
      <c r="L18" s="445"/>
      <c r="M18" s="5"/>
      <c r="N18" s="445"/>
      <c r="O18" s="445"/>
      <c r="P18" s="445"/>
      <c r="Q18" s="445"/>
      <c r="R18" s="445"/>
      <c r="S18" s="446" t="str">
        <f t="shared" si="0"/>
        <v>1</v>
      </c>
      <c r="T18" s="446" t="str">
        <f t="shared" si="1"/>
        <v>1</v>
      </c>
      <c r="U18" s="446" t="str">
        <f t="shared" si="2"/>
        <v>0</v>
      </c>
      <c r="V18" s="446" t="str">
        <f t="shared" si="4"/>
        <v>0</v>
      </c>
      <c r="W18" s="446" t="str">
        <f t="shared" si="3"/>
        <v>N</v>
      </c>
      <c r="X18" s="999"/>
      <c r="Y18" s="880"/>
      <c r="Z18" s="1001"/>
      <c r="AA18" s="1001"/>
      <c r="AB18" s="1001"/>
      <c r="AC18" s="997"/>
      <c r="AD18" s="997"/>
      <c r="AE18" s="997"/>
    </row>
    <row r="19" spans="1:31" s="430" customFormat="1" ht="49.95" customHeight="1">
      <c r="A19" s="5"/>
      <c r="B19" s="448"/>
      <c r="C19" s="5"/>
      <c r="D19" s="5"/>
      <c r="E19" s="5"/>
      <c r="F19" s="5"/>
      <c r="G19" s="5">
        <v>0</v>
      </c>
      <c r="H19" s="5">
        <v>0</v>
      </c>
      <c r="I19" s="447"/>
      <c r="J19" s="5"/>
      <c r="K19" s="5"/>
      <c r="L19" s="445"/>
      <c r="M19" s="5"/>
      <c r="N19" s="445"/>
      <c r="O19" s="445"/>
      <c r="P19" s="445"/>
      <c r="Q19" s="445"/>
      <c r="R19" s="445"/>
      <c r="S19" s="446" t="str">
        <f t="shared" si="0"/>
        <v>1</v>
      </c>
      <c r="T19" s="446" t="str">
        <f t="shared" si="1"/>
        <v>1</v>
      </c>
      <c r="U19" s="446" t="str">
        <f t="shared" si="2"/>
        <v>0</v>
      </c>
      <c r="V19" s="446" t="str">
        <f t="shared" si="4"/>
        <v>0</v>
      </c>
      <c r="W19" s="446" t="str">
        <f t="shared" si="3"/>
        <v>N</v>
      </c>
      <c r="X19" s="999"/>
      <c r="Y19" s="880"/>
      <c r="Z19" s="1001"/>
      <c r="AA19" s="1001"/>
      <c r="AB19" s="1001"/>
      <c r="AC19" s="997"/>
      <c r="AD19" s="997"/>
      <c r="AE19" s="997"/>
    </row>
    <row r="20" spans="1:31" s="430" customFormat="1" ht="49.95" customHeight="1">
      <c r="A20" s="5"/>
      <c r="B20" s="448"/>
      <c r="C20" s="5"/>
      <c r="D20" s="5"/>
      <c r="E20" s="5"/>
      <c r="F20" s="5"/>
      <c r="G20" s="5">
        <v>0</v>
      </c>
      <c r="H20" s="5">
        <v>0</v>
      </c>
      <c r="I20" s="447"/>
      <c r="J20" s="5"/>
      <c r="K20" s="5"/>
      <c r="L20" s="445"/>
      <c r="M20" s="5"/>
      <c r="N20" s="445"/>
      <c r="O20" s="445"/>
      <c r="P20" s="445"/>
      <c r="Q20" s="445"/>
      <c r="R20" s="445"/>
      <c r="S20" s="446" t="str">
        <f t="shared" si="0"/>
        <v>1</v>
      </c>
      <c r="T20" s="446" t="str">
        <f t="shared" si="1"/>
        <v>1</v>
      </c>
      <c r="U20" s="446" t="str">
        <f t="shared" si="2"/>
        <v>0</v>
      </c>
      <c r="V20" s="446" t="str">
        <f t="shared" si="4"/>
        <v>0</v>
      </c>
      <c r="W20" s="446" t="str">
        <f t="shared" si="3"/>
        <v>N</v>
      </c>
      <c r="X20" s="999"/>
      <c r="Y20" s="880"/>
      <c r="Z20" s="1001"/>
      <c r="AA20" s="1001"/>
      <c r="AB20" s="1001"/>
      <c r="AC20" s="997"/>
      <c r="AD20" s="997"/>
      <c r="AE20" s="997"/>
    </row>
    <row r="21" spans="1:31" s="430" customFormat="1" ht="49.95" customHeight="1">
      <c r="A21" s="5"/>
      <c r="B21" s="448"/>
      <c r="C21" s="5"/>
      <c r="D21" s="5"/>
      <c r="E21" s="5"/>
      <c r="F21" s="5"/>
      <c r="G21" s="5">
        <v>0</v>
      </c>
      <c r="H21" s="5">
        <v>0</v>
      </c>
      <c r="I21" s="447"/>
      <c r="J21" s="5"/>
      <c r="K21" s="5"/>
      <c r="L21" s="445"/>
      <c r="M21" s="5"/>
      <c r="N21" s="445"/>
      <c r="O21" s="445"/>
      <c r="P21" s="445"/>
      <c r="Q21" s="445"/>
      <c r="R21" s="445"/>
      <c r="S21" s="446" t="str">
        <f t="shared" si="0"/>
        <v>1</v>
      </c>
      <c r="T21" s="446" t="str">
        <f t="shared" si="1"/>
        <v>1</v>
      </c>
      <c r="U21" s="446" t="str">
        <f t="shared" si="2"/>
        <v>0</v>
      </c>
      <c r="V21" s="446" t="str">
        <f t="shared" si="4"/>
        <v>0</v>
      </c>
      <c r="W21" s="446" t="str">
        <f t="shared" si="3"/>
        <v>N</v>
      </c>
      <c r="X21" s="999"/>
      <c r="Y21" s="880"/>
      <c r="Z21" s="1001"/>
      <c r="AA21" s="1001"/>
      <c r="AB21" s="1001"/>
      <c r="AC21" s="997"/>
      <c r="AD21" s="997"/>
      <c r="AE21" s="997"/>
    </row>
    <row r="22" spans="1:31" s="430" customFormat="1" ht="49.95" customHeight="1">
      <c r="A22" s="5"/>
      <c r="B22" s="448"/>
      <c r="C22" s="5"/>
      <c r="D22" s="5"/>
      <c r="E22" s="5"/>
      <c r="F22" s="5"/>
      <c r="G22" s="5">
        <v>0</v>
      </c>
      <c r="H22" s="5">
        <v>0</v>
      </c>
      <c r="I22" s="447"/>
      <c r="J22" s="5"/>
      <c r="K22" s="5"/>
      <c r="L22" s="445"/>
      <c r="M22" s="5"/>
      <c r="N22" s="445"/>
      <c r="O22" s="445"/>
      <c r="P22" s="445"/>
      <c r="Q22" s="445"/>
      <c r="R22" s="445"/>
      <c r="S22" s="446" t="str">
        <f t="shared" si="0"/>
        <v>1</v>
      </c>
      <c r="T22" s="446" t="str">
        <f t="shared" si="1"/>
        <v>1</v>
      </c>
      <c r="U22" s="446" t="str">
        <f t="shared" si="2"/>
        <v>0</v>
      </c>
      <c r="V22" s="446" t="str">
        <f t="shared" si="4"/>
        <v>0</v>
      </c>
      <c r="W22" s="446" t="str">
        <f t="shared" si="3"/>
        <v>N</v>
      </c>
      <c r="X22" s="1000"/>
      <c r="Y22" s="881"/>
      <c r="Z22" s="1001"/>
      <c r="AA22" s="1001"/>
      <c r="AB22" s="1001"/>
      <c r="AC22" s="997"/>
      <c r="AD22" s="997"/>
      <c r="AE22" s="997"/>
    </row>
    <row r="23" spans="1:31" s="451" customFormat="1" ht="49.95" customHeight="1">
      <c r="A23" s="969" t="s">
        <v>1182</v>
      </c>
      <c r="B23" s="970"/>
      <c r="C23" s="970"/>
      <c r="D23" s="970"/>
      <c r="E23" s="970"/>
      <c r="F23" s="970"/>
      <c r="G23" s="970"/>
      <c r="H23" s="970"/>
      <c r="I23" s="970"/>
      <c r="J23" s="970"/>
      <c r="K23" s="970"/>
      <c r="L23" s="970"/>
      <c r="M23" s="971"/>
      <c r="N23" s="1">
        <f>SUM(N4:N22)</f>
        <v>0</v>
      </c>
      <c r="O23" s="1">
        <f t="shared" ref="O23:R23" si="5">SUM(O4:O22)</f>
        <v>0</v>
      </c>
      <c r="P23" s="1">
        <f t="shared" si="5"/>
        <v>0</v>
      </c>
      <c r="Q23" s="1">
        <f t="shared" si="5"/>
        <v>0</v>
      </c>
      <c r="R23" s="1">
        <f t="shared" si="5"/>
        <v>0</v>
      </c>
      <c r="S23" s="449"/>
      <c r="T23" s="449"/>
      <c r="U23" s="449"/>
      <c r="V23" s="449"/>
      <c r="W23" s="450"/>
      <c r="X23" s="6">
        <f>X4</f>
        <v>1</v>
      </c>
      <c r="Y23" s="48">
        <f>Y4</f>
        <v>0</v>
      </c>
      <c r="Z23" s="1001"/>
      <c r="AA23" s="1001"/>
      <c r="AB23" s="1001"/>
      <c r="AC23" s="997"/>
      <c r="AD23" s="997"/>
      <c r="AE23" s="997"/>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77" priority="9" operator="containsText" text="0">
      <formula>NOT(ISERROR(SEARCH("0",S4)))</formula>
    </cfRule>
  </conditionalFormatting>
  <conditionalFormatting sqref="U4:U22">
    <cfRule type="containsText" dxfId="76" priority="8" operator="containsText" text="0">
      <formula>NOT(ISERROR(SEARCH("0",U4)))</formula>
    </cfRule>
  </conditionalFormatting>
  <conditionalFormatting sqref="V4:V22">
    <cfRule type="containsText" dxfId="75" priority="7" operator="containsText" text="1">
      <formula>NOT(ISERROR(SEARCH("1",V4)))</formula>
    </cfRule>
  </conditionalFormatting>
  <conditionalFormatting sqref="W4:W22 A23">
    <cfRule type="containsText" dxfId="74" priority="6" operator="containsText" text="Y">
      <formula>NOT(ISERROR(SEARCH("Y",A4)))</formula>
    </cfRule>
  </conditionalFormatting>
  <conditionalFormatting sqref="AC4:AE4">
    <cfRule type="cellIs" dxfId="73" priority="4" stopIfTrue="1" operator="equal">
      <formula>"身份空白"</formula>
    </cfRule>
    <cfRule type="cellIs" dxfId="7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7"/>
  <dimension ref="A1:O245"/>
  <sheetViews>
    <sheetView topLeftCell="A76" zoomScaleNormal="100" workbookViewId="0">
      <selection activeCell="U6" sqref="U6"/>
    </sheetView>
  </sheetViews>
  <sheetFormatPr defaultColWidth="8.77734375" defaultRowHeight="16.8"/>
  <cols>
    <col min="1" max="1" width="13.109375" style="28" customWidth="1"/>
    <col min="2" max="16384" width="8.77734375" style="28"/>
  </cols>
  <sheetData>
    <row r="1" spans="1:15" ht="69" customHeight="1">
      <c r="A1" s="681" t="s">
        <v>104</v>
      </c>
      <c r="B1" s="681"/>
      <c r="C1" s="681"/>
      <c r="D1" s="681"/>
      <c r="E1" s="681"/>
      <c r="F1" s="681"/>
      <c r="G1" s="681"/>
      <c r="H1" s="681"/>
      <c r="I1" s="681"/>
      <c r="J1" s="681"/>
      <c r="K1" s="681"/>
      <c r="L1" s="681"/>
      <c r="M1" s="681"/>
      <c r="N1" s="681"/>
      <c r="O1" s="681"/>
    </row>
    <row r="31" spans="1:15" ht="38.25" customHeight="1">
      <c r="A31" s="681" t="s">
        <v>105</v>
      </c>
      <c r="B31" s="681"/>
      <c r="C31" s="681"/>
      <c r="D31" s="681"/>
      <c r="E31" s="681"/>
      <c r="F31" s="681"/>
      <c r="G31" s="681"/>
      <c r="H31" s="681"/>
      <c r="I31" s="681"/>
      <c r="J31" s="681"/>
      <c r="K31" s="681"/>
      <c r="L31" s="681"/>
      <c r="M31" s="681"/>
      <c r="N31" s="681"/>
      <c r="O31" s="681"/>
    </row>
    <row r="57" spans="1:15" ht="101.25" customHeight="1">
      <c r="A57" s="681" t="s">
        <v>106</v>
      </c>
      <c r="B57" s="681"/>
      <c r="C57" s="681"/>
      <c r="D57" s="681"/>
      <c r="E57" s="681"/>
      <c r="F57" s="681"/>
      <c r="G57" s="681"/>
      <c r="H57" s="681"/>
      <c r="I57" s="681"/>
      <c r="J57" s="681"/>
      <c r="K57" s="681"/>
      <c r="L57" s="681"/>
      <c r="M57" s="681"/>
      <c r="N57" s="681"/>
      <c r="O57" s="681"/>
    </row>
    <row r="86" spans="1:15" ht="52.5" customHeight="1">
      <c r="A86" s="681" t="s">
        <v>107</v>
      </c>
      <c r="B86" s="681"/>
      <c r="C86" s="681"/>
      <c r="D86" s="681"/>
      <c r="E86" s="681"/>
      <c r="F86" s="681"/>
      <c r="G86" s="681"/>
      <c r="H86" s="681"/>
      <c r="I86" s="681"/>
      <c r="J86" s="681"/>
      <c r="K86" s="681"/>
      <c r="L86" s="681"/>
      <c r="M86" s="681"/>
      <c r="N86" s="681"/>
      <c r="O86" s="681"/>
    </row>
    <row r="119" spans="1:15" ht="52.5" customHeight="1">
      <c r="A119" s="681" t="s">
        <v>108</v>
      </c>
      <c r="B119" s="681"/>
      <c r="C119" s="681"/>
      <c r="D119" s="681"/>
      <c r="E119" s="681"/>
      <c r="F119" s="681"/>
      <c r="G119" s="681"/>
      <c r="H119" s="681"/>
      <c r="I119" s="681"/>
      <c r="J119" s="681"/>
      <c r="K119" s="681"/>
      <c r="L119" s="681"/>
      <c r="M119" s="681"/>
      <c r="N119" s="681"/>
      <c r="O119" s="681"/>
    </row>
    <row r="170" spans="1:15" ht="53.25" customHeight="1">
      <c r="A170" s="681" t="s">
        <v>109</v>
      </c>
      <c r="B170" s="681"/>
      <c r="C170" s="681"/>
      <c r="D170" s="681"/>
      <c r="E170" s="681"/>
      <c r="F170" s="681"/>
      <c r="G170" s="681"/>
      <c r="H170" s="681"/>
      <c r="I170" s="681"/>
      <c r="J170" s="681"/>
      <c r="K170" s="681"/>
      <c r="L170" s="681"/>
      <c r="M170" s="681"/>
      <c r="N170" s="681"/>
      <c r="O170" s="681"/>
    </row>
    <row r="171" spans="1:15">
      <c r="A171" s="29"/>
    </row>
    <row r="219" spans="1:15" ht="75.75" customHeight="1">
      <c r="A219" s="681" t="s">
        <v>110</v>
      </c>
      <c r="B219" s="681"/>
      <c r="C219" s="681"/>
      <c r="D219" s="681"/>
      <c r="E219" s="681"/>
      <c r="F219" s="681"/>
      <c r="G219" s="681"/>
      <c r="H219" s="681"/>
      <c r="I219" s="681"/>
      <c r="J219" s="681"/>
      <c r="K219" s="681"/>
      <c r="L219" s="681"/>
      <c r="M219" s="681"/>
      <c r="N219" s="681"/>
      <c r="O219" s="681"/>
    </row>
    <row r="245" spans="1:15" ht="59.25" customHeight="1">
      <c r="A245" s="681" t="s">
        <v>111</v>
      </c>
      <c r="B245" s="681"/>
      <c r="C245" s="681"/>
      <c r="D245" s="681"/>
      <c r="E245" s="681"/>
      <c r="F245" s="681"/>
      <c r="G245" s="681"/>
      <c r="H245" s="681"/>
      <c r="I245" s="681"/>
      <c r="J245" s="681"/>
      <c r="K245" s="681"/>
      <c r="L245" s="681"/>
      <c r="M245" s="681"/>
      <c r="N245" s="681"/>
      <c r="O245" s="681"/>
    </row>
  </sheetData>
  <mergeCells count="8">
    <mergeCell ref="A219:O219"/>
    <mergeCell ref="A245:O245"/>
    <mergeCell ref="A1:O1"/>
    <mergeCell ref="A31:O31"/>
    <mergeCell ref="A57:O57"/>
    <mergeCell ref="A86:O86"/>
    <mergeCell ref="A119:O119"/>
    <mergeCell ref="A170:O170"/>
  </mergeCells>
  <phoneticPr fontId="3" type="noConversion"/>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8"/>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0.21875" style="8" customWidth="1"/>
    <col min="3" max="3" width="11.6640625" style="7" customWidth="1"/>
    <col min="4" max="8" width="13" style="7" customWidth="1"/>
    <col min="9" max="9" width="11.21875" style="7" customWidth="1"/>
    <col min="10" max="10" width="22.21875" style="9" customWidth="1"/>
    <col min="11" max="11" width="16.5546875" style="7" customWidth="1"/>
    <col min="12" max="12" width="16.5546875" style="10" customWidth="1"/>
    <col min="13" max="13" width="20.77734375" style="7" customWidth="1"/>
    <col min="14" max="16" width="17.77734375" style="11" customWidth="1"/>
    <col min="17" max="17" width="12.33203125" style="11" customWidth="1"/>
    <col min="18" max="18" width="17.77734375" style="11" customWidth="1"/>
    <col min="19" max="20" width="20.33203125" style="7" customWidth="1"/>
    <col min="21" max="21" width="16.5546875" style="7" customWidth="1"/>
    <col min="22" max="23" width="17" style="7" customWidth="1"/>
    <col min="24" max="24" width="16.6640625" style="7" customWidth="1"/>
    <col min="25" max="25" width="19" style="12" customWidth="1"/>
    <col min="26" max="31" width="19.777343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1153</v>
      </c>
      <c r="B3" s="220" t="s">
        <v>1154</v>
      </c>
      <c r="C3" s="221" t="s">
        <v>1155</v>
      </c>
      <c r="D3" s="221" t="s">
        <v>1156</v>
      </c>
      <c r="E3" s="221" t="s">
        <v>1157</v>
      </c>
      <c r="F3" s="221" t="s">
        <v>1158</v>
      </c>
      <c r="G3" s="221" t="s">
        <v>1159</v>
      </c>
      <c r="H3" s="221" t="s">
        <v>1160</v>
      </c>
      <c r="I3" s="221" t="s">
        <v>1161</v>
      </c>
      <c r="J3" s="221" t="s">
        <v>1162</v>
      </c>
      <c r="K3" s="221" t="s">
        <v>1163</v>
      </c>
      <c r="L3" s="222" t="s">
        <v>1164</v>
      </c>
      <c r="M3" s="221" t="s">
        <v>1165</v>
      </c>
      <c r="N3" s="304" t="s">
        <v>1166</v>
      </c>
      <c r="O3" s="423" t="s">
        <v>1167</v>
      </c>
      <c r="P3" s="423" t="s">
        <v>1168</v>
      </c>
      <c r="Q3" s="423" t="s">
        <v>1169</v>
      </c>
      <c r="R3" s="423" t="s">
        <v>1170</v>
      </c>
      <c r="S3" s="425" t="s">
        <v>1171</v>
      </c>
      <c r="T3" s="425" t="s">
        <v>1172</v>
      </c>
      <c r="U3" s="425" t="s">
        <v>1173</v>
      </c>
      <c r="V3" s="306" t="s">
        <v>1174</v>
      </c>
      <c r="W3" s="425" t="s">
        <v>1175</v>
      </c>
      <c r="X3" s="307" t="s">
        <v>116</v>
      </c>
      <c r="Y3" s="308" t="s">
        <v>1176</v>
      </c>
      <c r="Z3" s="309" t="s">
        <v>744</v>
      </c>
      <c r="AA3" s="309" t="s">
        <v>745</v>
      </c>
      <c r="AB3" s="310" t="s">
        <v>1177</v>
      </c>
      <c r="AC3" s="311" t="s">
        <v>1178</v>
      </c>
      <c r="AD3" s="311" t="s">
        <v>1179</v>
      </c>
      <c r="AE3" s="311" t="s">
        <v>1180</v>
      </c>
    </row>
    <row r="4" spans="1:31" s="430" customFormat="1" ht="49.95" customHeight="1">
      <c r="A4" s="27">
        <v>1</v>
      </c>
      <c r="B4" s="468">
        <f>'步驟1. 先填【111-1申請總表】會自動帶公式至步驟2.欄位'!G46</f>
        <v>0</v>
      </c>
      <c r="C4" s="447"/>
      <c r="D4" s="27">
        <v>1</v>
      </c>
      <c r="E4" s="27">
        <v>1</v>
      </c>
      <c r="F4" s="27">
        <v>0</v>
      </c>
      <c r="G4" s="447">
        <v>0</v>
      </c>
      <c r="H4" s="447">
        <v>0</v>
      </c>
      <c r="I4" s="27">
        <v>1</v>
      </c>
      <c r="J4" s="27">
        <f>'步驟1. 先填【111-1申請總表】會自動帶公式至步驟2.欄位'!C8</f>
        <v>0</v>
      </c>
      <c r="K4" s="27">
        <v>2</v>
      </c>
      <c r="L4" s="445"/>
      <c r="M4" s="5"/>
      <c r="N4" s="445"/>
      <c r="O4" s="445"/>
      <c r="P4" s="445"/>
      <c r="Q4" s="445"/>
      <c r="R4" s="445"/>
      <c r="S4" s="446" t="str">
        <f t="shared" ref="S4:S22" si="0">IF(OR(F4*H4),"0","1")</f>
        <v>1</v>
      </c>
      <c r="T4" s="446" t="str">
        <f t="shared" ref="T4:T22" si="1">IF(OR(G4*H4),"0","1")</f>
        <v>1</v>
      </c>
      <c r="U4" s="446" t="str">
        <f t="shared" ref="U4:U22" si="2">IF(OR((A4&lt;=0),(A4&gt;28),(A4&gt;3)*(A4&lt;=7)*(D4=2)*(E4=0)*(F4=0)*(H4=0),(A4&gt;3)*(A4&lt;=7)*(D4&lt;1)*(E4=0)*(F4=0)*(H4=0),(A4&gt;3)*(A4&lt;=7)*(D4&gt;5)*(E4=0)*(F4=0)*(H4=0),(A4=8)*(E4=0)*(F4=0)*(H4=0),(A4=9)*(E4=0)*(F4=0)*(H4=0),(A4=1)*F4,(A4=1)*G4,(A4=1)*H4,(A4=2)*(F4=0)*(H4=0),(A4=3)*(F4=0)*(H4=0),(A4=10)*(D4=1)*(F4=0)*(H4=0),(A4=10)*(D4=3)*(F4=0)*(H4=0),(A4=10)*(D4=4)*(F4=0)*(H4=0),F4*H4,G4*H4,AND((A4&gt;=11)*(F4=0),AND((A4&gt;=11)*(H4=0)))),"0","1")</f>
        <v>1</v>
      </c>
      <c r="V4" s="446" t="str">
        <f>IF(AND((OR('步驟1. 先填【111-1申請總表】會自動帶公式至步驟2.欄位'!$N$46="弱勢家庭子女",'步驟1. 先填【111-1申請總表】會自動帶公式至步驟2.欄位'!$N$46="弱勢家庭身障學生或身障人士子女")),U4*(G4=0)),"1","0")</f>
        <v>0</v>
      </c>
      <c r="W4" s="446" t="str">
        <f t="shared" ref="W4:W22" si="3">IF(U4*V4,"Y","N")</f>
        <v>N</v>
      </c>
      <c r="X4" s="998">
        <f>COUNTIF(U4:U22,"1")</f>
        <v>1</v>
      </c>
      <c r="Y4" s="879">
        <f>'步驟1. 先填【111-1申請總表】會自動帶公式至步驟2.欄位'!N46</f>
        <v>0</v>
      </c>
      <c r="Z4" s="1001">
        <f>SUM(N23:P23)</f>
        <v>0</v>
      </c>
      <c r="AA4" s="1001">
        <f>SUM(O23+AB4+Q23)</f>
        <v>0</v>
      </c>
      <c r="AB4" s="1001">
        <f>O23/0.02095</f>
        <v>0</v>
      </c>
      <c r="AC4" s="997"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997"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997"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30" customFormat="1" ht="49.95" customHeight="1">
      <c r="A5" s="5"/>
      <c r="B5" s="448"/>
      <c r="C5" s="5"/>
      <c r="D5" s="5"/>
      <c r="E5" s="5"/>
      <c r="F5" s="5"/>
      <c r="G5" s="5">
        <v>0</v>
      </c>
      <c r="H5" s="5">
        <v>0</v>
      </c>
      <c r="I5" s="447"/>
      <c r="J5" s="5"/>
      <c r="K5" s="5"/>
      <c r="L5" s="445"/>
      <c r="M5" s="5"/>
      <c r="N5" s="445"/>
      <c r="O5" s="445"/>
      <c r="P5" s="445"/>
      <c r="Q5" s="445"/>
      <c r="R5" s="445"/>
      <c r="S5" s="446" t="str">
        <f t="shared" si="0"/>
        <v>1</v>
      </c>
      <c r="T5" s="446" t="str">
        <f t="shared" si="1"/>
        <v>1</v>
      </c>
      <c r="U5" s="446" t="str">
        <f t="shared" si="2"/>
        <v>0</v>
      </c>
      <c r="V5" s="446" t="str">
        <f t="shared" ref="V5:V22" si="4">IF(AND(U5*(G5=0),(A5&gt;0)*(A5&lt;=28)),"1","0")</f>
        <v>0</v>
      </c>
      <c r="W5" s="446" t="str">
        <f t="shared" si="3"/>
        <v>N</v>
      </c>
      <c r="X5" s="999"/>
      <c r="Y5" s="880"/>
      <c r="Z5" s="1001"/>
      <c r="AA5" s="1001"/>
      <c r="AB5" s="1001"/>
      <c r="AC5" s="997"/>
      <c r="AD5" s="997"/>
      <c r="AE5" s="997"/>
    </row>
    <row r="6" spans="1:31" s="430" customFormat="1" ht="49.95" customHeight="1">
      <c r="A6" s="5"/>
      <c r="B6" s="448"/>
      <c r="C6" s="5"/>
      <c r="D6" s="5"/>
      <c r="E6" s="5"/>
      <c r="F6" s="5"/>
      <c r="G6" s="5">
        <v>0</v>
      </c>
      <c r="H6" s="5">
        <v>0</v>
      </c>
      <c r="I6" s="447"/>
      <c r="J6" s="5"/>
      <c r="K6" s="5"/>
      <c r="L6" s="445"/>
      <c r="M6" s="5"/>
      <c r="N6" s="445"/>
      <c r="O6" s="445"/>
      <c r="P6" s="445"/>
      <c r="Q6" s="445"/>
      <c r="R6" s="445"/>
      <c r="S6" s="446" t="str">
        <f t="shared" si="0"/>
        <v>1</v>
      </c>
      <c r="T6" s="446" t="str">
        <f t="shared" si="1"/>
        <v>1</v>
      </c>
      <c r="U6" s="446" t="str">
        <f t="shared" si="2"/>
        <v>0</v>
      </c>
      <c r="V6" s="446" t="str">
        <f t="shared" si="4"/>
        <v>0</v>
      </c>
      <c r="W6" s="446" t="str">
        <f t="shared" si="3"/>
        <v>N</v>
      </c>
      <c r="X6" s="999"/>
      <c r="Y6" s="880"/>
      <c r="Z6" s="1001"/>
      <c r="AA6" s="1001"/>
      <c r="AB6" s="1001"/>
      <c r="AC6" s="997"/>
      <c r="AD6" s="997"/>
      <c r="AE6" s="997"/>
    </row>
    <row r="7" spans="1:31" s="430" customFormat="1" ht="49.95" customHeight="1">
      <c r="A7" s="5"/>
      <c r="B7" s="448"/>
      <c r="C7" s="5"/>
      <c r="D7" s="5"/>
      <c r="E7" s="5"/>
      <c r="F7" s="5"/>
      <c r="G7" s="5">
        <v>0</v>
      </c>
      <c r="H7" s="5">
        <v>0</v>
      </c>
      <c r="I7" s="447"/>
      <c r="J7" s="5"/>
      <c r="K7" s="5"/>
      <c r="L7" s="445"/>
      <c r="M7" s="5"/>
      <c r="N7" s="445"/>
      <c r="O7" s="445"/>
      <c r="P7" s="445"/>
      <c r="Q7" s="445"/>
      <c r="R7" s="445"/>
      <c r="S7" s="446" t="str">
        <f t="shared" si="0"/>
        <v>1</v>
      </c>
      <c r="T7" s="446" t="str">
        <f t="shared" si="1"/>
        <v>1</v>
      </c>
      <c r="U7" s="446" t="str">
        <f t="shared" si="2"/>
        <v>0</v>
      </c>
      <c r="V7" s="446" t="str">
        <f t="shared" si="4"/>
        <v>0</v>
      </c>
      <c r="W7" s="446" t="str">
        <f t="shared" si="3"/>
        <v>N</v>
      </c>
      <c r="X7" s="999"/>
      <c r="Y7" s="880"/>
      <c r="Z7" s="1001"/>
      <c r="AA7" s="1001"/>
      <c r="AB7" s="1001"/>
      <c r="AC7" s="997"/>
      <c r="AD7" s="997"/>
      <c r="AE7" s="997"/>
    </row>
    <row r="8" spans="1:31" s="430" customFormat="1" ht="49.95" customHeight="1">
      <c r="A8" s="5"/>
      <c r="B8" s="448"/>
      <c r="C8" s="5"/>
      <c r="D8" s="5"/>
      <c r="E8" s="5"/>
      <c r="F8" s="5"/>
      <c r="G8" s="5">
        <v>0</v>
      </c>
      <c r="H8" s="5">
        <v>0</v>
      </c>
      <c r="I8" s="447"/>
      <c r="J8" s="5"/>
      <c r="K8" s="5"/>
      <c r="L8" s="445"/>
      <c r="M8" s="5"/>
      <c r="N8" s="445"/>
      <c r="O8" s="445"/>
      <c r="P8" s="445"/>
      <c r="Q8" s="445"/>
      <c r="R8" s="445"/>
      <c r="S8" s="446" t="str">
        <f t="shared" si="0"/>
        <v>1</v>
      </c>
      <c r="T8" s="446" t="str">
        <f t="shared" si="1"/>
        <v>1</v>
      </c>
      <c r="U8" s="446" t="str">
        <f t="shared" si="2"/>
        <v>0</v>
      </c>
      <c r="V8" s="446" t="str">
        <f t="shared" si="4"/>
        <v>0</v>
      </c>
      <c r="W8" s="446" t="str">
        <f t="shared" si="3"/>
        <v>N</v>
      </c>
      <c r="X8" s="999"/>
      <c r="Y8" s="880"/>
      <c r="Z8" s="1001"/>
      <c r="AA8" s="1001"/>
      <c r="AB8" s="1001"/>
      <c r="AC8" s="997"/>
      <c r="AD8" s="997"/>
      <c r="AE8" s="997"/>
    </row>
    <row r="9" spans="1:31" s="430" customFormat="1" ht="49.95" customHeight="1">
      <c r="A9" s="5"/>
      <c r="B9" s="448"/>
      <c r="C9" s="5"/>
      <c r="D9" s="5"/>
      <c r="E9" s="5"/>
      <c r="F9" s="5"/>
      <c r="G9" s="5">
        <v>0</v>
      </c>
      <c r="H9" s="5">
        <v>0</v>
      </c>
      <c r="I9" s="447"/>
      <c r="J9" s="5"/>
      <c r="K9" s="5"/>
      <c r="L9" s="445"/>
      <c r="M9" s="5"/>
      <c r="N9" s="445"/>
      <c r="O9" s="445"/>
      <c r="P9" s="445"/>
      <c r="Q9" s="445"/>
      <c r="R9" s="445"/>
      <c r="S9" s="446" t="str">
        <f t="shared" si="0"/>
        <v>1</v>
      </c>
      <c r="T9" s="446" t="str">
        <f t="shared" si="1"/>
        <v>1</v>
      </c>
      <c r="U9" s="446" t="str">
        <f t="shared" si="2"/>
        <v>0</v>
      </c>
      <c r="V9" s="446" t="str">
        <f t="shared" si="4"/>
        <v>0</v>
      </c>
      <c r="W9" s="446" t="str">
        <f t="shared" si="3"/>
        <v>N</v>
      </c>
      <c r="X9" s="999"/>
      <c r="Y9" s="880"/>
      <c r="Z9" s="1001"/>
      <c r="AA9" s="1001"/>
      <c r="AB9" s="1001"/>
      <c r="AC9" s="997"/>
      <c r="AD9" s="997"/>
      <c r="AE9" s="997"/>
    </row>
    <row r="10" spans="1:31" s="430" customFormat="1" ht="49.95" customHeight="1">
      <c r="A10" s="5"/>
      <c r="B10" s="448"/>
      <c r="C10" s="5"/>
      <c r="D10" s="5"/>
      <c r="E10" s="5"/>
      <c r="F10" s="5"/>
      <c r="G10" s="5">
        <v>0</v>
      </c>
      <c r="H10" s="5">
        <v>0</v>
      </c>
      <c r="I10" s="447"/>
      <c r="J10" s="5"/>
      <c r="K10" s="5"/>
      <c r="L10" s="445"/>
      <c r="M10" s="5"/>
      <c r="N10" s="445"/>
      <c r="O10" s="445"/>
      <c r="P10" s="445"/>
      <c r="Q10" s="445"/>
      <c r="R10" s="445"/>
      <c r="S10" s="446" t="str">
        <f t="shared" si="0"/>
        <v>1</v>
      </c>
      <c r="T10" s="446" t="str">
        <f t="shared" si="1"/>
        <v>1</v>
      </c>
      <c r="U10" s="446" t="str">
        <f t="shared" si="2"/>
        <v>0</v>
      </c>
      <c r="V10" s="446" t="str">
        <f t="shared" si="4"/>
        <v>0</v>
      </c>
      <c r="W10" s="446" t="str">
        <f t="shared" si="3"/>
        <v>N</v>
      </c>
      <c r="X10" s="999"/>
      <c r="Y10" s="880"/>
      <c r="Z10" s="1001"/>
      <c r="AA10" s="1001"/>
      <c r="AB10" s="1001"/>
      <c r="AC10" s="997"/>
      <c r="AD10" s="997"/>
      <c r="AE10" s="997"/>
    </row>
    <row r="11" spans="1:31" s="430" customFormat="1" ht="49.95" customHeight="1">
      <c r="A11" s="5"/>
      <c r="B11" s="448"/>
      <c r="C11" s="5"/>
      <c r="D11" s="5"/>
      <c r="E11" s="5"/>
      <c r="F11" s="5"/>
      <c r="G11" s="5">
        <v>0</v>
      </c>
      <c r="H11" s="5">
        <v>0</v>
      </c>
      <c r="I11" s="447"/>
      <c r="J11" s="5"/>
      <c r="K11" s="5"/>
      <c r="L11" s="445"/>
      <c r="M11" s="5"/>
      <c r="N11" s="445"/>
      <c r="O11" s="445"/>
      <c r="P11" s="445"/>
      <c r="Q11" s="445"/>
      <c r="R11" s="445"/>
      <c r="S11" s="446" t="str">
        <f t="shared" si="0"/>
        <v>1</v>
      </c>
      <c r="T11" s="446" t="str">
        <f t="shared" si="1"/>
        <v>1</v>
      </c>
      <c r="U11" s="446" t="str">
        <f t="shared" si="2"/>
        <v>0</v>
      </c>
      <c r="V11" s="446" t="str">
        <f t="shared" si="4"/>
        <v>0</v>
      </c>
      <c r="W11" s="446" t="str">
        <f t="shared" si="3"/>
        <v>N</v>
      </c>
      <c r="X11" s="999"/>
      <c r="Y11" s="880"/>
      <c r="Z11" s="1001"/>
      <c r="AA11" s="1001"/>
      <c r="AB11" s="1001"/>
      <c r="AC11" s="997"/>
      <c r="AD11" s="997"/>
      <c r="AE11" s="997"/>
    </row>
    <row r="12" spans="1:31" s="430" customFormat="1" ht="49.95" customHeight="1">
      <c r="A12" s="5"/>
      <c r="B12" s="448"/>
      <c r="C12" s="5"/>
      <c r="D12" s="5"/>
      <c r="E12" s="5"/>
      <c r="F12" s="5"/>
      <c r="G12" s="5">
        <v>0</v>
      </c>
      <c r="H12" s="5">
        <v>0</v>
      </c>
      <c r="I12" s="447"/>
      <c r="J12" s="5"/>
      <c r="K12" s="5"/>
      <c r="L12" s="445"/>
      <c r="M12" s="5"/>
      <c r="N12" s="445"/>
      <c r="O12" s="445"/>
      <c r="P12" s="445"/>
      <c r="Q12" s="445"/>
      <c r="R12" s="445"/>
      <c r="S12" s="446" t="str">
        <f t="shared" si="0"/>
        <v>1</v>
      </c>
      <c r="T12" s="446" t="str">
        <f t="shared" si="1"/>
        <v>1</v>
      </c>
      <c r="U12" s="446" t="str">
        <f t="shared" si="2"/>
        <v>0</v>
      </c>
      <c r="V12" s="446" t="str">
        <f t="shared" si="4"/>
        <v>0</v>
      </c>
      <c r="W12" s="446" t="str">
        <f t="shared" si="3"/>
        <v>N</v>
      </c>
      <c r="X12" s="999"/>
      <c r="Y12" s="880"/>
      <c r="Z12" s="1001"/>
      <c r="AA12" s="1001"/>
      <c r="AB12" s="1001"/>
      <c r="AC12" s="997"/>
      <c r="AD12" s="997"/>
      <c r="AE12" s="997"/>
    </row>
    <row r="13" spans="1:31" s="430" customFormat="1" ht="49.95" customHeight="1">
      <c r="A13" s="5"/>
      <c r="B13" s="448"/>
      <c r="C13" s="5"/>
      <c r="D13" s="5"/>
      <c r="E13" s="5"/>
      <c r="F13" s="5"/>
      <c r="G13" s="5">
        <v>0</v>
      </c>
      <c r="H13" s="5">
        <v>0</v>
      </c>
      <c r="I13" s="447"/>
      <c r="J13" s="5"/>
      <c r="K13" s="5"/>
      <c r="L13" s="445"/>
      <c r="M13" s="5"/>
      <c r="N13" s="445"/>
      <c r="O13" s="445"/>
      <c r="P13" s="445"/>
      <c r="Q13" s="445"/>
      <c r="R13" s="445"/>
      <c r="S13" s="446" t="str">
        <f t="shared" si="0"/>
        <v>1</v>
      </c>
      <c r="T13" s="446" t="str">
        <f t="shared" si="1"/>
        <v>1</v>
      </c>
      <c r="U13" s="446" t="str">
        <f t="shared" si="2"/>
        <v>0</v>
      </c>
      <c r="V13" s="446" t="str">
        <f t="shared" si="4"/>
        <v>0</v>
      </c>
      <c r="W13" s="446" t="str">
        <f t="shared" si="3"/>
        <v>N</v>
      </c>
      <c r="X13" s="999"/>
      <c r="Y13" s="880"/>
      <c r="Z13" s="1001"/>
      <c r="AA13" s="1001"/>
      <c r="AB13" s="1001"/>
      <c r="AC13" s="997"/>
      <c r="AD13" s="997"/>
      <c r="AE13" s="997"/>
    </row>
    <row r="14" spans="1:31" s="430" customFormat="1" ht="49.95" customHeight="1">
      <c r="A14" s="5"/>
      <c r="B14" s="448"/>
      <c r="C14" s="5"/>
      <c r="D14" s="5"/>
      <c r="E14" s="5"/>
      <c r="F14" s="5"/>
      <c r="G14" s="5">
        <v>0</v>
      </c>
      <c r="H14" s="5">
        <v>0</v>
      </c>
      <c r="I14" s="447"/>
      <c r="J14" s="5"/>
      <c r="K14" s="5"/>
      <c r="L14" s="445"/>
      <c r="M14" s="5"/>
      <c r="N14" s="445"/>
      <c r="O14" s="445"/>
      <c r="P14" s="445"/>
      <c r="Q14" s="445"/>
      <c r="R14" s="445"/>
      <c r="S14" s="446" t="str">
        <f t="shared" si="0"/>
        <v>1</v>
      </c>
      <c r="T14" s="446" t="str">
        <f t="shared" si="1"/>
        <v>1</v>
      </c>
      <c r="U14" s="446" t="str">
        <f t="shared" si="2"/>
        <v>0</v>
      </c>
      <c r="V14" s="446" t="str">
        <f t="shared" si="4"/>
        <v>0</v>
      </c>
      <c r="W14" s="446" t="str">
        <f t="shared" si="3"/>
        <v>N</v>
      </c>
      <c r="X14" s="999"/>
      <c r="Y14" s="880"/>
      <c r="Z14" s="1001"/>
      <c r="AA14" s="1001"/>
      <c r="AB14" s="1001"/>
      <c r="AC14" s="997"/>
      <c r="AD14" s="997"/>
      <c r="AE14" s="997"/>
    </row>
    <row r="15" spans="1:31" s="430" customFormat="1" ht="49.95" customHeight="1">
      <c r="A15" s="5"/>
      <c r="B15" s="448"/>
      <c r="C15" s="5"/>
      <c r="D15" s="5"/>
      <c r="E15" s="5"/>
      <c r="F15" s="5"/>
      <c r="G15" s="5">
        <v>0</v>
      </c>
      <c r="H15" s="5">
        <v>0</v>
      </c>
      <c r="I15" s="447"/>
      <c r="J15" s="5"/>
      <c r="K15" s="5"/>
      <c r="L15" s="445"/>
      <c r="M15" s="5"/>
      <c r="N15" s="445"/>
      <c r="O15" s="445"/>
      <c r="P15" s="445"/>
      <c r="Q15" s="445"/>
      <c r="R15" s="445"/>
      <c r="S15" s="446" t="str">
        <f t="shared" si="0"/>
        <v>1</v>
      </c>
      <c r="T15" s="446" t="str">
        <f t="shared" si="1"/>
        <v>1</v>
      </c>
      <c r="U15" s="446" t="str">
        <f t="shared" si="2"/>
        <v>0</v>
      </c>
      <c r="V15" s="446" t="str">
        <f t="shared" si="4"/>
        <v>0</v>
      </c>
      <c r="W15" s="446" t="str">
        <f t="shared" si="3"/>
        <v>N</v>
      </c>
      <c r="X15" s="999"/>
      <c r="Y15" s="880"/>
      <c r="Z15" s="1001"/>
      <c r="AA15" s="1001"/>
      <c r="AB15" s="1001"/>
      <c r="AC15" s="997"/>
      <c r="AD15" s="997"/>
      <c r="AE15" s="997"/>
    </row>
    <row r="16" spans="1:31" s="430" customFormat="1" ht="49.95" customHeight="1">
      <c r="A16" s="5"/>
      <c r="B16" s="448"/>
      <c r="C16" s="5"/>
      <c r="D16" s="5"/>
      <c r="E16" s="5"/>
      <c r="F16" s="5"/>
      <c r="G16" s="5">
        <v>0</v>
      </c>
      <c r="H16" s="5">
        <v>0</v>
      </c>
      <c r="I16" s="447"/>
      <c r="J16" s="5"/>
      <c r="K16" s="5"/>
      <c r="L16" s="445"/>
      <c r="M16" s="5"/>
      <c r="N16" s="445"/>
      <c r="O16" s="445"/>
      <c r="P16" s="445"/>
      <c r="Q16" s="445"/>
      <c r="R16" s="445"/>
      <c r="S16" s="446" t="str">
        <f t="shared" si="0"/>
        <v>1</v>
      </c>
      <c r="T16" s="446" t="str">
        <f t="shared" si="1"/>
        <v>1</v>
      </c>
      <c r="U16" s="446" t="str">
        <f t="shared" si="2"/>
        <v>0</v>
      </c>
      <c r="V16" s="446" t="str">
        <f t="shared" si="4"/>
        <v>0</v>
      </c>
      <c r="W16" s="446" t="str">
        <f t="shared" si="3"/>
        <v>N</v>
      </c>
      <c r="X16" s="999"/>
      <c r="Y16" s="880"/>
      <c r="Z16" s="1001"/>
      <c r="AA16" s="1001"/>
      <c r="AB16" s="1001"/>
      <c r="AC16" s="997"/>
      <c r="AD16" s="997"/>
      <c r="AE16" s="997"/>
    </row>
    <row r="17" spans="1:31" s="430" customFormat="1" ht="49.95" customHeight="1">
      <c r="A17" s="5"/>
      <c r="B17" s="448"/>
      <c r="C17" s="5"/>
      <c r="D17" s="5"/>
      <c r="E17" s="5"/>
      <c r="F17" s="5"/>
      <c r="G17" s="5">
        <v>0</v>
      </c>
      <c r="H17" s="5">
        <v>0</v>
      </c>
      <c r="I17" s="447"/>
      <c r="J17" s="5"/>
      <c r="K17" s="5"/>
      <c r="L17" s="445"/>
      <c r="M17" s="5"/>
      <c r="N17" s="445"/>
      <c r="O17" s="445"/>
      <c r="P17" s="445"/>
      <c r="Q17" s="445"/>
      <c r="R17" s="445"/>
      <c r="S17" s="446" t="str">
        <f t="shared" si="0"/>
        <v>1</v>
      </c>
      <c r="T17" s="446" t="str">
        <f t="shared" si="1"/>
        <v>1</v>
      </c>
      <c r="U17" s="446" t="str">
        <f t="shared" si="2"/>
        <v>0</v>
      </c>
      <c r="V17" s="446" t="str">
        <f t="shared" si="4"/>
        <v>0</v>
      </c>
      <c r="W17" s="446" t="str">
        <f t="shared" si="3"/>
        <v>N</v>
      </c>
      <c r="X17" s="999"/>
      <c r="Y17" s="880"/>
      <c r="Z17" s="1001"/>
      <c r="AA17" s="1001"/>
      <c r="AB17" s="1001"/>
      <c r="AC17" s="997"/>
      <c r="AD17" s="997"/>
      <c r="AE17" s="997"/>
    </row>
    <row r="18" spans="1:31" s="430" customFormat="1" ht="49.95" customHeight="1">
      <c r="A18" s="5"/>
      <c r="B18" s="448"/>
      <c r="C18" s="5"/>
      <c r="D18" s="5"/>
      <c r="E18" s="5"/>
      <c r="F18" s="5"/>
      <c r="G18" s="5">
        <v>0</v>
      </c>
      <c r="H18" s="5">
        <v>0</v>
      </c>
      <c r="I18" s="447"/>
      <c r="J18" s="5"/>
      <c r="K18" s="5"/>
      <c r="L18" s="445"/>
      <c r="M18" s="5"/>
      <c r="N18" s="445"/>
      <c r="O18" s="445"/>
      <c r="P18" s="445"/>
      <c r="Q18" s="445"/>
      <c r="R18" s="445"/>
      <c r="S18" s="446" t="str">
        <f t="shared" si="0"/>
        <v>1</v>
      </c>
      <c r="T18" s="446" t="str">
        <f t="shared" si="1"/>
        <v>1</v>
      </c>
      <c r="U18" s="446" t="str">
        <f t="shared" si="2"/>
        <v>0</v>
      </c>
      <c r="V18" s="446" t="str">
        <f t="shared" si="4"/>
        <v>0</v>
      </c>
      <c r="W18" s="446" t="str">
        <f t="shared" si="3"/>
        <v>N</v>
      </c>
      <c r="X18" s="999"/>
      <c r="Y18" s="880"/>
      <c r="Z18" s="1001"/>
      <c r="AA18" s="1001"/>
      <c r="AB18" s="1001"/>
      <c r="AC18" s="997"/>
      <c r="AD18" s="997"/>
      <c r="AE18" s="997"/>
    </row>
    <row r="19" spans="1:31" s="430" customFormat="1" ht="49.95" customHeight="1">
      <c r="A19" s="5"/>
      <c r="B19" s="448"/>
      <c r="C19" s="5"/>
      <c r="D19" s="5"/>
      <c r="E19" s="5"/>
      <c r="F19" s="5"/>
      <c r="G19" s="5">
        <v>0</v>
      </c>
      <c r="H19" s="5">
        <v>0</v>
      </c>
      <c r="I19" s="447"/>
      <c r="J19" s="5"/>
      <c r="K19" s="5"/>
      <c r="L19" s="445"/>
      <c r="M19" s="5"/>
      <c r="N19" s="445"/>
      <c r="O19" s="445"/>
      <c r="P19" s="445"/>
      <c r="Q19" s="445"/>
      <c r="R19" s="445"/>
      <c r="S19" s="446" t="str">
        <f t="shared" si="0"/>
        <v>1</v>
      </c>
      <c r="T19" s="446" t="str">
        <f t="shared" si="1"/>
        <v>1</v>
      </c>
      <c r="U19" s="446" t="str">
        <f t="shared" si="2"/>
        <v>0</v>
      </c>
      <c r="V19" s="446" t="str">
        <f t="shared" si="4"/>
        <v>0</v>
      </c>
      <c r="W19" s="446" t="str">
        <f t="shared" si="3"/>
        <v>N</v>
      </c>
      <c r="X19" s="999"/>
      <c r="Y19" s="880"/>
      <c r="Z19" s="1001"/>
      <c r="AA19" s="1001"/>
      <c r="AB19" s="1001"/>
      <c r="AC19" s="997"/>
      <c r="AD19" s="997"/>
      <c r="AE19" s="997"/>
    </row>
    <row r="20" spans="1:31" s="430" customFormat="1" ht="49.95" customHeight="1">
      <c r="A20" s="5"/>
      <c r="B20" s="448"/>
      <c r="C20" s="5"/>
      <c r="D20" s="5"/>
      <c r="E20" s="5"/>
      <c r="F20" s="5"/>
      <c r="G20" s="5">
        <v>0</v>
      </c>
      <c r="H20" s="5">
        <v>0</v>
      </c>
      <c r="I20" s="447"/>
      <c r="J20" s="5"/>
      <c r="K20" s="5"/>
      <c r="L20" s="445"/>
      <c r="M20" s="5"/>
      <c r="N20" s="445"/>
      <c r="O20" s="445"/>
      <c r="P20" s="445"/>
      <c r="Q20" s="445"/>
      <c r="R20" s="445"/>
      <c r="S20" s="446" t="str">
        <f t="shared" si="0"/>
        <v>1</v>
      </c>
      <c r="T20" s="446" t="str">
        <f t="shared" si="1"/>
        <v>1</v>
      </c>
      <c r="U20" s="446" t="str">
        <f t="shared" si="2"/>
        <v>0</v>
      </c>
      <c r="V20" s="446" t="str">
        <f t="shared" si="4"/>
        <v>0</v>
      </c>
      <c r="W20" s="446" t="str">
        <f t="shared" si="3"/>
        <v>N</v>
      </c>
      <c r="X20" s="999"/>
      <c r="Y20" s="880"/>
      <c r="Z20" s="1001"/>
      <c r="AA20" s="1001"/>
      <c r="AB20" s="1001"/>
      <c r="AC20" s="997"/>
      <c r="AD20" s="997"/>
      <c r="AE20" s="997"/>
    </row>
    <row r="21" spans="1:31" s="430" customFormat="1" ht="49.95" customHeight="1">
      <c r="A21" s="5"/>
      <c r="B21" s="448"/>
      <c r="C21" s="5"/>
      <c r="D21" s="5"/>
      <c r="E21" s="5"/>
      <c r="F21" s="5"/>
      <c r="G21" s="5">
        <v>0</v>
      </c>
      <c r="H21" s="5">
        <v>0</v>
      </c>
      <c r="I21" s="447"/>
      <c r="J21" s="5"/>
      <c r="K21" s="5"/>
      <c r="L21" s="445"/>
      <c r="M21" s="5"/>
      <c r="N21" s="445"/>
      <c r="O21" s="445"/>
      <c r="P21" s="445"/>
      <c r="Q21" s="445"/>
      <c r="R21" s="445"/>
      <c r="S21" s="446" t="str">
        <f t="shared" si="0"/>
        <v>1</v>
      </c>
      <c r="T21" s="446" t="str">
        <f t="shared" si="1"/>
        <v>1</v>
      </c>
      <c r="U21" s="446" t="str">
        <f t="shared" si="2"/>
        <v>0</v>
      </c>
      <c r="V21" s="446" t="str">
        <f t="shared" si="4"/>
        <v>0</v>
      </c>
      <c r="W21" s="446" t="str">
        <f t="shared" si="3"/>
        <v>N</v>
      </c>
      <c r="X21" s="999"/>
      <c r="Y21" s="880"/>
      <c r="Z21" s="1001"/>
      <c r="AA21" s="1001"/>
      <c r="AB21" s="1001"/>
      <c r="AC21" s="997"/>
      <c r="AD21" s="997"/>
      <c r="AE21" s="997"/>
    </row>
    <row r="22" spans="1:31" s="430" customFormat="1" ht="49.95" customHeight="1">
      <c r="A22" s="5"/>
      <c r="B22" s="448"/>
      <c r="C22" s="5"/>
      <c r="D22" s="5"/>
      <c r="E22" s="5"/>
      <c r="F22" s="5"/>
      <c r="G22" s="5">
        <v>0</v>
      </c>
      <c r="H22" s="5">
        <v>0</v>
      </c>
      <c r="I22" s="447"/>
      <c r="J22" s="5"/>
      <c r="K22" s="5"/>
      <c r="L22" s="445"/>
      <c r="M22" s="5"/>
      <c r="N22" s="445"/>
      <c r="O22" s="445"/>
      <c r="P22" s="445"/>
      <c r="Q22" s="445"/>
      <c r="R22" s="445"/>
      <c r="S22" s="446" t="str">
        <f t="shared" si="0"/>
        <v>1</v>
      </c>
      <c r="T22" s="446" t="str">
        <f t="shared" si="1"/>
        <v>1</v>
      </c>
      <c r="U22" s="446" t="str">
        <f t="shared" si="2"/>
        <v>0</v>
      </c>
      <c r="V22" s="446" t="str">
        <f t="shared" si="4"/>
        <v>0</v>
      </c>
      <c r="W22" s="446" t="str">
        <f t="shared" si="3"/>
        <v>N</v>
      </c>
      <c r="X22" s="1000"/>
      <c r="Y22" s="881"/>
      <c r="Z22" s="1001"/>
      <c r="AA22" s="1001"/>
      <c r="AB22" s="1001"/>
      <c r="AC22" s="997"/>
      <c r="AD22" s="997"/>
      <c r="AE22" s="997"/>
    </row>
    <row r="23" spans="1:31" s="451" customFormat="1" ht="49.95" customHeight="1">
      <c r="A23" s="969" t="s">
        <v>1152</v>
      </c>
      <c r="B23" s="970"/>
      <c r="C23" s="970"/>
      <c r="D23" s="970"/>
      <c r="E23" s="970"/>
      <c r="F23" s="970"/>
      <c r="G23" s="970"/>
      <c r="H23" s="970"/>
      <c r="I23" s="970"/>
      <c r="J23" s="970"/>
      <c r="K23" s="970"/>
      <c r="L23" s="970"/>
      <c r="M23" s="971"/>
      <c r="N23" s="1">
        <f>SUM(N4:N22)</f>
        <v>0</v>
      </c>
      <c r="O23" s="1">
        <f>SUM(O4:O22)</f>
        <v>0</v>
      </c>
      <c r="P23" s="1">
        <f>SUM(P4:P22)</f>
        <v>0</v>
      </c>
      <c r="Q23" s="1">
        <f>SUM(Q4:Q22)</f>
        <v>0</v>
      </c>
      <c r="R23" s="1">
        <f>SUM(R4:R22)</f>
        <v>0</v>
      </c>
      <c r="S23" s="449"/>
      <c r="T23" s="449"/>
      <c r="U23" s="449"/>
      <c r="V23" s="449"/>
      <c r="W23" s="450"/>
      <c r="X23" s="6">
        <f>X4</f>
        <v>1</v>
      </c>
      <c r="Y23" s="48">
        <f>Y4</f>
        <v>0</v>
      </c>
      <c r="Z23" s="1001"/>
      <c r="AA23" s="1001"/>
      <c r="AB23" s="1001"/>
      <c r="AC23" s="997"/>
      <c r="AD23" s="997"/>
      <c r="AE23" s="997"/>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59.4">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79.2">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71" priority="9" operator="containsText" text="0">
      <formula>NOT(ISERROR(SEARCH("0",S4)))</formula>
    </cfRule>
  </conditionalFormatting>
  <conditionalFormatting sqref="U4:U22">
    <cfRule type="containsText" dxfId="70" priority="8" operator="containsText" text="0">
      <formula>NOT(ISERROR(SEARCH("0",U4)))</formula>
    </cfRule>
  </conditionalFormatting>
  <conditionalFormatting sqref="V4:V22">
    <cfRule type="containsText" dxfId="69" priority="7" operator="containsText" text="1">
      <formula>NOT(ISERROR(SEARCH("1",V4)))</formula>
    </cfRule>
  </conditionalFormatting>
  <conditionalFormatting sqref="W4:W22 A23">
    <cfRule type="containsText" dxfId="68" priority="6" operator="containsText" text="Y">
      <formula>NOT(ISERROR(SEARCH("Y",A4)))</formula>
    </cfRule>
  </conditionalFormatting>
  <conditionalFormatting sqref="AC4:AE4">
    <cfRule type="cellIs" dxfId="67" priority="4" stopIfTrue="1" operator="equal">
      <formula>"身份空白"</formula>
    </cfRule>
    <cfRule type="cellIs" dxfId="6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A5" sqref="A5"/>
    </sheetView>
  </sheetViews>
  <sheetFormatPr defaultColWidth="8.88671875" defaultRowHeight="15"/>
  <cols>
    <col min="1" max="1" width="17.88671875" style="7" customWidth="1"/>
    <col min="2" max="2" width="17.44140625" style="8" customWidth="1"/>
    <col min="3" max="3" width="11.44140625" style="7" customWidth="1"/>
    <col min="4" max="4" width="16.21875" style="7" customWidth="1"/>
    <col min="5" max="5" width="13" style="7" customWidth="1"/>
    <col min="6" max="6" width="14" style="7" customWidth="1"/>
    <col min="7" max="7" width="11.88671875" style="7" customWidth="1"/>
    <col min="8" max="8" width="12.44140625" style="7" customWidth="1"/>
    <col min="9" max="9" width="11.109375" style="7" customWidth="1"/>
    <col min="10" max="10" width="22" style="9" customWidth="1"/>
    <col min="11" max="11" width="19.5546875" style="7" customWidth="1"/>
    <col min="12" max="12" width="18.33203125" style="10" customWidth="1"/>
    <col min="13" max="13" width="18.33203125" style="7" customWidth="1"/>
    <col min="14" max="16" width="19" style="11" customWidth="1"/>
    <col min="17" max="17" width="13.44140625" style="11" customWidth="1"/>
    <col min="18" max="18" width="19" style="11" customWidth="1"/>
    <col min="19" max="20" width="20.44140625" style="7" customWidth="1"/>
    <col min="21" max="21" width="18.44140625" style="7" customWidth="1"/>
    <col min="22" max="22" width="16.77734375" style="7" customWidth="1"/>
    <col min="23" max="23" width="17" style="7" customWidth="1"/>
    <col min="24" max="24" width="16.6640625" style="7" customWidth="1"/>
    <col min="25" max="25" width="19" style="12" customWidth="1"/>
    <col min="26" max="31" width="18"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先填【111-1申請總表】會自動帶公式至步驟2.欄位'!G47</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先填【111-1申請總表】會自動帶公式至步驟2.欄位'!$N$47="弱勢家庭子女",'步驟1. 先填【111-1申請總表】會自動帶公式至步驟2.欄位'!$N$47="弱勢家庭身障學生或身障人士子女")),U4*(G4=0)),"1","0")</f>
        <v>0</v>
      </c>
      <c r="W4" s="429" t="str">
        <f t="shared" ref="W4:W22" si="3">IF(U4*V4,"Y","N")</f>
        <v>N</v>
      </c>
      <c r="X4" s="966">
        <f>COUNTIF(U4:U22,"1")</f>
        <v>1</v>
      </c>
      <c r="Y4" s="879">
        <f>'步驟1. 先填【111-1申請總表】會自動帶公式至步驟2.欄位'!N47</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3" t="s">
        <v>1151</v>
      </c>
      <c r="B23" s="964"/>
      <c r="C23" s="964"/>
      <c r="D23" s="964"/>
      <c r="E23" s="964"/>
      <c r="F23" s="964"/>
      <c r="G23" s="964"/>
      <c r="H23" s="964"/>
      <c r="I23" s="964"/>
      <c r="J23" s="964"/>
      <c r="K23" s="964"/>
      <c r="L23" s="964"/>
      <c r="M23" s="965"/>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65" priority="9" operator="containsText" text="0">
      <formula>NOT(ISERROR(SEARCH("0",S4)))</formula>
    </cfRule>
  </conditionalFormatting>
  <conditionalFormatting sqref="U4:U22">
    <cfRule type="containsText" dxfId="64" priority="8" operator="containsText" text="0">
      <formula>NOT(ISERROR(SEARCH("0",U4)))</formula>
    </cfRule>
  </conditionalFormatting>
  <conditionalFormatting sqref="V4:V22">
    <cfRule type="containsText" dxfId="63" priority="7" operator="containsText" text="1">
      <formula>NOT(ISERROR(SEARCH("1",V4)))</formula>
    </cfRule>
  </conditionalFormatting>
  <conditionalFormatting sqref="W4:W22 A23">
    <cfRule type="containsText" dxfId="62" priority="6" operator="containsText" text="Y">
      <formula>NOT(ISERROR(SEARCH("Y",A4)))</formula>
    </cfRule>
  </conditionalFormatting>
  <conditionalFormatting sqref="AC4:AE4">
    <cfRule type="cellIs" dxfId="61" priority="4" stopIfTrue="1" operator="equal">
      <formula>"身份空白"</formula>
    </cfRule>
    <cfRule type="cellIs" dxfId="6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0"/>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C5" sqref="C5"/>
    </sheetView>
  </sheetViews>
  <sheetFormatPr defaultColWidth="8.88671875" defaultRowHeight="15"/>
  <cols>
    <col min="1" max="1" width="17.88671875" style="7" customWidth="1"/>
    <col min="2" max="2" width="17.77734375" style="8" customWidth="1"/>
    <col min="3" max="3" width="8.88671875" style="7" customWidth="1"/>
    <col min="4" max="8" width="13.44140625" style="7" customWidth="1"/>
    <col min="9" max="9" width="11.6640625" style="7" customWidth="1"/>
    <col min="10" max="10" width="22.77734375" style="9" customWidth="1"/>
    <col min="11" max="11" width="17.88671875" style="7" customWidth="1"/>
    <col min="12" max="12" width="14.88671875" style="10" customWidth="1"/>
    <col min="13" max="13" width="17.88671875" style="7" customWidth="1"/>
    <col min="14" max="16" width="17.6640625" style="11" customWidth="1"/>
    <col min="17" max="17" width="11" style="11" customWidth="1"/>
    <col min="18" max="18" width="17.6640625" style="11" customWidth="1"/>
    <col min="19" max="20" width="21.21875" style="7" customWidth="1"/>
    <col min="21" max="21" width="16.21875" style="7" customWidth="1"/>
    <col min="22" max="22" width="16.109375" style="7" customWidth="1"/>
    <col min="23" max="23" width="14.88671875" style="7" customWidth="1"/>
    <col min="24" max="24" width="16.6640625" style="7" customWidth="1"/>
    <col min="25" max="25" width="19" style="12" customWidth="1"/>
    <col min="26" max="31" width="19.1093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先填【111-1申請總表】會自動帶公式至步驟2.欄位'!G48</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先填【111-1申請總表】會自動帶公式至步驟2.欄位'!$N$48="弱勢家庭子女",'步驟1. 先填【111-1申請總表】會自動帶公式至步驟2.欄位'!$N$48="弱勢家庭身障學生或身障人士子女")),U4*(G4=0)),"1","0")</f>
        <v>0</v>
      </c>
      <c r="W4" s="429" t="str">
        <f t="shared" ref="W4:W22" si="3">IF(U4*V4,"Y","N")</f>
        <v>N</v>
      </c>
      <c r="X4" s="966">
        <f>COUNTIF(U4:U22,"1")</f>
        <v>1</v>
      </c>
      <c r="Y4" s="879">
        <f>'步驟1. 先填【111-1申請總表】會自動帶公式至步驟2.欄位'!N48</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1152</v>
      </c>
      <c r="B23" s="970"/>
      <c r="C23" s="970"/>
      <c r="D23" s="970"/>
      <c r="E23" s="970"/>
      <c r="F23" s="970"/>
      <c r="G23" s="970"/>
      <c r="H23" s="970"/>
      <c r="I23" s="970"/>
      <c r="J23" s="970"/>
      <c r="K23" s="970"/>
      <c r="L23" s="970"/>
      <c r="M23" s="971"/>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59" priority="9" operator="containsText" text="0">
      <formula>NOT(ISERROR(SEARCH("0",S4)))</formula>
    </cfRule>
  </conditionalFormatting>
  <conditionalFormatting sqref="U4:U22">
    <cfRule type="containsText" dxfId="58" priority="8" operator="containsText" text="0">
      <formula>NOT(ISERROR(SEARCH("0",U4)))</formula>
    </cfRule>
  </conditionalFormatting>
  <conditionalFormatting sqref="V4:V22">
    <cfRule type="containsText" dxfId="57" priority="7" operator="containsText" text="1">
      <formula>NOT(ISERROR(SEARCH("1",V4)))</formula>
    </cfRule>
  </conditionalFormatting>
  <conditionalFormatting sqref="W4:W22 A23">
    <cfRule type="containsText" dxfId="56" priority="6" operator="containsText" text="Y">
      <formula>NOT(ISERROR(SEARCH("Y",A4)))</formula>
    </cfRule>
  </conditionalFormatting>
  <conditionalFormatting sqref="AC4:AE4">
    <cfRule type="cellIs" dxfId="55" priority="4" stopIfTrue="1" operator="equal">
      <formula>"身份空白"</formula>
    </cfRule>
    <cfRule type="cellIs" dxfId="5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1"/>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6" sqref="N6"/>
    </sheetView>
  </sheetViews>
  <sheetFormatPr defaultColWidth="8.88671875" defaultRowHeight="15"/>
  <cols>
    <col min="1" max="1" width="17.88671875" style="7" customWidth="1"/>
    <col min="2" max="2" width="17" style="8" customWidth="1"/>
    <col min="3" max="3" width="10.6640625" style="7" customWidth="1"/>
    <col min="4" max="4" width="14.6640625" style="7" customWidth="1"/>
    <col min="5" max="5" width="11.6640625" style="7" customWidth="1"/>
    <col min="6" max="6" width="12.77734375" style="7" customWidth="1"/>
    <col min="7" max="8" width="12.88671875" style="7" customWidth="1"/>
    <col min="9" max="9" width="10.5546875" style="7" customWidth="1"/>
    <col min="10" max="10" width="20.77734375" style="9" customWidth="1"/>
    <col min="11" max="11" width="16.77734375" style="7" customWidth="1"/>
    <col min="12" max="12" width="16.109375" style="10" customWidth="1"/>
    <col min="13" max="13" width="17.5546875" style="7" customWidth="1"/>
    <col min="14" max="16" width="19.21875" style="11" customWidth="1"/>
    <col min="17" max="17" width="13.33203125" style="11" customWidth="1"/>
    <col min="18" max="18" width="19.21875" style="11" customWidth="1"/>
    <col min="19" max="20" width="20" style="7" customWidth="1"/>
    <col min="21" max="21" width="16.5546875" style="7" customWidth="1"/>
    <col min="22" max="22" width="16.88671875" style="7" customWidth="1"/>
    <col min="23" max="23" width="15.5546875" style="7" customWidth="1"/>
    <col min="24" max="24" width="16.5546875" style="7" customWidth="1"/>
    <col min="25" max="25" width="19" style="12" customWidth="1"/>
    <col min="26" max="31" width="19.777343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先填【111-1申請總表】會自動帶公式至步驟2.欄位'!G49</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先填【111-1申請總表】會自動帶公式至步驟2.欄位'!$N$49="弱勢家庭子女",'步驟1. 先填【111-1申請總表】會自動帶公式至步驟2.欄位'!$N$49="弱勢家庭身障學生或身障人士子女")),U4*(G4=0)),"1","0")</f>
        <v>0</v>
      </c>
      <c r="W4" s="429" t="str">
        <f t="shared" ref="W4:W22" si="3">IF(U4*V4,"Y","N")</f>
        <v>N</v>
      </c>
      <c r="X4" s="966">
        <f>COUNTIF(U4:U22,"1")</f>
        <v>1</v>
      </c>
      <c r="Y4" s="879">
        <f>'步驟1. 先填【111-1申請總表】會自動帶公式至步驟2.欄位'!N49</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1152</v>
      </c>
      <c r="B23" s="970"/>
      <c r="C23" s="970"/>
      <c r="D23" s="970"/>
      <c r="E23" s="970"/>
      <c r="F23" s="970"/>
      <c r="G23" s="970"/>
      <c r="H23" s="970"/>
      <c r="I23" s="970"/>
      <c r="J23" s="970"/>
      <c r="K23" s="970"/>
      <c r="L23" s="970"/>
      <c r="M23" s="971"/>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59.4">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79.2">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53" priority="9" operator="containsText" text="0">
      <formula>NOT(ISERROR(SEARCH("0",S4)))</formula>
    </cfRule>
  </conditionalFormatting>
  <conditionalFormatting sqref="U4:U22">
    <cfRule type="containsText" dxfId="52" priority="8" operator="containsText" text="0">
      <formula>NOT(ISERROR(SEARCH("0",U4)))</formula>
    </cfRule>
  </conditionalFormatting>
  <conditionalFormatting sqref="V4:V22">
    <cfRule type="containsText" dxfId="51" priority="7" operator="containsText" text="1">
      <formula>NOT(ISERROR(SEARCH("1",V4)))</formula>
    </cfRule>
  </conditionalFormatting>
  <conditionalFormatting sqref="W4:W22 A23">
    <cfRule type="containsText" dxfId="50" priority="6" operator="containsText" text="Y">
      <formula>NOT(ISERROR(SEARCH("Y",A4)))</formula>
    </cfRule>
  </conditionalFormatting>
  <conditionalFormatting sqref="AC4:AE4">
    <cfRule type="cellIs" dxfId="49" priority="4" stopIfTrue="1" operator="equal">
      <formula>"身份空白"</formula>
    </cfRule>
    <cfRule type="cellIs" dxfId="4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2"/>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6.109375" style="8" customWidth="1"/>
    <col min="3" max="3" width="11.5546875" style="7" customWidth="1"/>
    <col min="4" max="8" width="14.21875" style="7" customWidth="1"/>
    <col min="9" max="9" width="11.5546875" style="7" customWidth="1"/>
    <col min="10" max="10" width="22.44140625" style="9" customWidth="1"/>
    <col min="11" max="11" width="21.5546875" style="7" customWidth="1"/>
    <col min="12" max="12" width="17.109375" style="10" customWidth="1"/>
    <col min="13" max="13" width="18.21875" style="7" customWidth="1"/>
    <col min="14" max="16" width="17.88671875" style="11" customWidth="1"/>
    <col min="17" max="17" width="13" style="11" customWidth="1"/>
    <col min="18" max="18" width="17.88671875" style="11" customWidth="1"/>
    <col min="19" max="20" width="19.6640625" style="7" customWidth="1"/>
    <col min="21" max="21" width="15.88671875" style="7" customWidth="1"/>
    <col min="22" max="22" width="16.88671875" style="7" customWidth="1"/>
    <col min="23" max="23" width="17" style="7" customWidth="1"/>
    <col min="24" max="24" width="16.6640625" style="7" customWidth="1"/>
    <col min="25" max="25" width="19" style="12" customWidth="1"/>
    <col min="26" max="31" width="17.218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先填【111-1申請總表】會自動帶公式至步驟2.欄位'!G50</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先填【111-1申請總表】會自動帶公式至步驟2.欄位'!$N$50="弱勢家庭子女",'步驟1. 先填【111-1申請總表】會自動帶公式至步驟2.欄位'!$N$50="弱勢家庭身障學生或身障人士子女")),U4*(G4=0)),"1","0")</f>
        <v>0</v>
      </c>
      <c r="W4" s="429" t="str">
        <f t="shared" ref="W4:W22" si="3">IF(U4*V4,"Y","N")</f>
        <v>N</v>
      </c>
      <c r="X4" s="966">
        <f>COUNTIF(U4:U22,"1")</f>
        <v>1</v>
      </c>
      <c r="Y4" s="879">
        <f>'步驟1. 先填【111-1申請總表】會自動帶公式至步驟2.欄位'!N50</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1152</v>
      </c>
      <c r="B23" s="970"/>
      <c r="C23" s="970"/>
      <c r="D23" s="970"/>
      <c r="E23" s="970"/>
      <c r="F23" s="970"/>
      <c r="G23" s="970"/>
      <c r="H23" s="970"/>
      <c r="I23" s="970"/>
      <c r="J23" s="970"/>
      <c r="K23" s="970"/>
      <c r="L23" s="970"/>
      <c r="M23" s="971"/>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47" priority="9" operator="containsText" text="0">
      <formula>NOT(ISERROR(SEARCH("0",S4)))</formula>
    </cfRule>
  </conditionalFormatting>
  <conditionalFormatting sqref="U4:U22">
    <cfRule type="containsText" dxfId="46" priority="8" operator="containsText" text="0">
      <formula>NOT(ISERROR(SEARCH("0",U4)))</formula>
    </cfRule>
  </conditionalFormatting>
  <conditionalFormatting sqref="V4:V22">
    <cfRule type="containsText" dxfId="45" priority="7" operator="containsText" text="1">
      <formula>NOT(ISERROR(SEARCH("1",V4)))</formula>
    </cfRule>
  </conditionalFormatting>
  <conditionalFormatting sqref="W4:W22 A23">
    <cfRule type="containsText" dxfId="44" priority="6" operator="containsText" text="Y">
      <formula>NOT(ISERROR(SEARCH("Y",A4)))</formula>
    </cfRule>
  </conditionalFormatting>
  <conditionalFormatting sqref="AC4:AE4">
    <cfRule type="cellIs" dxfId="43" priority="4" stopIfTrue="1" operator="equal">
      <formula>"身份空白"</formula>
    </cfRule>
    <cfRule type="cellIs" dxfId="4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3"/>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3" style="8" customWidth="1"/>
    <col min="3" max="3" width="11.88671875" style="7" customWidth="1"/>
    <col min="4" max="8" width="13.44140625" style="7" customWidth="1"/>
    <col min="9" max="9" width="10.88671875" style="7" customWidth="1"/>
    <col min="10" max="10" width="20.5546875" style="9" customWidth="1"/>
    <col min="11" max="11" width="19.44140625" style="7" customWidth="1"/>
    <col min="12" max="12" width="15.6640625" style="10" customWidth="1"/>
    <col min="13" max="13" width="17.77734375" style="7" customWidth="1"/>
    <col min="14" max="16" width="17.5546875" style="11" customWidth="1"/>
    <col min="17" max="17" width="12.77734375" style="11" customWidth="1"/>
    <col min="18" max="18" width="17.5546875" style="11" customWidth="1"/>
    <col min="19" max="20" width="21.21875" style="7" customWidth="1"/>
    <col min="21" max="22" width="16.21875" style="7" customWidth="1"/>
    <col min="23" max="23" width="17" style="7" customWidth="1"/>
    <col min="24" max="24" width="16.6640625" style="7" customWidth="1"/>
    <col min="25" max="25" width="19" style="12" customWidth="1"/>
    <col min="26" max="31" width="19.218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先填【111-1申請總表】會自動帶公式至步驟2.欄位'!G51</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先填【111-1申請總表】會自動帶公式至步驟2.欄位'!$N$51="弱勢家庭子女",'步驟1. 先填【111-1申請總表】會自動帶公式至步驟2.欄位'!$N$51="弱勢家庭身障學生或身障人士子女")),U4*(G4=0)),"1","0")</f>
        <v>0</v>
      </c>
      <c r="W4" s="429" t="str">
        <f t="shared" ref="W4:W22" si="3">IF(U4*V4,"Y","N")</f>
        <v>N</v>
      </c>
      <c r="X4" s="966">
        <f>COUNTIF(U4:U22,"1")</f>
        <v>1</v>
      </c>
      <c r="Y4" s="879">
        <f>'步驟1. 先填【111-1申請總表】會自動帶公式至步驟2.欄位'!N51</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2</v>
      </c>
      <c r="B23" s="970"/>
      <c r="C23" s="970"/>
      <c r="D23" s="970"/>
      <c r="E23" s="970"/>
      <c r="F23" s="970"/>
      <c r="G23" s="970"/>
      <c r="H23" s="970"/>
      <c r="I23" s="970"/>
      <c r="J23" s="970"/>
      <c r="K23" s="970"/>
      <c r="L23" s="970"/>
      <c r="M23" s="971"/>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19.8">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41" priority="9" operator="containsText" text="0">
      <formula>NOT(ISERROR(SEARCH("0",S4)))</formula>
    </cfRule>
  </conditionalFormatting>
  <conditionalFormatting sqref="U4:U22">
    <cfRule type="containsText" dxfId="40" priority="8" operator="containsText" text="0">
      <formula>NOT(ISERROR(SEARCH("0",U4)))</formula>
    </cfRule>
  </conditionalFormatting>
  <conditionalFormatting sqref="V4:V22">
    <cfRule type="containsText" dxfId="39" priority="7" operator="containsText" text="1">
      <formula>NOT(ISERROR(SEARCH("1",V4)))</formula>
    </cfRule>
  </conditionalFormatting>
  <conditionalFormatting sqref="W4:W22 A23">
    <cfRule type="containsText" dxfId="38" priority="6" operator="containsText" text="Y">
      <formula>NOT(ISERROR(SEARCH("Y",A4)))</formula>
    </cfRule>
  </conditionalFormatting>
  <conditionalFormatting sqref="AC4:AE4">
    <cfRule type="cellIs" dxfId="37" priority="4" stopIfTrue="1" operator="equal">
      <formula>"身份空白"</formula>
    </cfRule>
    <cfRule type="cellIs" dxfId="3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4"/>
  <dimension ref="A1:AE55"/>
  <sheetViews>
    <sheetView zoomScale="70" zoomScaleNormal="7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6640625" style="8" customWidth="1"/>
    <col min="3" max="3" width="11.21875" style="7" customWidth="1"/>
    <col min="4" max="7" width="14.5546875" style="7" customWidth="1"/>
    <col min="8" max="8" width="11.33203125" style="7" customWidth="1"/>
    <col min="9" max="9" width="11.109375" style="7" customWidth="1"/>
    <col min="10" max="10" width="19.109375" style="9" customWidth="1"/>
    <col min="11" max="11" width="17.77734375" style="7" customWidth="1"/>
    <col min="12" max="12" width="17.88671875" style="10" customWidth="1"/>
    <col min="13" max="13" width="18.33203125" style="7" customWidth="1"/>
    <col min="14" max="16" width="20.44140625" style="11" customWidth="1"/>
    <col min="17" max="17" width="12" style="11" customWidth="1"/>
    <col min="18" max="18" width="20.44140625" style="11" customWidth="1"/>
    <col min="19" max="20" width="20.109375" style="7" customWidth="1"/>
    <col min="21" max="21" width="18.44140625" style="7" customWidth="1"/>
    <col min="22" max="22" width="16.88671875" style="7" customWidth="1"/>
    <col min="23" max="23" width="17" style="7" customWidth="1"/>
    <col min="24" max="24" width="16.6640625" style="7" customWidth="1"/>
    <col min="25" max="25" width="19" style="12" customWidth="1"/>
    <col min="26" max="31" width="20.1093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1153</v>
      </c>
      <c r="B3" s="220" t="s">
        <v>1154</v>
      </c>
      <c r="C3" s="221" t="s">
        <v>1155</v>
      </c>
      <c r="D3" s="221" t="s">
        <v>1156</v>
      </c>
      <c r="E3" s="221" t="s">
        <v>1157</v>
      </c>
      <c r="F3" s="221" t="s">
        <v>1158</v>
      </c>
      <c r="G3" s="221" t="s">
        <v>1159</v>
      </c>
      <c r="H3" s="221" t="s">
        <v>1160</v>
      </c>
      <c r="I3" s="221" t="s">
        <v>1161</v>
      </c>
      <c r="J3" s="221" t="s">
        <v>1162</v>
      </c>
      <c r="K3" s="221" t="s">
        <v>1163</v>
      </c>
      <c r="L3" s="222" t="s">
        <v>1164</v>
      </c>
      <c r="M3" s="221" t="s">
        <v>1165</v>
      </c>
      <c r="N3" s="304" t="s">
        <v>1166</v>
      </c>
      <c r="O3" s="423" t="s">
        <v>1167</v>
      </c>
      <c r="P3" s="423" t="s">
        <v>1168</v>
      </c>
      <c r="Q3" s="423" t="s">
        <v>1169</v>
      </c>
      <c r="R3" s="423" t="s">
        <v>1170</v>
      </c>
      <c r="S3" s="425" t="s">
        <v>1171</v>
      </c>
      <c r="T3" s="425" t="s">
        <v>1172</v>
      </c>
      <c r="U3" s="425" t="s">
        <v>1173</v>
      </c>
      <c r="V3" s="306" t="s">
        <v>1174</v>
      </c>
      <c r="W3" s="425" t="s">
        <v>1175</v>
      </c>
      <c r="X3" s="307" t="s">
        <v>116</v>
      </c>
      <c r="Y3" s="308" t="s">
        <v>1176</v>
      </c>
      <c r="Z3" s="309" t="s">
        <v>744</v>
      </c>
      <c r="AA3" s="309" t="s">
        <v>745</v>
      </c>
      <c r="AB3" s="310" t="s">
        <v>1177</v>
      </c>
      <c r="AC3" s="311" t="s">
        <v>1178</v>
      </c>
      <c r="AD3" s="311" t="s">
        <v>1179</v>
      </c>
      <c r="AE3" s="311" t="s">
        <v>1180</v>
      </c>
    </row>
    <row r="4" spans="1:31" s="416" customFormat="1" ht="49.95" customHeight="1">
      <c r="A4" s="394">
        <v>1</v>
      </c>
      <c r="B4" s="397">
        <f>'步驟1. 先填【111-1申請總表】會自動帶公式至步驟2.欄位'!G52</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先填【111-1申請總表】會自動帶公式至步驟2.欄位'!$N$52="弱勢家庭子女",'步驟1. 先填【111-1申請總表】會自動帶公式至步驟2.欄位'!$N$52="弱勢家庭身障學生或身障人士子女")),U4*(G4=0)),"1","0")</f>
        <v>0</v>
      </c>
      <c r="W4" s="429" t="str">
        <f t="shared" ref="W4:W22" si="3">IF(U4*V4,"Y","N")</f>
        <v>N</v>
      </c>
      <c r="X4" s="966">
        <f>COUNTIF(U4:U22,"1")</f>
        <v>1</v>
      </c>
      <c r="Y4" s="879">
        <f>'步驟1. 先填【111-1申請總表】會自動帶公式至步驟2.欄位'!N52</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3" t="s">
        <v>732</v>
      </c>
      <c r="B23" s="964"/>
      <c r="C23" s="964"/>
      <c r="D23" s="964"/>
      <c r="E23" s="964"/>
      <c r="F23" s="964"/>
      <c r="G23" s="964"/>
      <c r="H23" s="964"/>
      <c r="I23" s="964"/>
      <c r="J23" s="964"/>
      <c r="K23" s="964"/>
      <c r="L23" s="964"/>
      <c r="M23" s="965"/>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35" priority="9" operator="containsText" text="0">
      <formula>NOT(ISERROR(SEARCH("0",S4)))</formula>
    </cfRule>
  </conditionalFormatting>
  <conditionalFormatting sqref="U4:U22">
    <cfRule type="containsText" dxfId="34" priority="8" operator="containsText" text="0">
      <formula>NOT(ISERROR(SEARCH("0",U4)))</formula>
    </cfRule>
  </conditionalFormatting>
  <conditionalFormatting sqref="V4:V22">
    <cfRule type="containsText" dxfId="33" priority="7" operator="containsText" text="1">
      <formula>NOT(ISERROR(SEARCH("1",V4)))</formula>
    </cfRule>
  </conditionalFormatting>
  <conditionalFormatting sqref="W4:W22 A23">
    <cfRule type="containsText" dxfId="32" priority="6" operator="containsText" text="Y">
      <formula>NOT(ISERROR(SEARCH("Y",A4)))</formula>
    </cfRule>
  </conditionalFormatting>
  <conditionalFormatting sqref="AC4:AE4">
    <cfRule type="cellIs" dxfId="31" priority="4" stopIfTrue="1" operator="equal">
      <formula>"身份空白"</formula>
    </cfRule>
    <cfRule type="cellIs" dxfId="3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9.88671875" style="8" customWidth="1"/>
    <col min="3" max="3" width="11.77734375" style="7" customWidth="1"/>
    <col min="4" max="8" width="12.77734375" style="7" customWidth="1"/>
    <col min="9" max="9" width="11.109375" style="7" customWidth="1"/>
    <col min="10" max="10" width="21.77734375" style="9" customWidth="1"/>
    <col min="11" max="11" width="18.21875" style="7" customWidth="1"/>
    <col min="12" max="12" width="16.109375" style="10" customWidth="1"/>
    <col min="13" max="13" width="17.77734375" style="7" customWidth="1"/>
    <col min="14" max="16" width="19.5546875" style="11" customWidth="1"/>
    <col min="17" max="17" width="11.44140625" style="11" customWidth="1"/>
    <col min="18" max="18" width="19.5546875" style="11" customWidth="1"/>
    <col min="19" max="20" width="21.109375" style="7" customWidth="1"/>
    <col min="21" max="21" width="18.44140625" style="7" customWidth="1"/>
    <col min="22" max="22" width="17.5546875" style="7" customWidth="1"/>
    <col min="23" max="23" width="17" style="7" customWidth="1"/>
    <col min="24" max="24" width="16.6640625" style="7" customWidth="1"/>
    <col min="25" max="25" width="19" style="12" customWidth="1"/>
    <col min="26" max="31" width="19.4414062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先填【111-1申請總表】會自動帶公式至步驟2.欄位'!G53</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先填【111-1申請總表】會自動帶公式至步驟2.欄位'!$N$53="弱勢家庭子女",'步驟1. 先填【111-1申請總表】會自動帶公式至步驟2.欄位'!$N$53="弱勢家庭身障學生或身障人士子女")),U4*(G4=0)),"1","0")</f>
        <v>0</v>
      </c>
      <c r="W4" s="429" t="str">
        <f t="shared" ref="W4:W22" si="3">IF(U4*V4,"Y","N")</f>
        <v>N</v>
      </c>
      <c r="X4" s="966">
        <f>COUNTIF(U4:U22,"1")</f>
        <v>1</v>
      </c>
      <c r="Y4" s="879">
        <f>'步驟1. 先填【111-1申請總表】會自動帶公式至步驟2.欄位'!N53</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1152</v>
      </c>
      <c r="B23" s="970"/>
      <c r="C23" s="970"/>
      <c r="D23" s="970"/>
      <c r="E23" s="970"/>
      <c r="F23" s="970"/>
      <c r="G23" s="970"/>
      <c r="H23" s="970"/>
      <c r="I23" s="970"/>
      <c r="J23" s="970"/>
      <c r="K23" s="970"/>
      <c r="L23" s="970"/>
      <c r="M23" s="971"/>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N3" sqref="N3"/>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9" priority="9" operator="containsText" text="0">
      <formula>NOT(ISERROR(SEARCH("0",S4)))</formula>
    </cfRule>
  </conditionalFormatting>
  <conditionalFormatting sqref="U4:U22">
    <cfRule type="containsText" dxfId="28" priority="8" operator="containsText" text="0">
      <formula>NOT(ISERROR(SEARCH("0",U4)))</formula>
    </cfRule>
  </conditionalFormatting>
  <conditionalFormatting sqref="V4:V22">
    <cfRule type="containsText" dxfId="27" priority="7" operator="containsText" text="1">
      <formula>NOT(ISERROR(SEARCH("1",V4)))</formula>
    </cfRule>
  </conditionalFormatting>
  <conditionalFormatting sqref="W4:W22 A23">
    <cfRule type="containsText" dxfId="26" priority="6" operator="containsText" text="Y">
      <formula>NOT(ISERROR(SEARCH("Y",A4)))</formula>
    </cfRule>
  </conditionalFormatting>
  <conditionalFormatting sqref="AC4:AE4">
    <cfRule type="cellIs" dxfId="25" priority="4" stopIfTrue="1" operator="equal">
      <formula>"身份空白"</formula>
    </cfRule>
    <cfRule type="cellIs" dxfId="2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44140625" style="8" customWidth="1"/>
    <col min="3" max="3" width="10.44140625" style="7" customWidth="1"/>
    <col min="4" max="8" width="13.33203125" style="7" customWidth="1"/>
    <col min="9" max="9" width="11" style="7" customWidth="1"/>
    <col min="10" max="10" width="21.109375" style="9" customWidth="1"/>
    <col min="11" max="11" width="17.44140625" style="7" customWidth="1"/>
    <col min="12" max="12" width="18.33203125" style="10" customWidth="1"/>
    <col min="13" max="13" width="18.5546875" style="7" customWidth="1"/>
    <col min="14" max="16" width="20.77734375" style="11" customWidth="1"/>
    <col min="17" max="17" width="11.5546875" style="11" customWidth="1"/>
    <col min="18" max="18" width="20.77734375" style="11" customWidth="1"/>
    <col min="19" max="20" width="20" style="7" customWidth="1"/>
    <col min="21" max="21" width="16.109375" style="7" customWidth="1"/>
    <col min="22" max="22" width="16.88671875" style="7" customWidth="1"/>
    <col min="23" max="23" width="15.44140625" style="7" customWidth="1"/>
    <col min="24" max="24" width="16.6640625" style="7" customWidth="1"/>
    <col min="25" max="25" width="19" style="12" customWidth="1"/>
    <col min="26" max="31" width="21.3320312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30" customFormat="1" ht="49.95" customHeight="1">
      <c r="A4" s="27">
        <v>1</v>
      </c>
      <c r="B4" s="468">
        <f>'步驟1. 先填【111-1申請總表】會自動帶公式至步驟2.欄位'!G54</f>
        <v>0</v>
      </c>
      <c r="C4" s="447"/>
      <c r="D4" s="27">
        <v>1</v>
      </c>
      <c r="E4" s="27">
        <v>1</v>
      </c>
      <c r="F4" s="27">
        <v>0</v>
      </c>
      <c r="G4" s="447">
        <v>0</v>
      </c>
      <c r="H4" s="447">
        <v>0</v>
      </c>
      <c r="I4" s="27">
        <v>1</v>
      </c>
      <c r="J4" s="27">
        <f>'步驟1. 先填【111-1申請總表】會自動帶公式至步驟2.欄位'!C8</f>
        <v>0</v>
      </c>
      <c r="K4" s="27">
        <v>2</v>
      </c>
      <c r="L4" s="445"/>
      <c r="M4" s="5"/>
      <c r="N4" s="445"/>
      <c r="O4" s="445"/>
      <c r="P4" s="445"/>
      <c r="Q4" s="445"/>
      <c r="R4" s="445"/>
      <c r="S4" s="446" t="str">
        <f t="shared" ref="S4:S22" si="0">IF(OR(F4*H4),"0","1")</f>
        <v>1</v>
      </c>
      <c r="T4" s="446" t="str">
        <f t="shared" ref="T4:T22" si="1">IF(OR(G4*H4),"0","1")</f>
        <v>1</v>
      </c>
      <c r="U4" s="446" t="str">
        <f t="shared" ref="U4:U22" si="2">IF(OR((A4&lt;=0),(A4&gt;28),(A4&gt;3)*(A4&lt;=7)*(D4=2)*(E4=0)*(F4=0)*(H4=0),(A4&gt;3)*(A4&lt;=7)*(D4&lt;1)*(E4=0)*(F4=0)*(H4=0),(A4&gt;3)*(A4&lt;=7)*(D4&gt;5)*(E4=0)*(F4=0)*(H4=0),(A4=8)*(E4=0)*(F4=0)*(H4=0),(A4=9)*(E4=0)*(F4=0)*(H4=0),(A4=1)*F4,(A4=1)*G4,(A4=1)*H4,(A4=2)*(F4=0)*(H4=0),(A4=3)*(F4=0)*(H4=0),(A4=10)*(D4=1)*(F4=0)*(H4=0),(A4=10)*(D4=3)*(F4=0)*(H4=0),(A4=10)*(D4=4)*(F4=0)*(H4=0),F4*H4,G4*H4,AND((A4&gt;=11)*(F4=0),AND((A4&gt;=11)*(H4=0)))),"0","1")</f>
        <v>1</v>
      </c>
      <c r="V4" s="446" t="str">
        <f>IF(AND((OR('步驟1. 先填【111-1申請總表】會自動帶公式至步驟2.欄位'!$N$54="弱勢家庭子女",'步驟1. 先填【111-1申請總表】會自動帶公式至步驟2.欄位'!$N$54="弱勢家庭身障學生或身障人士子女")),U4*(G4=0)),"1","0")</f>
        <v>0</v>
      </c>
      <c r="W4" s="446" t="str">
        <f t="shared" ref="W4:W22" si="3">IF(U4*V4,"Y","N")</f>
        <v>N</v>
      </c>
      <c r="X4" s="998">
        <f>COUNTIF(U4:U22,"1")</f>
        <v>1</v>
      </c>
      <c r="Y4" s="879">
        <f>'步驟1. 先填【111-1申請總表】會自動帶公式至步驟2.欄位'!N54</f>
        <v>0</v>
      </c>
      <c r="Z4" s="1001">
        <f>SUM(N23:P23)</f>
        <v>0</v>
      </c>
      <c r="AA4" s="1001">
        <f>SUM(O23+AB4+Q23)</f>
        <v>0</v>
      </c>
      <c r="AB4" s="1001">
        <f>O23/0.02095</f>
        <v>0</v>
      </c>
      <c r="AC4" s="997"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997"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997"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30" customFormat="1" ht="49.95" customHeight="1">
      <c r="A5" s="5"/>
      <c r="B5" s="448"/>
      <c r="C5" s="5"/>
      <c r="D5" s="5"/>
      <c r="E5" s="5"/>
      <c r="F5" s="5"/>
      <c r="G5" s="5">
        <v>0</v>
      </c>
      <c r="H5" s="5">
        <v>0</v>
      </c>
      <c r="I5" s="447"/>
      <c r="J5" s="5"/>
      <c r="K5" s="5"/>
      <c r="L5" s="445"/>
      <c r="M5" s="5"/>
      <c r="N5" s="445"/>
      <c r="O5" s="445"/>
      <c r="P5" s="445"/>
      <c r="Q5" s="445"/>
      <c r="R5" s="445"/>
      <c r="S5" s="446" t="str">
        <f t="shared" si="0"/>
        <v>1</v>
      </c>
      <c r="T5" s="446" t="str">
        <f t="shared" si="1"/>
        <v>1</v>
      </c>
      <c r="U5" s="446" t="str">
        <f t="shared" si="2"/>
        <v>0</v>
      </c>
      <c r="V5" s="446" t="str">
        <f t="shared" ref="V5:V22" si="4">IF(AND(U5*(G5=0),(A5&gt;0)*(A5&lt;=28)),"1","0")</f>
        <v>0</v>
      </c>
      <c r="W5" s="446" t="str">
        <f t="shared" si="3"/>
        <v>N</v>
      </c>
      <c r="X5" s="999"/>
      <c r="Y5" s="880"/>
      <c r="Z5" s="1001"/>
      <c r="AA5" s="1001"/>
      <c r="AB5" s="1001"/>
      <c r="AC5" s="997"/>
      <c r="AD5" s="997"/>
      <c r="AE5" s="997"/>
    </row>
    <row r="6" spans="1:31" s="430" customFormat="1" ht="49.95" customHeight="1">
      <c r="A6" s="5"/>
      <c r="B6" s="448"/>
      <c r="C6" s="5"/>
      <c r="D6" s="5"/>
      <c r="E6" s="5"/>
      <c r="F6" s="5"/>
      <c r="G6" s="5">
        <v>0</v>
      </c>
      <c r="H6" s="5">
        <v>0</v>
      </c>
      <c r="I6" s="447"/>
      <c r="J6" s="5"/>
      <c r="K6" s="5"/>
      <c r="L6" s="445"/>
      <c r="M6" s="5"/>
      <c r="N6" s="445"/>
      <c r="O6" s="445"/>
      <c r="P6" s="445"/>
      <c r="Q6" s="445"/>
      <c r="R6" s="445"/>
      <c r="S6" s="446" t="str">
        <f t="shared" si="0"/>
        <v>1</v>
      </c>
      <c r="T6" s="446" t="str">
        <f t="shared" si="1"/>
        <v>1</v>
      </c>
      <c r="U6" s="446" t="str">
        <f t="shared" si="2"/>
        <v>0</v>
      </c>
      <c r="V6" s="446" t="str">
        <f t="shared" si="4"/>
        <v>0</v>
      </c>
      <c r="W6" s="446" t="str">
        <f t="shared" si="3"/>
        <v>N</v>
      </c>
      <c r="X6" s="999"/>
      <c r="Y6" s="880"/>
      <c r="Z6" s="1001"/>
      <c r="AA6" s="1001"/>
      <c r="AB6" s="1001"/>
      <c r="AC6" s="997"/>
      <c r="AD6" s="997"/>
      <c r="AE6" s="997"/>
    </row>
    <row r="7" spans="1:31" s="430" customFormat="1" ht="49.95" customHeight="1">
      <c r="A7" s="5"/>
      <c r="B7" s="448"/>
      <c r="C7" s="5"/>
      <c r="D7" s="5"/>
      <c r="E7" s="5"/>
      <c r="F7" s="5"/>
      <c r="G7" s="5">
        <v>0</v>
      </c>
      <c r="H7" s="5">
        <v>0</v>
      </c>
      <c r="I7" s="447"/>
      <c r="J7" s="5"/>
      <c r="K7" s="5"/>
      <c r="L7" s="445"/>
      <c r="M7" s="5"/>
      <c r="N7" s="445"/>
      <c r="O7" s="445"/>
      <c r="P7" s="445"/>
      <c r="Q7" s="445"/>
      <c r="R7" s="445"/>
      <c r="S7" s="446" t="str">
        <f t="shared" si="0"/>
        <v>1</v>
      </c>
      <c r="T7" s="446" t="str">
        <f t="shared" si="1"/>
        <v>1</v>
      </c>
      <c r="U7" s="446" t="str">
        <f t="shared" si="2"/>
        <v>0</v>
      </c>
      <c r="V7" s="446" t="str">
        <f t="shared" si="4"/>
        <v>0</v>
      </c>
      <c r="W7" s="446" t="str">
        <f t="shared" si="3"/>
        <v>N</v>
      </c>
      <c r="X7" s="999"/>
      <c r="Y7" s="880"/>
      <c r="Z7" s="1001"/>
      <c r="AA7" s="1001"/>
      <c r="AB7" s="1001"/>
      <c r="AC7" s="997"/>
      <c r="AD7" s="997"/>
      <c r="AE7" s="997"/>
    </row>
    <row r="8" spans="1:31" s="430" customFormat="1" ht="49.95" customHeight="1">
      <c r="A8" s="5"/>
      <c r="B8" s="448"/>
      <c r="C8" s="5"/>
      <c r="D8" s="5"/>
      <c r="E8" s="5"/>
      <c r="F8" s="5"/>
      <c r="G8" s="5">
        <v>0</v>
      </c>
      <c r="H8" s="5">
        <v>0</v>
      </c>
      <c r="I8" s="447"/>
      <c r="J8" s="5"/>
      <c r="K8" s="5"/>
      <c r="L8" s="445"/>
      <c r="M8" s="5"/>
      <c r="N8" s="445"/>
      <c r="O8" s="445"/>
      <c r="P8" s="445"/>
      <c r="Q8" s="445"/>
      <c r="R8" s="445"/>
      <c r="S8" s="446" t="str">
        <f t="shared" si="0"/>
        <v>1</v>
      </c>
      <c r="T8" s="446" t="str">
        <f t="shared" si="1"/>
        <v>1</v>
      </c>
      <c r="U8" s="446" t="str">
        <f t="shared" si="2"/>
        <v>0</v>
      </c>
      <c r="V8" s="446" t="str">
        <f t="shared" si="4"/>
        <v>0</v>
      </c>
      <c r="W8" s="446" t="str">
        <f t="shared" si="3"/>
        <v>N</v>
      </c>
      <c r="X8" s="999"/>
      <c r="Y8" s="880"/>
      <c r="Z8" s="1001"/>
      <c r="AA8" s="1001"/>
      <c r="AB8" s="1001"/>
      <c r="AC8" s="997"/>
      <c r="AD8" s="997"/>
      <c r="AE8" s="997"/>
    </row>
    <row r="9" spans="1:31" s="430" customFormat="1" ht="49.95" customHeight="1">
      <c r="A9" s="5"/>
      <c r="B9" s="448"/>
      <c r="C9" s="5"/>
      <c r="D9" s="5"/>
      <c r="E9" s="5"/>
      <c r="F9" s="5"/>
      <c r="G9" s="5">
        <v>0</v>
      </c>
      <c r="H9" s="5">
        <v>0</v>
      </c>
      <c r="I9" s="447"/>
      <c r="J9" s="5"/>
      <c r="K9" s="5"/>
      <c r="L9" s="445"/>
      <c r="M9" s="5"/>
      <c r="N9" s="445"/>
      <c r="O9" s="445"/>
      <c r="P9" s="445"/>
      <c r="Q9" s="445"/>
      <c r="R9" s="445"/>
      <c r="S9" s="446" t="str">
        <f t="shared" si="0"/>
        <v>1</v>
      </c>
      <c r="T9" s="446" t="str">
        <f t="shared" si="1"/>
        <v>1</v>
      </c>
      <c r="U9" s="446" t="str">
        <f t="shared" si="2"/>
        <v>0</v>
      </c>
      <c r="V9" s="446" t="str">
        <f t="shared" si="4"/>
        <v>0</v>
      </c>
      <c r="W9" s="446" t="str">
        <f t="shared" si="3"/>
        <v>N</v>
      </c>
      <c r="X9" s="999"/>
      <c r="Y9" s="880"/>
      <c r="Z9" s="1001"/>
      <c r="AA9" s="1001"/>
      <c r="AB9" s="1001"/>
      <c r="AC9" s="997"/>
      <c r="AD9" s="997"/>
      <c r="AE9" s="997"/>
    </row>
    <row r="10" spans="1:31" s="430" customFormat="1" ht="49.95" customHeight="1">
      <c r="A10" s="5"/>
      <c r="B10" s="448"/>
      <c r="C10" s="5"/>
      <c r="D10" s="5"/>
      <c r="E10" s="5"/>
      <c r="F10" s="5"/>
      <c r="G10" s="5">
        <v>0</v>
      </c>
      <c r="H10" s="5">
        <v>0</v>
      </c>
      <c r="I10" s="447"/>
      <c r="J10" s="5"/>
      <c r="K10" s="5"/>
      <c r="L10" s="445"/>
      <c r="M10" s="5"/>
      <c r="N10" s="445"/>
      <c r="O10" s="445"/>
      <c r="P10" s="445"/>
      <c r="Q10" s="445"/>
      <c r="R10" s="445"/>
      <c r="S10" s="446" t="str">
        <f t="shared" si="0"/>
        <v>1</v>
      </c>
      <c r="T10" s="446" t="str">
        <f t="shared" si="1"/>
        <v>1</v>
      </c>
      <c r="U10" s="446" t="str">
        <f t="shared" si="2"/>
        <v>0</v>
      </c>
      <c r="V10" s="446" t="str">
        <f t="shared" si="4"/>
        <v>0</v>
      </c>
      <c r="W10" s="446" t="str">
        <f t="shared" si="3"/>
        <v>N</v>
      </c>
      <c r="X10" s="999"/>
      <c r="Y10" s="880"/>
      <c r="Z10" s="1001"/>
      <c r="AA10" s="1001"/>
      <c r="AB10" s="1001"/>
      <c r="AC10" s="997"/>
      <c r="AD10" s="997"/>
      <c r="AE10" s="997"/>
    </row>
    <row r="11" spans="1:31" s="430" customFormat="1" ht="49.95" customHeight="1">
      <c r="A11" s="5"/>
      <c r="B11" s="448"/>
      <c r="C11" s="5"/>
      <c r="D11" s="5"/>
      <c r="E11" s="5"/>
      <c r="F11" s="5"/>
      <c r="G11" s="5">
        <v>0</v>
      </c>
      <c r="H11" s="5">
        <v>0</v>
      </c>
      <c r="I11" s="447"/>
      <c r="J11" s="5"/>
      <c r="K11" s="5"/>
      <c r="L11" s="445"/>
      <c r="M11" s="5"/>
      <c r="N11" s="445"/>
      <c r="O11" s="445"/>
      <c r="P11" s="445"/>
      <c r="Q11" s="445"/>
      <c r="R11" s="445"/>
      <c r="S11" s="446" t="str">
        <f t="shared" si="0"/>
        <v>1</v>
      </c>
      <c r="T11" s="446" t="str">
        <f t="shared" si="1"/>
        <v>1</v>
      </c>
      <c r="U11" s="446" t="str">
        <f t="shared" si="2"/>
        <v>0</v>
      </c>
      <c r="V11" s="446" t="str">
        <f t="shared" si="4"/>
        <v>0</v>
      </c>
      <c r="W11" s="446" t="str">
        <f t="shared" si="3"/>
        <v>N</v>
      </c>
      <c r="X11" s="999"/>
      <c r="Y11" s="880"/>
      <c r="Z11" s="1001"/>
      <c r="AA11" s="1001"/>
      <c r="AB11" s="1001"/>
      <c r="AC11" s="997"/>
      <c r="AD11" s="997"/>
      <c r="AE11" s="997"/>
    </row>
    <row r="12" spans="1:31" s="430" customFormat="1" ht="49.95" customHeight="1">
      <c r="A12" s="5"/>
      <c r="B12" s="448"/>
      <c r="C12" s="5"/>
      <c r="D12" s="5"/>
      <c r="E12" s="5"/>
      <c r="F12" s="5"/>
      <c r="G12" s="5">
        <v>0</v>
      </c>
      <c r="H12" s="5">
        <v>0</v>
      </c>
      <c r="I12" s="447"/>
      <c r="J12" s="5"/>
      <c r="K12" s="5"/>
      <c r="L12" s="445"/>
      <c r="M12" s="5"/>
      <c r="N12" s="445"/>
      <c r="O12" s="445"/>
      <c r="P12" s="445"/>
      <c r="Q12" s="445"/>
      <c r="R12" s="445"/>
      <c r="S12" s="446" t="str">
        <f t="shared" si="0"/>
        <v>1</v>
      </c>
      <c r="T12" s="446" t="str">
        <f t="shared" si="1"/>
        <v>1</v>
      </c>
      <c r="U12" s="446" t="str">
        <f t="shared" si="2"/>
        <v>0</v>
      </c>
      <c r="V12" s="446" t="str">
        <f t="shared" si="4"/>
        <v>0</v>
      </c>
      <c r="W12" s="446" t="str">
        <f t="shared" si="3"/>
        <v>N</v>
      </c>
      <c r="X12" s="999"/>
      <c r="Y12" s="880"/>
      <c r="Z12" s="1001"/>
      <c r="AA12" s="1001"/>
      <c r="AB12" s="1001"/>
      <c r="AC12" s="997"/>
      <c r="AD12" s="997"/>
      <c r="AE12" s="997"/>
    </row>
    <row r="13" spans="1:31" s="430" customFormat="1" ht="49.95" customHeight="1">
      <c r="A13" s="5"/>
      <c r="B13" s="448"/>
      <c r="C13" s="5"/>
      <c r="D13" s="5"/>
      <c r="E13" s="5"/>
      <c r="F13" s="5"/>
      <c r="G13" s="5">
        <v>0</v>
      </c>
      <c r="H13" s="5">
        <v>0</v>
      </c>
      <c r="I13" s="447"/>
      <c r="J13" s="5"/>
      <c r="K13" s="5"/>
      <c r="L13" s="445"/>
      <c r="M13" s="5"/>
      <c r="N13" s="445"/>
      <c r="O13" s="445"/>
      <c r="P13" s="445"/>
      <c r="Q13" s="445"/>
      <c r="R13" s="445"/>
      <c r="S13" s="446" t="str">
        <f t="shared" si="0"/>
        <v>1</v>
      </c>
      <c r="T13" s="446" t="str">
        <f t="shared" si="1"/>
        <v>1</v>
      </c>
      <c r="U13" s="446" t="str">
        <f t="shared" si="2"/>
        <v>0</v>
      </c>
      <c r="V13" s="446" t="str">
        <f t="shared" si="4"/>
        <v>0</v>
      </c>
      <c r="W13" s="446" t="str">
        <f t="shared" si="3"/>
        <v>N</v>
      </c>
      <c r="X13" s="999"/>
      <c r="Y13" s="880"/>
      <c r="Z13" s="1001"/>
      <c r="AA13" s="1001"/>
      <c r="AB13" s="1001"/>
      <c r="AC13" s="997"/>
      <c r="AD13" s="997"/>
      <c r="AE13" s="997"/>
    </row>
    <row r="14" spans="1:31" s="430" customFormat="1" ht="49.95" customHeight="1">
      <c r="A14" s="5"/>
      <c r="B14" s="448"/>
      <c r="C14" s="5"/>
      <c r="D14" s="5"/>
      <c r="E14" s="5"/>
      <c r="F14" s="5"/>
      <c r="G14" s="5">
        <v>0</v>
      </c>
      <c r="H14" s="5">
        <v>0</v>
      </c>
      <c r="I14" s="447"/>
      <c r="J14" s="5"/>
      <c r="K14" s="5"/>
      <c r="L14" s="445"/>
      <c r="M14" s="5"/>
      <c r="N14" s="445"/>
      <c r="O14" s="445"/>
      <c r="P14" s="445"/>
      <c r="Q14" s="445"/>
      <c r="R14" s="445"/>
      <c r="S14" s="446" t="str">
        <f t="shared" si="0"/>
        <v>1</v>
      </c>
      <c r="T14" s="446" t="str">
        <f t="shared" si="1"/>
        <v>1</v>
      </c>
      <c r="U14" s="446" t="str">
        <f t="shared" si="2"/>
        <v>0</v>
      </c>
      <c r="V14" s="446" t="str">
        <f t="shared" si="4"/>
        <v>0</v>
      </c>
      <c r="W14" s="446" t="str">
        <f t="shared" si="3"/>
        <v>N</v>
      </c>
      <c r="X14" s="999"/>
      <c r="Y14" s="880"/>
      <c r="Z14" s="1001"/>
      <c r="AA14" s="1001"/>
      <c r="AB14" s="1001"/>
      <c r="AC14" s="997"/>
      <c r="AD14" s="997"/>
      <c r="AE14" s="997"/>
    </row>
    <row r="15" spans="1:31" s="430" customFormat="1" ht="49.95" customHeight="1">
      <c r="A15" s="5"/>
      <c r="B15" s="448"/>
      <c r="C15" s="5"/>
      <c r="D15" s="5"/>
      <c r="E15" s="5"/>
      <c r="F15" s="5"/>
      <c r="G15" s="5">
        <v>0</v>
      </c>
      <c r="H15" s="5">
        <v>0</v>
      </c>
      <c r="I15" s="447"/>
      <c r="J15" s="5"/>
      <c r="K15" s="5"/>
      <c r="L15" s="445"/>
      <c r="M15" s="5"/>
      <c r="N15" s="445"/>
      <c r="O15" s="445"/>
      <c r="P15" s="445"/>
      <c r="Q15" s="445"/>
      <c r="R15" s="445"/>
      <c r="S15" s="446" t="str">
        <f t="shared" si="0"/>
        <v>1</v>
      </c>
      <c r="T15" s="446" t="str">
        <f t="shared" si="1"/>
        <v>1</v>
      </c>
      <c r="U15" s="446" t="str">
        <f t="shared" si="2"/>
        <v>0</v>
      </c>
      <c r="V15" s="446" t="str">
        <f t="shared" si="4"/>
        <v>0</v>
      </c>
      <c r="W15" s="446" t="str">
        <f t="shared" si="3"/>
        <v>N</v>
      </c>
      <c r="X15" s="999"/>
      <c r="Y15" s="880"/>
      <c r="Z15" s="1001"/>
      <c r="AA15" s="1001"/>
      <c r="AB15" s="1001"/>
      <c r="AC15" s="997"/>
      <c r="AD15" s="997"/>
      <c r="AE15" s="997"/>
    </row>
    <row r="16" spans="1:31" s="430" customFormat="1" ht="49.95" customHeight="1">
      <c r="A16" s="5"/>
      <c r="B16" s="448"/>
      <c r="C16" s="5"/>
      <c r="D16" s="5"/>
      <c r="E16" s="5"/>
      <c r="F16" s="5"/>
      <c r="G16" s="5">
        <v>0</v>
      </c>
      <c r="H16" s="5">
        <v>0</v>
      </c>
      <c r="I16" s="447"/>
      <c r="J16" s="5"/>
      <c r="K16" s="5"/>
      <c r="L16" s="445"/>
      <c r="M16" s="5"/>
      <c r="N16" s="445"/>
      <c r="O16" s="445"/>
      <c r="P16" s="445"/>
      <c r="Q16" s="445"/>
      <c r="R16" s="445"/>
      <c r="S16" s="446" t="str">
        <f t="shared" si="0"/>
        <v>1</v>
      </c>
      <c r="T16" s="446" t="str">
        <f t="shared" si="1"/>
        <v>1</v>
      </c>
      <c r="U16" s="446" t="str">
        <f t="shared" si="2"/>
        <v>0</v>
      </c>
      <c r="V16" s="446" t="str">
        <f t="shared" si="4"/>
        <v>0</v>
      </c>
      <c r="W16" s="446" t="str">
        <f t="shared" si="3"/>
        <v>N</v>
      </c>
      <c r="X16" s="999"/>
      <c r="Y16" s="880"/>
      <c r="Z16" s="1001"/>
      <c r="AA16" s="1001"/>
      <c r="AB16" s="1001"/>
      <c r="AC16" s="997"/>
      <c r="AD16" s="997"/>
      <c r="AE16" s="997"/>
    </row>
    <row r="17" spans="1:31" s="430" customFormat="1" ht="49.95" customHeight="1">
      <c r="A17" s="5"/>
      <c r="B17" s="448"/>
      <c r="C17" s="5"/>
      <c r="D17" s="5"/>
      <c r="E17" s="5"/>
      <c r="F17" s="5"/>
      <c r="G17" s="5">
        <v>0</v>
      </c>
      <c r="H17" s="5">
        <v>0</v>
      </c>
      <c r="I17" s="447"/>
      <c r="J17" s="5"/>
      <c r="K17" s="5"/>
      <c r="L17" s="445"/>
      <c r="M17" s="5"/>
      <c r="N17" s="445"/>
      <c r="O17" s="445"/>
      <c r="P17" s="445"/>
      <c r="Q17" s="445"/>
      <c r="R17" s="445"/>
      <c r="S17" s="446" t="str">
        <f t="shared" si="0"/>
        <v>1</v>
      </c>
      <c r="T17" s="446" t="str">
        <f t="shared" si="1"/>
        <v>1</v>
      </c>
      <c r="U17" s="446" t="str">
        <f t="shared" si="2"/>
        <v>0</v>
      </c>
      <c r="V17" s="446" t="str">
        <f t="shared" si="4"/>
        <v>0</v>
      </c>
      <c r="W17" s="446" t="str">
        <f t="shared" si="3"/>
        <v>N</v>
      </c>
      <c r="X17" s="999"/>
      <c r="Y17" s="880"/>
      <c r="Z17" s="1001"/>
      <c r="AA17" s="1001"/>
      <c r="AB17" s="1001"/>
      <c r="AC17" s="997"/>
      <c r="AD17" s="997"/>
      <c r="AE17" s="997"/>
    </row>
    <row r="18" spans="1:31" s="430" customFormat="1" ht="49.95" customHeight="1">
      <c r="A18" s="5"/>
      <c r="B18" s="448"/>
      <c r="C18" s="5"/>
      <c r="D18" s="5"/>
      <c r="E18" s="5"/>
      <c r="F18" s="5"/>
      <c r="G18" s="5">
        <v>0</v>
      </c>
      <c r="H18" s="5">
        <v>0</v>
      </c>
      <c r="I18" s="447"/>
      <c r="J18" s="5"/>
      <c r="K18" s="5"/>
      <c r="L18" s="445"/>
      <c r="M18" s="5"/>
      <c r="N18" s="445"/>
      <c r="O18" s="445"/>
      <c r="P18" s="445"/>
      <c r="Q18" s="445"/>
      <c r="R18" s="445"/>
      <c r="S18" s="446" t="str">
        <f t="shared" si="0"/>
        <v>1</v>
      </c>
      <c r="T18" s="446" t="str">
        <f t="shared" si="1"/>
        <v>1</v>
      </c>
      <c r="U18" s="446" t="str">
        <f t="shared" si="2"/>
        <v>0</v>
      </c>
      <c r="V18" s="446" t="str">
        <f t="shared" si="4"/>
        <v>0</v>
      </c>
      <c r="W18" s="446" t="str">
        <f t="shared" si="3"/>
        <v>N</v>
      </c>
      <c r="X18" s="999"/>
      <c r="Y18" s="880"/>
      <c r="Z18" s="1001"/>
      <c r="AA18" s="1001"/>
      <c r="AB18" s="1001"/>
      <c r="AC18" s="997"/>
      <c r="AD18" s="997"/>
      <c r="AE18" s="997"/>
    </row>
    <row r="19" spans="1:31" s="430" customFormat="1" ht="49.95" customHeight="1">
      <c r="A19" s="5"/>
      <c r="B19" s="448"/>
      <c r="C19" s="5"/>
      <c r="D19" s="5"/>
      <c r="E19" s="5"/>
      <c r="F19" s="5"/>
      <c r="G19" s="5">
        <v>0</v>
      </c>
      <c r="H19" s="5">
        <v>0</v>
      </c>
      <c r="I19" s="447"/>
      <c r="J19" s="5"/>
      <c r="K19" s="5"/>
      <c r="L19" s="445"/>
      <c r="M19" s="5"/>
      <c r="N19" s="445"/>
      <c r="O19" s="445"/>
      <c r="P19" s="445"/>
      <c r="Q19" s="445"/>
      <c r="R19" s="445"/>
      <c r="S19" s="446" t="str">
        <f t="shared" si="0"/>
        <v>1</v>
      </c>
      <c r="T19" s="446" t="str">
        <f t="shared" si="1"/>
        <v>1</v>
      </c>
      <c r="U19" s="446" t="str">
        <f t="shared" si="2"/>
        <v>0</v>
      </c>
      <c r="V19" s="446" t="str">
        <f t="shared" si="4"/>
        <v>0</v>
      </c>
      <c r="W19" s="446" t="str">
        <f t="shared" si="3"/>
        <v>N</v>
      </c>
      <c r="X19" s="999"/>
      <c r="Y19" s="880"/>
      <c r="Z19" s="1001"/>
      <c r="AA19" s="1001"/>
      <c r="AB19" s="1001"/>
      <c r="AC19" s="997"/>
      <c r="AD19" s="997"/>
      <c r="AE19" s="997"/>
    </row>
    <row r="20" spans="1:31" s="430" customFormat="1" ht="49.95" customHeight="1">
      <c r="A20" s="5"/>
      <c r="B20" s="448"/>
      <c r="C20" s="5"/>
      <c r="D20" s="5"/>
      <c r="E20" s="5"/>
      <c r="F20" s="5"/>
      <c r="G20" s="5">
        <v>0</v>
      </c>
      <c r="H20" s="5">
        <v>0</v>
      </c>
      <c r="I20" s="447"/>
      <c r="J20" s="5"/>
      <c r="K20" s="5"/>
      <c r="L20" s="445"/>
      <c r="M20" s="5"/>
      <c r="N20" s="445"/>
      <c r="O20" s="445"/>
      <c r="P20" s="445"/>
      <c r="Q20" s="445"/>
      <c r="R20" s="445"/>
      <c r="S20" s="446" t="str">
        <f t="shared" si="0"/>
        <v>1</v>
      </c>
      <c r="T20" s="446" t="str">
        <f t="shared" si="1"/>
        <v>1</v>
      </c>
      <c r="U20" s="446" t="str">
        <f t="shared" si="2"/>
        <v>0</v>
      </c>
      <c r="V20" s="446" t="str">
        <f t="shared" si="4"/>
        <v>0</v>
      </c>
      <c r="W20" s="446" t="str">
        <f t="shared" si="3"/>
        <v>N</v>
      </c>
      <c r="X20" s="999"/>
      <c r="Y20" s="880"/>
      <c r="Z20" s="1001"/>
      <c r="AA20" s="1001"/>
      <c r="AB20" s="1001"/>
      <c r="AC20" s="997"/>
      <c r="AD20" s="997"/>
      <c r="AE20" s="997"/>
    </row>
    <row r="21" spans="1:31" s="430" customFormat="1" ht="49.95" customHeight="1">
      <c r="A21" s="5"/>
      <c r="B21" s="448"/>
      <c r="C21" s="5"/>
      <c r="D21" s="5"/>
      <c r="E21" s="5"/>
      <c r="F21" s="5"/>
      <c r="G21" s="5">
        <v>0</v>
      </c>
      <c r="H21" s="5">
        <v>0</v>
      </c>
      <c r="I21" s="447"/>
      <c r="J21" s="5"/>
      <c r="K21" s="5"/>
      <c r="L21" s="445"/>
      <c r="M21" s="5"/>
      <c r="N21" s="445"/>
      <c r="O21" s="445"/>
      <c r="P21" s="445"/>
      <c r="Q21" s="445"/>
      <c r="R21" s="445"/>
      <c r="S21" s="446" t="str">
        <f t="shared" si="0"/>
        <v>1</v>
      </c>
      <c r="T21" s="446" t="str">
        <f t="shared" si="1"/>
        <v>1</v>
      </c>
      <c r="U21" s="446" t="str">
        <f t="shared" si="2"/>
        <v>0</v>
      </c>
      <c r="V21" s="446" t="str">
        <f t="shared" si="4"/>
        <v>0</v>
      </c>
      <c r="W21" s="446" t="str">
        <f t="shared" si="3"/>
        <v>N</v>
      </c>
      <c r="X21" s="999"/>
      <c r="Y21" s="880"/>
      <c r="Z21" s="1001"/>
      <c r="AA21" s="1001"/>
      <c r="AB21" s="1001"/>
      <c r="AC21" s="997"/>
      <c r="AD21" s="997"/>
      <c r="AE21" s="997"/>
    </row>
    <row r="22" spans="1:31" s="430" customFormat="1" ht="49.95" customHeight="1">
      <c r="A22" s="5"/>
      <c r="B22" s="448"/>
      <c r="C22" s="5"/>
      <c r="D22" s="5"/>
      <c r="E22" s="5"/>
      <c r="F22" s="5"/>
      <c r="G22" s="5">
        <v>0</v>
      </c>
      <c r="H22" s="5">
        <v>0</v>
      </c>
      <c r="I22" s="447"/>
      <c r="J22" s="5"/>
      <c r="K22" s="5"/>
      <c r="L22" s="445"/>
      <c r="M22" s="5"/>
      <c r="N22" s="445"/>
      <c r="O22" s="445"/>
      <c r="P22" s="445"/>
      <c r="Q22" s="445"/>
      <c r="R22" s="445"/>
      <c r="S22" s="446" t="str">
        <f t="shared" si="0"/>
        <v>1</v>
      </c>
      <c r="T22" s="446" t="str">
        <f t="shared" si="1"/>
        <v>1</v>
      </c>
      <c r="U22" s="446" t="str">
        <f t="shared" si="2"/>
        <v>0</v>
      </c>
      <c r="V22" s="446" t="str">
        <f t="shared" si="4"/>
        <v>0</v>
      </c>
      <c r="W22" s="446" t="str">
        <f t="shared" si="3"/>
        <v>N</v>
      </c>
      <c r="X22" s="1000"/>
      <c r="Y22" s="881"/>
      <c r="Z22" s="1001"/>
      <c r="AA22" s="1001"/>
      <c r="AB22" s="1001"/>
      <c r="AC22" s="997"/>
      <c r="AD22" s="997"/>
      <c r="AE22" s="997"/>
    </row>
    <row r="23" spans="1:31" s="451" customFormat="1" ht="49.95" customHeight="1">
      <c r="A23" s="969" t="s">
        <v>1152</v>
      </c>
      <c r="B23" s="970"/>
      <c r="C23" s="970"/>
      <c r="D23" s="970"/>
      <c r="E23" s="970"/>
      <c r="F23" s="970"/>
      <c r="G23" s="970"/>
      <c r="H23" s="970"/>
      <c r="I23" s="970"/>
      <c r="J23" s="970"/>
      <c r="K23" s="970"/>
      <c r="L23" s="970"/>
      <c r="M23" s="971"/>
      <c r="N23" s="1">
        <f>SUM(N4:N22)</f>
        <v>0</v>
      </c>
      <c r="O23" s="1">
        <f>SUM(O4:O22)</f>
        <v>0</v>
      </c>
      <c r="P23" s="1">
        <f>SUM(P4:P22)</f>
        <v>0</v>
      </c>
      <c r="Q23" s="1">
        <f>SUM(Q4:Q22)</f>
        <v>0</v>
      </c>
      <c r="R23" s="1">
        <f>SUM(R4:R22)</f>
        <v>0</v>
      </c>
      <c r="S23" s="449"/>
      <c r="T23" s="449"/>
      <c r="U23" s="449"/>
      <c r="V23" s="449"/>
      <c r="W23" s="450"/>
      <c r="X23" s="6">
        <f>X4</f>
        <v>1</v>
      </c>
      <c r="Y23" s="48">
        <f>Y4</f>
        <v>0</v>
      </c>
      <c r="Z23" s="1001"/>
      <c r="AA23" s="1001"/>
      <c r="AB23" s="1001"/>
      <c r="AC23" s="997"/>
      <c r="AD23" s="997"/>
      <c r="AE23" s="997"/>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59.4">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79.2">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2">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3" priority="9" operator="containsText" text="0">
      <formula>NOT(ISERROR(SEARCH("0",S4)))</formula>
    </cfRule>
  </conditionalFormatting>
  <conditionalFormatting sqref="U4:U22">
    <cfRule type="containsText" dxfId="22" priority="8" operator="containsText" text="0">
      <formula>NOT(ISERROR(SEARCH("0",U4)))</formula>
    </cfRule>
  </conditionalFormatting>
  <conditionalFormatting sqref="V4:V22">
    <cfRule type="containsText" dxfId="21" priority="7" operator="containsText" text="1">
      <formula>NOT(ISERROR(SEARCH("1",V4)))</formula>
    </cfRule>
  </conditionalFormatting>
  <conditionalFormatting sqref="W4:W22 A23">
    <cfRule type="containsText" dxfId="20" priority="6" operator="containsText" text="Y">
      <formula>NOT(ISERROR(SEARCH("Y",A4)))</formula>
    </cfRule>
  </conditionalFormatting>
  <conditionalFormatting sqref="AC4:AE4">
    <cfRule type="cellIs" dxfId="19" priority="4" stopIfTrue="1" operator="equal">
      <formula>"身份空白"</formula>
    </cfRule>
    <cfRule type="cellIs" dxfId="1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5" style="8" customWidth="1"/>
    <col min="3" max="3" width="11" style="7" customWidth="1"/>
    <col min="4" max="8" width="13.5546875" style="7" customWidth="1"/>
    <col min="9" max="9" width="11.88671875" style="7" customWidth="1"/>
    <col min="10" max="10" width="23.6640625" style="9" customWidth="1"/>
    <col min="11" max="11" width="18.33203125" style="7" customWidth="1"/>
    <col min="12" max="12" width="19.77734375" style="10" customWidth="1"/>
    <col min="13" max="13" width="18.109375" style="7" customWidth="1"/>
    <col min="14" max="16" width="17.6640625" style="11" customWidth="1"/>
    <col min="17" max="17" width="12.44140625" style="11" customWidth="1"/>
    <col min="18" max="18" width="17.6640625" style="11" customWidth="1"/>
    <col min="19" max="20" width="20.44140625" style="7" customWidth="1"/>
    <col min="21" max="21" width="18.44140625" style="7" customWidth="1"/>
    <col min="22" max="22" width="17.33203125" style="7" customWidth="1"/>
    <col min="23" max="23" width="17" style="7" customWidth="1"/>
    <col min="24" max="24" width="16.6640625" style="7" customWidth="1"/>
    <col min="25" max="25" width="19" style="12" customWidth="1"/>
    <col min="26" max="31" width="19.886718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先填【111-1申請總表】會自動帶公式至步驟2.欄位'!G55</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先填【111-1申請總表】會自動帶公式至步驟2.欄位'!$N$55="弱勢家庭子女",'步驟1. 先填【111-1申請總表】會自動帶公式至步驟2.欄位'!$N$55="弱勢家庭身障學生或身障人士子女")),U4*(G4=0)),"1","0")</f>
        <v>0</v>
      </c>
      <c r="W4" s="429" t="str">
        <f t="shared" ref="W4:W22" si="3">IF(U4*V4,"Y","N")</f>
        <v>N</v>
      </c>
      <c r="X4" s="966">
        <f>COUNTIF(U4:U22,"1")</f>
        <v>1</v>
      </c>
      <c r="Y4" s="879">
        <f>'步驟1. 先填【111-1申請總表】會自動帶公式至步驟2.欄位'!N55</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467"/>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9" t="s">
        <v>1152</v>
      </c>
      <c r="B23" s="970"/>
      <c r="C23" s="970"/>
      <c r="D23" s="970"/>
      <c r="E23" s="970"/>
      <c r="F23" s="970"/>
      <c r="G23" s="970"/>
      <c r="H23" s="970"/>
      <c r="I23" s="970"/>
      <c r="J23" s="970"/>
      <c r="K23" s="970"/>
      <c r="L23" s="970"/>
      <c r="M23" s="971"/>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7" priority="9" operator="containsText" text="0">
      <formula>NOT(ISERROR(SEARCH("0",S4)))</formula>
    </cfRule>
  </conditionalFormatting>
  <conditionalFormatting sqref="U4:U22">
    <cfRule type="containsText" dxfId="16" priority="8" operator="containsText" text="0">
      <formula>NOT(ISERROR(SEARCH("0",U4)))</formula>
    </cfRule>
  </conditionalFormatting>
  <conditionalFormatting sqref="V4:V22">
    <cfRule type="containsText" dxfId="15" priority="7" operator="containsText" text="1">
      <formula>NOT(ISERROR(SEARCH("1",V4)))</formula>
    </cfRule>
  </conditionalFormatting>
  <conditionalFormatting sqref="W4:W22 A23">
    <cfRule type="containsText" dxfId="14" priority="6" operator="containsText" text="Y">
      <formula>NOT(ISERROR(SEARCH("Y",A4)))</formula>
    </cfRule>
  </conditionalFormatting>
  <conditionalFormatting sqref="AC4:AE4">
    <cfRule type="cellIs" dxfId="13" priority="4" stopIfTrue="1" operator="equal">
      <formula>"身份空白"</formula>
    </cfRule>
    <cfRule type="cellIs" dxfId="1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8"/>
  <dimension ref="A1"/>
  <sheetViews>
    <sheetView topLeftCell="A16" zoomScale="90" zoomScaleNormal="90" workbookViewId="0">
      <selection activeCell="U20" sqref="U20"/>
    </sheetView>
  </sheetViews>
  <sheetFormatPr defaultRowHeight="16.2"/>
  <sheetData/>
  <phoneticPr fontId="3" type="noConversion"/>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8"/>
  <dimension ref="A1:AE55"/>
  <sheetViews>
    <sheetView zoomScale="60" zoomScaleNormal="60" workbookViewId="0">
      <pane xSplit="2" ySplit="3" topLeftCell="I4" activePane="bottomRight" state="frozen"/>
      <selection pane="topRight" activeCell="C1" sqref="C1"/>
      <selection pane="bottomLeft" activeCell="A4" sqref="A4"/>
      <selection pane="bottomRight" activeCell="Q4" sqref="Q4"/>
    </sheetView>
  </sheetViews>
  <sheetFormatPr defaultColWidth="8.88671875" defaultRowHeight="15"/>
  <cols>
    <col min="1" max="1" width="17.88671875" style="7" customWidth="1"/>
    <col min="2" max="2" width="17" style="8" customWidth="1"/>
    <col min="3" max="3" width="8.88671875" style="7" customWidth="1"/>
    <col min="4" max="8" width="13.109375" style="7" customWidth="1"/>
    <col min="9" max="9" width="10.77734375" style="7" customWidth="1"/>
    <col min="10" max="10" width="24.33203125" style="9" customWidth="1"/>
    <col min="11" max="11" width="19.44140625" style="7" customWidth="1"/>
    <col min="12" max="12" width="16.88671875" style="10" customWidth="1"/>
    <col min="13" max="13" width="19" style="7" customWidth="1"/>
    <col min="14" max="16" width="20.44140625" style="11" customWidth="1"/>
    <col min="17" max="17" width="11.5546875" style="11" customWidth="1"/>
    <col min="18" max="18" width="20.44140625" style="11" customWidth="1"/>
    <col min="19" max="20" width="21" style="7" customWidth="1"/>
    <col min="21" max="21" width="16.33203125" style="7" customWidth="1"/>
    <col min="22" max="22" width="17.5546875" style="7" customWidth="1"/>
    <col min="23" max="23" width="17" style="7" customWidth="1"/>
    <col min="24" max="24" width="16.6640625" style="7" customWidth="1"/>
    <col min="25" max="25" width="19" style="12" customWidth="1"/>
    <col min="26" max="31" width="19.1093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972</v>
      </c>
      <c r="B3" s="220" t="s">
        <v>505</v>
      </c>
      <c r="C3" s="221" t="s">
        <v>506</v>
      </c>
      <c r="D3" s="221" t="s">
        <v>507</v>
      </c>
      <c r="E3" s="221" t="s">
        <v>1054</v>
      </c>
      <c r="F3" s="221" t="s">
        <v>509</v>
      </c>
      <c r="G3" s="221" t="s">
        <v>1109</v>
      </c>
      <c r="H3" s="221" t="s">
        <v>511</v>
      </c>
      <c r="I3" s="221" t="s">
        <v>512</v>
      </c>
      <c r="J3" s="221" t="s">
        <v>513</v>
      </c>
      <c r="K3" s="221" t="s">
        <v>733</v>
      </c>
      <c r="L3" s="222" t="s">
        <v>514</v>
      </c>
      <c r="M3" s="221" t="s">
        <v>1115</v>
      </c>
      <c r="N3" s="304" t="s">
        <v>1116</v>
      </c>
      <c r="O3" s="423" t="s">
        <v>1117</v>
      </c>
      <c r="P3" s="423" t="s">
        <v>736</v>
      </c>
      <c r="Q3" s="423" t="s">
        <v>1119</v>
      </c>
      <c r="R3" s="423" t="s">
        <v>738</v>
      </c>
      <c r="S3" s="425" t="s">
        <v>750</v>
      </c>
      <c r="T3" s="425" t="s">
        <v>739</v>
      </c>
      <c r="U3" s="425" t="s">
        <v>740</v>
      </c>
      <c r="V3" s="306" t="s">
        <v>1084</v>
      </c>
      <c r="W3" s="425" t="s">
        <v>1085</v>
      </c>
      <c r="X3" s="307" t="s">
        <v>116</v>
      </c>
      <c r="Y3" s="308" t="s">
        <v>743</v>
      </c>
      <c r="Z3" s="309" t="s">
        <v>744</v>
      </c>
      <c r="AA3" s="309" t="s">
        <v>745</v>
      </c>
      <c r="AB3" s="310" t="s">
        <v>746</v>
      </c>
      <c r="AC3" s="311" t="s">
        <v>747</v>
      </c>
      <c r="AD3" s="311" t="s">
        <v>1089</v>
      </c>
      <c r="AE3" s="311" t="s">
        <v>749</v>
      </c>
    </row>
    <row r="4" spans="1:31" s="430" customFormat="1" ht="49.95" customHeight="1">
      <c r="A4" s="27">
        <v>1</v>
      </c>
      <c r="B4" s="468">
        <f>'步驟1. 先填【111-1申請總表】會自動帶公式至步驟2.欄位'!G56</f>
        <v>0</v>
      </c>
      <c r="C4" s="447"/>
      <c r="D4" s="27">
        <v>1</v>
      </c>
      <c r="E4" s="27">
        <v>1</v>
      </c>
      <c r="F4" s="27">
        <v>0</v>
      </c>
      <c r="G4" s="447">
        <v>0</v>
      </c>
      <c r="H4" s="447">
        <v>0</v>
      </c>
      <c r="I4" s="27">
        <v>1</v>
      </c>
      <c r="J4" s="27">
        <f>'步驟1. 先填【111-1申請總表】會自動帶公式至步驟2.欄位'!C8</f>
        <v>0</v>
      </c>
      <c r="K4" s="27">
        <v>2</v>
      </c>
      <c r="L4" s="445"/>
      <c r="M4" s="5"/>
      <c r="N4" s="445"/>
      <c r="O4" s="445"/>
      <c r="P4" s="445"/>
      <c r="Q4" s="445"/>
      <c r="R4" s="445"/>
      <c r="S4" s="446" t="str">
        <f t="shared" ref="S4:S22" si="0">IF(OR(F4*H4),"0","1")</f>
        <v>1</v>
      </c>
      <c r="T4" s="446" t="str">
        <f t="shared" ref="T4:T22" si="1">IF(OR(G4*H4),"0","1")</f>
        <v>1</v>
      </c>
      <c r="U4" s="446" t="str">
        <f t="shared" ref="U4:U22" si="2">IF(OR((A4&lt;=0),(A4&gt;28),(A4&gt;3)*(A4&lt;=7)*(D4=2)*(E4=0)*(F4=0)*(H4=0),(A4&gt;3)*(A4&lt;=7)*(D4&lt;1)*(E4=0)*(F4=0)*(H4=0),(A4&gt;3)*(A4&lt;=7)*(D4&gt;5)*(E4=0)*(F4=0)*(H4=0),(A4=8)*(E4=0)*(F4=0)*(H4=0),(A4=9)*(E4=0)*(F4=0)*(H4=0),(A4=1)*F4,(A4=1)*G4,(A4=1)*H4,(A4=2)*(F4=0)*(H4=0),(A4=3)*(F4=0)*(H4=0),(A4=10)*(D4=1)*(F4=0)*(H4=0),(A4=10)*(D4=3)*(F4=0)*(H4=0),(A4=10)*(D4=4)*(F4=0)*(H4=0),F4*H4,G4*H4,AND((A4&gt;=11)*(F4=0),AND((A4&gt;=11)*(H4=0)))),"0","1")</f>
        <v>1</v>
      </c>
      <c r="V4" s="446" t="str">
        <f>IF(AND((OR('步驟1. 先填【111-1申請總表】會自動帶公式至步驟2.欄位'!$N$56="弱勢家庭子女",'步驟1. 先填【111-1申請總表】會自動帶公式至步驟2.欄位'!$N$56="弱勢家庭身障學生或身障人士子女")),U4*(G4=0)),"1","0")</f>
        <v>0</v>
      </c>
      <c r="W4" s="446" t="str">
        <f t="shared" ref="W4:W22" si="3">IF(U4*V4,"Y","N")</f>
        <v>N</v>
      </c>
      <c r="X4" s="998">
        <f>COUNTIF(U4:U22,"1")</f>
        <v>1</v>
      </c>
      <c r="Y4" s="879">
        <f>'步驟1. 先填【111-1申請總表】會自動帶公式至步驟2.欄位'!N56</f>
        <v>0</v>
      </c>
      <c r="Z4" s="1001">
        <f>SUM(N23:P23)</f>
        <v>0</v>
      </c>
      <c r="AA4" s="1001">
        <f>SUM(O23+AB4+Q23)</f>
        <v>0</v>
      </c>
      <c r="AB4" s="1001">
        <f>O23/0.02095</f>
        <v>0</v>
      </c>
      <c r="AC4" s="997"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997"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997"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30" customFormat="1" ht="49.95" customHeight="1">
      <c r="A5" s="5"/>
      <c r="B5" s="448"/>
      <c r="C5" s="5"/>
      <c r="D5" s="5"/>
      <c r="E5" s="5"/>
      <c r="F5" s="5"/>
      <c r="G5" s="5">
        <v>0</v>
      </c>
      <c r="H5" s="5">
        <v>0</v>
      </c>
      <c r="I5" s="447"/>
      <c r="J5" s="5"/>
      <c r="K5" s="5"/>
      <c r="L5" s="445"/>
      <c r="M5" s="5"/>
      <c r="N5" s="445"/>
      <c r="O5" s="445"/>
      <c r="P5" s="445"/>
      <c r="Q5" s="445"/>
      <c r="R5" s="445"/>
      <c r="S5" s="446" t="str">
        <f t="shared" si="0"/>
        <v>1</v>
      </c>
      <c r="T5" s="446" t="str">
        <f t="shared" si="1"/>
        <v>1</v>
      </c>
      <c r="U5" s="446" t="str">
        <f t="shared" si="2"/>
        <v>0</v>
      </c>
      <c r="V5" s="446" t="str">
        <f t="shared" ref="V5:V22" si="4">IF(AND(U5*(G5=0),(A5&gt;0)*(A5&lt;=28)),"1","0")</f>
        <v>0</v>
      </c>
      <c r="W5" s="446" t="str">
        <f t="shared" si="3"/>
        <v>N</v>
      </c>
      <c r="X5" s="999"/>
      <c r="Y5" s="880"/>
      <c r="Z5" s="1001"/>
      <c r="AA5" s="1001"/>
      <c r="AB5" s="1001"/>
      <c r="AC5" s="997"/>
      <c r="AD5" s="997"/>
      <c r="AE5" s="997"/>
    </row>
    <row r="6" spans="1:31" s="430" customFormat="1" ht="49.95" customHeight="1">
      <c r="A6" s="5"/>
      <c r="B6" s="448"/>
      <c r="C6" s="5"/>
      <c r="D6" s="5"/>
      <c r="E6" s="5"/>
      <c r="F6" s="5"/>
      <c r="G6" s="5">
        <v>0</v>
      </c>
      <c r="H6" s="5">
        <v>0</v>
      </c>
      <c r="I6" s="447"/>
      <c r="J6" s="5"/>
      <c r="K6" s="5"/>
      <c r="L6" s="445"/>
      <c r="M6" s="5"/>
      <c r="N6" s="445"/>
      <c r="O6" s="445"/>
      <c r="P6" s="445"/>
      <c r="Q6" s="445"/>
      <c r="R6" s="445"/>
      <c r="S6" s="446" t="str">
        <f t="shared" si="0"/>
        <v>1</v>
      </c>
      <c r="T6" s="446" t="str">
        <f t="shared" si="1"/>
        <v>1</v>
      </c>
      <c r="U6" s="446" t="str">
        <f t="shared" si="2"/>
        <v>0</v>
      </c>
      <c r="V6" s="446" t="str">
        <f t="shared" si="4"/>
        <v>0</v>
      </c>
      <c r="W6" s="446" t="str">
        <f t="shared" si="3"/>
        <v>N</v>
      </c>
      <c r="X6" s="999"/>
      <c r="Y6" s="880"/>
      <c r="Z6" s="1001"/>
      <c r="AA6" s="1001"/>
      <c r="AB6" s="1001"/>
      <c r="AC6" s="997"/>
      <c r="AD6" s="997"/>
      <c r="AE6" s="997"/>
    </row>
    <row r="7" spans="1:31" s="430" customFormat="1" ht="49.95" customHeight="1">
      <c r="A7" s="5"/>
      <c r="B7" s="448"/>
      <c r="C7" s="5"/>
      <c r="D7" s="5"/>
      <c r="E7" s="5"/>
      <c r="F7" s="5"/>
      <c r="G7" s="5">
        <v>0</v>
      </c>
      <c r="H7" s="5">
        <v>0</v>
      </c>
      <c r="I7" s="447"/>
      <c r="J7" s="5"/>
      <c r="K7" s="5"/>
      <c r="L7" s="445"/>
      <c r="M7" s="5"/>
      <c r="N7" s="445"/>
      <c r="O7" s="445"/>
      <c r="P7" s="445"/>
      <c r="Q7" s="445"/>
      <c r="R7" s="445"/>
      <c r="S7" s="446" t="str">
        <f t="shared" si="0"/>
        <v>1</v>
      </c>
      <c r="T7" s="446" t="str">
        <f t="shared" si="1"/>
        <v>1</v>
      </c>
      <c r="U7" s="446" t="str">
        <f t="shared" si="2"/>
        <v>0</v>
      </c>
      <c r="V7" s="446" t="str">
        <f t="shared" si="4"/>
        <v>0</v>
      </c>
      <c r="W7" s="446" t="str">
        <f t="shared" si="3"/>
        <v>N</v>
      </c>
      <c r="X7" s="999"/>
      <c r="Y7" s="880"/>
      <c r="Z7" s="1001"/>
      <c r="AA7" s="1001"/>
      <c r="AB7" s="1001"/>
      <c r="AC7" s="997"/>
      <c r="AD7" s="997"/>
      <c r="AE7" s="997"/>
    </row>
    <row r="8" spans="1:31" s="430" customFormat="1" ht="49.95" customHeight="1">
      <c r="A8" s="5"/>
      <c r="B8" s="448"/>
      <c r="C8" s="5"/>
      <c r="D8" s="5"/>
      <c r="E8" s="5"/>
      <c r="F8" s="5"/>
      <c r="G8" s="5">
        <v>0</v>
      </c>
      <c r="H8" s="5">
        <v>0</v>
      </c>
      <c r="I8" s="447"/>
      <c r="J8" s="5"/>
      <c r="K8" s="5"/>
      <c r="L8" s="445"/>
      <c r="M8" s="5"/>
      <c r="N8" s="445"/>
      <c r="O8" s="445"/>
      <c r="P8" s="445"/>
      <c r="Q8" s="445"/>
      <c r="R8" s="445"/>
      <c r="S8" s="446" t="str">
        <f t="shared" si="0"/>
        <v>1</v>
      </c>
      <c r="T8" s="446" t="str">
        <f t="shared" si="1"/>
        <v>1</v>
      </c>
      <c r="U8" s="446" t="str">
        <f t="shared" si="2"/>
        <v>0</v>
      </c>
      <c r="V8" s="446" t="str">
        <f t="shared" si="4"/>
        <v>0</v>
      </c>
      <c r="W8" s="446" t="str">
        <f t="shared" si="3"/>
        <v>N</v>
      </c>
      <c r="X8" s="999"/>
      <c r="Y8" s="880"/>
      <c r="Z8" s="1001"/>
      <c r="AA8" s="1001"/>
      <c r="AB8" s="1001"/>
      <c r="AC8" s="997"/>
      <c r="AD8" s="997"/>
      <c r="AE8" s="997"/>
    </row>
    <row r="9" spans="1:31" s="430" customFormat="1" ht="49.95" customHeight="1">
      <c r="A9" s="5"/>
      <c r="B9" s="448"/>
      <c r="C9" s="5"/>
      <c r="D9" s="5"/>
      <c r="E9" s="5"/>
      <c r="F9" s="5"/>
      <c r="G9" s="5">
        <v>0</v>
      </c>
      <c r="H9" s="5">
        <v>0</v>
      </c>
      <c r="I9" s="447"/>
      <c r="J9" s="5"/>
      <c r="K9" s="5"/>
      <c r="L9" s="445"/>
      <c r="M9" s="5"/>
      <c r="N9" s="445"/>
      <c r="O9" s="445"/>
      <c r="P9" s="445"/>
      <c r="Q9" s="445"/>
      <c r="R9" s="445"/>
      <c r="S9" s="446" t="str">
        <f t="shared" si="0"/>
        <v>1</v>
      </c>
      <c r="T9" s="446" t="str">
        <f t="shared" si="1"/>
        <v>1</v>
      </c>
      <c r="U9" s="446" t="str">
        <f t="shared" si="2"/>
        <v>0</v>
      </c>
      <c r="V9" s="446" t="str">
        <f t="shared" si="4"/>
        <v>0</v>
      </c>
      <c r="W9" s="446" t="str">
        <f t="shared" si="3"/>
        <v>N</v>
      </c>
      <c r="X9" s="999"/>
      <c r="Y9" s="880"/>
      <c r="Z9" s="1001"/>
      <c r="AA9" s="1001"/>
      <c r="AB9" s="1001"/>
      <c r="AC9" s="997"/>
      <c r="AD9" s="997"/>
      <c r="AE9" s="997"/>
    </row>
    <row r="10" spans="1:31" s="430" customFormat="1" ht="49.95" customHeight="1">
      <c r="A10" s="5"/>
      <c r="B10" s="448"/>
      <c r="C10" s="5"/>
      <c r="D10" s="5"/>
      <c r="E10" s="5"/>
      <c r="F10" s="5"/>
      <c r="G10" s="5">
        <v>0</v>
      </c>
      <c r="H10" s="5">
        <v>0</v>
      </c>
      <c r="I10" s="447"/>
      <c r="J10" s="5"/>
      <c r="K10" s="5"/>
      <c r="L10" s="445"/>
      <c r="M10" s="5"/>
      <c r="N10" s="445"/>
      <c r="O10" s="445"/>
      <c r="P10" s="445"/>
      <c r="Q10" s="445"/>
      <c r="R10" s="445"/>
      <c r="S10" s="446" t="str">
        <f t="shared" si="0"/>
        <v>1</v>
      </c>
      <c r="T10" s="446" t="str">
        <f t="shared" si="1"/>
        <v>1</v>
      </c>
      <c r="U10" s="446" t="str">
        <f t="shared" si="2"/>
        <v>0</v>
      </c>
      <c r="V10" s="446" t="str">
        <f t="shared" si="4"/>
        <v>0</v>
      </c>
      <c r="W10" s="446" t="str">
        <f t="shared" si="3"/>
        <v>N</v>
      </c>
      <c r="X10" s="999"/>
      <c r="Y10" s="880"/>
      <c r="Z10" s="1001"/>
      <c r="AA10" s="1001"/>
      <c r="AB10" s="1001"/>
      <c r="AC10" s="997"/>
      <c r="AD10" s="997"/>
      <c r="AE10" s="997"/>
    </row>
    <row r="11" spans="1:31" s="430" customFormat="1" ht="49.95" customHeight="1">
      <c r="A11" s="5"/>
      <c r="B11" s="448"/>
      <c r="C11" s="5"/>
      <c r="D11" s="5"/>
      <c r="E11" s="5"/>
      <c r="F11" s="5"/>
      <c r="G11" s="5">
        <v>0</v>
      </c>
      <c r="H11" s="5">
        <v>0</v>
      </c>
      <c r="I11" s="447"/>
      <c r="J11" s="5"/>
      <c r="K11" s="5"/>
      <c r="L11" s="445"/>
      <c r="M11" s="5"/>
      <c r="N11" s="445"/>
      <c r="O11" s="445"/>
      <c r="P11" s="445"/>
      <c r="Q11" s="445"/>
      <c r="R11" s="445"/>
      <c r="S11" s="446" t="str">
        <f t="shared" si="0"/>
        <v>1</v>
      </c>
      <c r="T11" s="446" t="str">
        <f t="shared" si="1"/>
        <v>1</v>
      </c>
      <c r="U11" s="446" t="str">
        <f t="shared" si="2"/>
        <v>0</v>
      </c>
      <c r="V11" s="446" t="str">
        <f t="shared" si="4"/>
        <v>0</v>
      </c>
      <c r="W11" s="446" t="str">
        <f t="shared" si="3"/>
        <v>N</v>
      </c>
      <c r="X11" s="999"/>
      <c r="Y11" s="880"/>
      <c r="Z11" s="1001"/>
      <c r="AA11" s="1001"/>
      <c r="AB11" s="1001"/>
      <c r="AC11" s="997"/>
      <c r="AD11" s="997"/>
      <c r="AE11" s="997"/>
    </row>
    <row r="12" spans="1:31" s="430" customFormat="1" ht="49.95" customHeight="1">
      <c r="A12" s="5"/>
      <c r="B12" s="448"/>
      <c r="C12" s="5"/>
      <c r="D12" s="5"/>
      <c r="E12" s="5"/>
      <c r="F12" s="5"/>
      <c r="G12" s="5">
        <v>0</v>
      </c>
      <c r="H12" s="5">
        <v>0</v>
      </c>
      <c r="I12" s="447"/>
      <c r="J12" s="5"/>
      <c r="K12" s="5"/>
      <c r="L12" s="445"/>
      <c r="M12" s="5"/>
      <c r="N12" s="445"/>
      <c r="O12" s="445"/>
      <c r="P12" s="445"/>
      <c r="Q12" s="445"/>
      <c r="R12" s="445"/>
      <c r="S12" s="446" t="str">
        <f t="shared" si="0"/>
        <v>1</v>
      </c>
      <c r="T12" s="446" t="str">
        <f t="shared" si="1"/>
        <v>1</v>
      </c>
      <c r="U12" s="446" t="str">
        <f t="shared" si="2"/>
        <v>0</v>
      </c>
      <c r="V12" s="446" t="str">
        <f t="shared" si="4"/>
        <v>0</v>
      </c>
      <c r="W12" s="446" t="str">
        <f t="shared" si="3"/>
        <v>N</v>
      </c>
      <c r="X12" s="999"/>
      <c r="Y12" s="880"/>
      <c r="Z12" s="1001"/>
      <c r="AA12" s="1001"/>
      <c r="AB12" s="1001"/>
      <c r="AC12" s="997"/>
      <c r="AD12" s="997"/>
      <c r="AE12" s="997"/>
    </row>
    <row r="13" spans="1:31" s="430" customFormat="1" ht="49.95" customHeight="1">
      <c r="A13" s="5"/>
      <c r="B13" s="448"/>
      <c r="C13" s="5"/>
      <c r="D13" s="5"/>
      <c r="E13" s="5"/>
      <c r="F13" s="5"/>
      <c r="G13" s="5">
        <v>0</v>
      </c>
      <c r="H13" s="5">
        <v>0</v>
      </c>
      <c r="I13" s="447"/>
      <c r="J13" s="5"/>
      <c r="K13" s="5"/>
      <c r="L13" s="445"/>
      <c r="M13" s="5"/>
      <c r="N13" s="445"/>
      <c r="O13" s="445"/>
      <c r="P13" s="445"/>
      <c r="Q13" s="445"/>
      <c r="R13" s="445"/>
      <c r="S13" s="446" t="str">
        <f t="shared" si="0"/>
        <v>1</v>
      </c>
      <c r="T13" s="446" t="str">
        <f t="shared" si="1"/>
        <v>1</v>
      </c>
      <c r="U13" s="446" t="str">
        <f t="shared" si="2"/>
        <v>0</v>
      </c>
      <c r="V13" s="446" t="str">
        <f t="shared" si="4"/>
        <v>0</v>
      </c>
      <c r="W13" s="446" t="str">
        <f t="shared" si="3"/>
        <v>N</v>
      </c>
      <c r="X13" s="999"/>
      <c r="Y13" s="880"/>
      <c r="Z13" s="1001"/>
      <c r="AA13" s="1001"/>
      <c r="AB13" s="1001"/>
      <c r="AC13" s="997"/>
      <c r="AD13" s="997"/>
      <c r="AE13" s="997"/>
    </row>
    <row r="14" spans="1:31" s="430" customFormat="1" ht="49.95" customHeight="1">
      <c r="A14" s="5"/>
      <c r="B14" s="448"/>
      <c r="C14" s="5"/>
      <c r="D14" s="5"/>
      <c r="E14" s="5"/>
      <c r="F14" s="5"/>
      <c r="G14" s="5">
        <v>0</v>
      </c>
      <c r="H14" s="5">
        <v>0</v>
      </c>
      <c r="I14" s="447"/>
      <c r="J14" s="5"/>
      <c r="K14" s="5"/>
      <c r="L14" s="445"/>
      <c r="M14" s="5"/>
      <c r="N14" s="445"/>
      <c r="O14" s="445"/>
      <c r="P14" s="445"/>
      <c r="Q14" s="445"/>
      <c r="R14" s="445"/>
      <c r="S14" s="446" t="str">
        <f t="shared" si="0"/>
        <v>1</v>
      </c>
      <c r="T14" s="446" t="str">
        <f t="shared" si="1"/>
        <v>1</v>
      </c>
      <c r="U14" s="446" t="str">
        <f t="shared" si="2"/>
        <v>0</v>
      </c>
      <c r="V14" s="446" t="str">
        <f t="shared" si="4"/>
        <v>0</v>
      </c>
      <c r="W14" s="446" t="str">
        <f t="shared" si="3"/>
        <v>N</v>
      </c>
      <c r="X14" s="999"/>
      <c r="Y14" s="880"/>
      <c r="Z14" s="1001"/>
      <c r="AA14" s="1001"/>
      <c r="AB14" s="1001"/>
      <c r="AC14" s="997"/>
      <c r="AD14" s="997"/>
      <c r="AE14" s="997"/>
    </row>
    <row r="15" spans="1:31" s="430" customFormat="1" ht="49.95" customHeight="1">
      <c r="A15" s="5"/>
      <c r="B15" s="448"/>
      <c r="C15" s="5"/>
      <c r="D15" s="5"/>
      <c r="E15" s="5"/>
      <c r="F15" s="5"/>
      <c r="G15" s="5">
        <v>0</v>
      </c>
      <c r="H15" s="5">
        <v>0</v>
      </c>
      <c r="I15" s="447"/>
      <c r="J15" s="5"/>
      <c r="K15" s="5"/>
      <c r="L15" s="445"/>
      <c r="M15" s="5"/>
      <c r="N15" s="445"/>
      <c r="O15" s="445"/>
      <c r="P15" s="445"/>
      <c r="Q15" s="445"/>
      <c r="R15" s="445"/>
      <c r="S15" s="446" t="str">
        <f t="shared" si="0"/>
        <v>1</v>
      </c>
      <c r="T15" s="446" t="str">
        <f t="shared" si="1"/>
        <v>1</v>
      </c>
      <c r="U15" s="446" t="str">
        <f t="shared" si="2"/>
        <v>0</v>
      </c>
      <c r="V15" s="446" t="str">
        <f t="shared" si="4"/>
        <v>0</v>
      </c>
      <c r="W15" s="446" t="str">
        <f t="shared" si="3"/>
        <v>N</v>
      </c>
      <c r="X15" s="999"/>
      <c r="Y15" s="880"/>
      <c r="Z15" s="1001"/>
      <c r="AA15" s="1001"/>
      <c r="AB15" s="1001"/>
      <c r="AC15" s="997"/>
      <c r="AD15" s="997"/>
      <c r="AE15" s="997"/>
    </row>
    <row r="16" spans="1:31" s="430" customFormat="1" ht="49.95" customHeight="1">
      <c r="A16" s="5"/>
      <c r="B16" s="448"/>
      <c r="C16" s="5"/>
      <c r="D16" s="5"/>
      <c r="E16" s="5"/>
      <c r="F16" s="5"/>
      <c r="G16" s="5">
        <v>0</v>
      </c>
      <c r="H16" s="5">
        <v>0</v>
      </c>
      <c r="I16" s="447"/>
      <c r="J16" s="5"/>
      <c r="K16" s="5"/>
      <c r="L16" s="445"/>
      <c r="M16" s="5"/>
      <c r="N16" s="445"/>
      <c r="O16" s="445"/>
      <c r="P16" s="445"/>
      <c r="Q16" s="445"/>
      <c r="R16" s="445"/>
      <c r="S16" s="446" t="str">
        <f t="shared" si="0"/>
        <v>1</v>
      </c>
      <c r="T16" s="446" t="str">
        <f t="shared" si="1"/>
        <v>1</v>
      </c>
      <c r="U16" s="446" t="str">
        <f t="shared" si="2"/>
        <v>0</v>
      </c>
      <c r="V16" s="446" t="str">
        <f t="shared" si="4"/>
        <v>0</v>
      </c>
      <c r="W16" s="446" t="str">
        <f t="shared" si="3"/>
        <v>N</v>
      </c>
      <c r="X16" s="999"/>
      <c r="Y16" s="880"/>
      <c r="Z16" s="1001"/>
      <c r="AA16" s="1001"/>
      <c r="AB16" s="1001"/>
      <c r="AC16" s="997"/>
      <c r="AD16" s="997"/>
      <c r="AE16" s="997"/>
    </row>
    <row r="17" spans="1:31" s="430" customFormat="1" ht="49.95" customHeight="1">
      <c r="A17" s="5"/>
      <c r="B17" s="448"/>
      <c r="C17" s="5"/>
      <c r="D17" s="5"/>
      <c r="E17" s="5"/>
      <c r="F17" s="5"/>
      <c r="G17" s="5">
        <v>0</v>
      </c>
      <c r="H17" s="5">
        <v>0</v>
      </c>
      <c r="I17" s="447"/>
      <c r="J17" s="5"/>
      <c r="K17" s="5"/>
      <c r="L17" s="445"/>
      <c r="M17" s="5"/>
      <c r="N17" s="445"/>
      <c r="O17" s="445"/>
      <c r="P17" s="445"/>
      <c r="Q17" s="445"/>
      <c r="R17" s="445"/>
      <c r="S17" s="446" t="str">
        <f t="shared" si="0"/>
        <v>1</v>
      </c>
      <c r="T17" s="446" t="str">
        <f t="shared" si="1"/>
        <v>1</v>
      </c>
      <c r="U17" s="446" t="str">
        <f t="shared" si="2"/>
        <v>0</v>
      </c>
      <c r="V17" s="446" t="str">
        <f t="shared" si="4"/>
        <v>0</v>
      </c>
      <c r="W17" s="446" t="str">
        <f t="shared" si="3"/>
        <v>N</v>
      </c>
      <c r="X17" s="999"/>
      <c r="Y17" s="880"/>
      <c r="Z17" s="1001"/>
      <c r="AA17" s="1001"/>
      <c r="AB17" s="1001"/>
      <c r="AC17" s="997"/>
      <c r="AD17" s="997"/>
      <c r="AE17" s="997"/>
    </row>
    <row r="18" spans="1:31" s="430" customFormat="1" ht="49.95" customHeight="1">
      <c r="A18" s="5"/>
      <c r="B18" s="448"/>
      <c r="C18" s="5"/>
      <c r="D18" s="5"/>
      <c r="E18" s="5"/>
      <c r="F18" s="5"/>
      <c r="G18" s="5">
        <v>0</v>
      </c>
      <c r="H18" s="5">
        <v>0</v>
      </c>
      <c r="I18" s="447"/>
      <c r="J18" s="5"/>
      <c r="K18" s="5"/>
      <c r="L18" s="445"/>
      <c r="M18" s="5"/>
      <c r="N18" s="445"/>
      <c r="O18" s="445"/>
      <c r="P18" s="445"/>
      <c r="Q18" s="445"/>
      <c r="R18" s="445"/>
      <c r="S18" s="446" t="str">
        <f t="shared" si="0"/>
        <v>1</v>
      </c>
      <c r="T18" s="446" t="str">
        <f t="shared" si="1"/>
        <v>1</v>
      </c>
      <c r="U18" s="446" t="str">
        <f t="shared" si="2"/>
        <v>0</v>
      </c>
      <c r="V18" s="446" t="str">
        <f t="shared" si="4"/>
        <v>0</v>
      </c>
      <c r="W18" s="446" t="str">
        <f t="shared" si="3"/>
        <v>N</v>
      </c>
      <c r="X18" s="999"/>
      <c r="Y18" s="880"/>
      <c r="Z18" s="1001"/>
      <c r="AA18" s="1001"/>
      <c r="AB18" s="1001"/>
      <c r="AC18" s="997"/>
      <c r="AD18" s="997"/>
      <c r="AE18" s="997"/>
    </row>
    <row r="19" spans="1:31" s="430" customFormat="1" ht="49.95" customHeight="1">
      <c r="A19" s="5"/>
      <c r="B19" s="448"/>
      <c r="C19" s="5"/>
      <c r="D19" s="5"/>
      <c r="E19" s="5"/>
      <c r="F19" s="5"/>
      <c r="G19" s="5">
        <v>0</v>
      </c>
      <c r="H19" s="5">
        <v>0</v>
      </c>
      <c r="I19" s="447"/>
      <c r="J19" s="5"/>
      <c r="K19" s="5"/>
      <c r="L19" s="445"/>
      <c r="M19" s="5"/>
      <c r="N19" s="445"/>
      <c r="O19" s="445"/>
      <c r="P19" s="445"/>
      <c r="Q19" s="445"/>
      <c r="R19" s="445"/>
      <c r="S19" s="446" t="str">
        <f t="shared" si="0"/>
        <v>1</v>
      </c>
      <c r="T19" s="446" t="str">
        <f t="shared" si="1"/>
        <v>1</v>
      </c>
      <c r="U19" s="446" t="str">
        <f t="shared" si="2"/>
        <v>0</v>
      </c>
      <c r="V19" s="446" t="str">
        <f t="shared" si="4"/>
        <v>0</v>
      </c>
      <c r="W19" s="446" t="str">
        <f t="shared" si="3"/>
        <v>N</v>
      </c>
      <c r="X19" s="999"/>
      <c r="Y19" s="880"/>
      <c r="Z19" s="1001"/>
      <c r="AA19" s="1001"/>
      <c r="AB19" s="1001"/>
      <c r="AC19" s="997"/>
      <c r="AD19" s="997"/>
      <c r="AE19" s="997"/>
    </row>
    <row r="20" spans="1:31" s="430" customFormat="1" ht="49.95" customHeight="1">
      <c r="A20" s="5"/>
      <c r="B20" s="448"/>
      <c r="C20" s="5"/>
      <c r="D20" s="5"/>
      <c r="E20" s="5"/>
      <c r="F20" s="5"/>
      <c r="G20" s="5">
        <v>0</v>
      </c>
      <c r="H20" s="5">
        <v>0</v>
      </c>
      <c r="I20" s="447"/>
      <c r="J20" s="5"/>
      <c r="K20" s="5"/>
      <c r="L20" s="445"/>
      <c r="M20" s="5"/>
      <c r="N20" s="445"/>
      <c r="O20" s="445"/>
      <c r="P20" s="445"/>
      <c r="Q20" s="445"/>
      <c r="R20" s="445"/>
      <c r="S20" s="446" t="str">
        <f t="shared" si="0"/>
        <v>1</v>
      </c>
      <c r="T20" s="446" t="str">
        <f t="shared" si="1"/>
        <v>1</v>
      </c>
      <c r="U20" s="446" t="str">
        <f t="shared" si="2"/>
        <v>0</v>
      </c>
      <c r="V20" s="446" t="str">
        <f t="shared" si="4"/>
        <v>0</v>
      </c>
      <c r="W20" s="446" t="str">
        <f t="shared" si="3"/>
        <v>N</v>
      </c>
      <c r="X20" s="999"/>
      <c r="Y20" s="880"/>
      <c r="Z20" s="1001"/>
      <c r="AA20" s="1001"/>
      <c r="AB20" s="1001"/>
      <c r="AC20" s="997"/>
      <c r="AD20" s="997"/>
      <c r="AE20" s="997"/>
    </row>
    <row r="21" spans="1:31" s="430" customFormat="1" ht="49.95" customHeight="1">
      <c r="A21" s="5"/>
      <c r="B21" s="448"/>
      <c r="C21" s="5"/>
      <c r="D21" s="5"/>
      <c r="E21" s="5"/>
      <c r="F21" s="5"/>
      <c r="G21" s="5">
        <v>0</v>
      </c>
      <c r="H21" s="5">
        <v>0</v>
      </c>
      <c r="I21" s="447"/>
      <c r="J21" s="5"/>
      <c r="K21" s="5"/>
      <c r="L21" s="445"/>
      <c r="M21" s="5"/>
      <c r="N21" s="445"/>
      <c r="O21" s="445"/>
      <c r="P21" s="445"/>
      <c r="Q21" s="445"/>
      <c r="R21" s="445"/>
      <c r="S21" s="446" t="str">
        <f t="shared" si="0"/>
        <v>1</v>
      </c>
      <c r="T21" s="446" t="str">
        <f t="shared" si="1"/>
        <v>1</v>
      </c>
      <c r="U21" s="446" t="str">
        <f t="shared" si="2"/>
        <v>0</v>
      </c>
      <c r="V21" s="446" t="str">
        <f t="shared" si="4"/>
        <v>0</v>
      </c>
      <c r="W21" s="446" t="str">
        <f t="shared" si="3"/>
        <v>N</v>
      </c>
      <c r="X21" s="999"/>
      <c r="Y21" s="880"/>
      <c r="Z21" s="1001"/>
      <c r="AA21" s="1001"/>
      <c r="AB21" s="1001"/>
      <c r="AC21" s="997"/>
      <c r="AD21" s="997"/>
      <c r="AE21" s="997"/>
    </row>
    <row r="22" spans="1:31" s="430" customFormat="1" ht="49.95" customHeight="1">
      <c r="A22" s="5"/>
      <c r="B22" s="448"/>
      <c r="C22" s="5"/>
      <c r="D22" s="5"/>
      <c r="E22" s="5"/>
      <c r="F22" s="5"/>
      <c r="G22" s="5">
        <v>0</v>
      </c>
      <c r="H22" s="5">
        <v>0</v>
      </c>
      <c r="I22" s="447"/>
      <c r="J22" s="5"/>
      <c r="K22" s="5"/>
      <c r="L22" s="445"/>
      <c r="M22" s="5"/>
      <c r="N22" s="445"/>
      <c r="O22" s="445"/>
      <c r="P22" s="445"/>
      <c r="Q22" s="445"/>
      <c r="R22" s="445"/>
      <c r="S22" s="446" t="str">
        <f t="shared" si="0"/>
        <v>1</v>
      </c>
      <c r="T22" s="446" t="str">
        <f t="shared" si="1"/>
        <v>1</v>
      </c>
      <c r="U22" s="446" t="str">
        <f t="shared" si="2"/>
        <v>0</v>
      </c>
      <c r="V22" s="446" t="str">
        <f t="shared" si="4"/>
        <v>0</v>
      </c>
      <c r="W22" s="446" t="str">
        <f t="shared" si="3"/>
        <v>N</v>
      </c>
      <c r="X22" s="1000"/>
      <c r="Y22" s="881"/>
      <c r="Z22" s="1001"/>
      <c r="AA22" s="1001"/>
      <c r="AB22" s="1001"/>
      <c r="AC22" s="997"/>
      <c r="AD22" s="997"/>
      <c r="AE22" s="997"/>
    </row>
    <row r="23" spans="1:31" s="451" customFormat="1" ht="49.95" customHeight="1">
      <c r="A23" s="969" t="s">
        <v>3</v>
      </c>
      <c r="B23" s="970"/>
      <c r="C23" s="970"/>
      <c r="D23" s="970"/>
      <c r="E23" s="970"/>
      <c r="F23" s="970"/>
      <c r="G23" s="970"/>
      <c r="H23" s="970"/>
      <c r="I23" s="970"/>
      <c r="J23" s="970"/>
      <c r="K23" s="970"/>
      <c r="L23" s="970"/>
      <c r="M23" s="971"/>
      <c r="N23" s="1">
        <f>SUM(N4:N22)</f>
        <v>0</v>
      </c>
      <c r="O23" s="1">
        <f>SUM(O4:O22)</f>
        <v>0</v>
      </c>
      <c r="P23" s="1">
        <f>SUM(P4:P22)</f>
        <v>0</v>
      </c>
      <c r="Q23" s="1">
        <f>SUM(Q4:Q22)</f>
        <v>0</v>
      </c>
      <c r="R23" s="1">
        <f>SUM(R4:R22)</f>
        <v>0</v>
      </c>
      <c r="S23" s="449"/>
      <c r="T23" s="449"/>
      <c r="U23" s="449"/>
      <c r="V23" s="449"/>
      <c r="W23" s="450"/>
      <c r="X23" s="6">
        <f>X4</f>
        <v>1</v>
      </c>
      <c r="Y23" s="48">
        <f>Y4</f>
        <v>0</v>
      </c>
      <c r="Z23" s="1001"/>
      <c r="AA23" s="1001"/>
      <c r="AB23" s="1001"/>
      <c r="AC23" s="997"/>
      <c r="AD23" s="997"/>
      <c r="AE23" s="997"/>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1" priority="9" operator="containsText" text="0">
      <formula>NOT(ISERROR(SEARCH("0",S4)))</formula>
    </cfRule>
  </conditionalFormatting>
  <conditionalFormatting sqref="U4:U22">
    <cfRule type="containsText" dxfId="10" priority="8" operator="containsText" text="0">
      <formula>NOT(ISERROR(SEARCH("0",U4)))</formula>
    </cfRule>
  </conditionalFormatting>
  <conditionalFormatting sqref="V4:V22">
    <cfRule type="containsText" dxfId="9" priority="7" operator="containsText" text="1">
      <formula>NOT(ISERROR(SEARCH("1",V4)))</formula>
    </cfRule>
  </conditionalFormatting>
  <conditionalFormatting sqref="W4:W22 A23">
    <cfRule type="containsText" dxfId="8" priority="6" operator="containsText" text="Y">
      <formula>NOT(ISERROR(SEARCH("Y",A4)))</formula>
    </cfRule>
  </conditionalFormatting>
  <conditionalFormatting sqref="AC4:AE4">
    <cfRule type="cellIs" dxfId="7" priority="4" stopIfTrue="1" operator="equal">
      <formula>"身份空白"</formula>
    </cfRule>
    <cfRule type="cellIs" dxfId="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6.109375" style="8" customWidth="1"/>
    <col min="3" max="3" width="8.88671875" style="7" customWidth="1"/>
    <col min="4" max="9" width="13.6640625" style="7" customWidth="1"/>
    <col min="10" max="10" width="25.21875" style="9" customWidth="1"/>
    <col min="11" max="11" width="19.77734375" style="7" customWidth="1"/>
    <col min="12" max="12" width="19" style="10" customWidth="1"/>
    <col min="13" max="13" width="17.5546875" style="7" customWidth="1"/>
    <col min="14" max="18" width="13.77734375" style="11" customWidth="1"/>
    <col min="19" max="20" width="20.77734375" style="7" customWidth="1"/>
    <col min="21" max="21" width="18.109375" style="7" customWidth="1"/>
    <col min="22" max="22" width="18.6640625" style="7" customWidth="1"/>
    <col min="23" max="23" width="17" style="7" customWidth="1"/>
    <col min="24" max="24" width="16.5546875" style="7" customWidth="1"/>
    <col min="25" max="25" width="19" style="12" customWidth="1"/>
    <col min="26" max="31" width="19.21875" style="13" customWidth="1"/>
    <col min="32" max="16384" width="8.88671875" style="2"/>
  </cols>
  <sheetData>
    <row r="1" spans="1:31" ht="53.25" customHeight="1">
      <c r="A1" s="955" t="s">
        <v>0</v>
      </c>
      <c r="B1" s="956"/>
      <c r="C1" s="956"/>
      <c r="D1" s="956"/>
      <c r="E1" s="956"/>
      <c r="F1" s="956"/>
      <c r="G1" s="956"/>
      <c r="H1" s="956"/>
      <c r="I1" s="956"/>
      <c r="J1" s="956"/>
      <c r="K1" s="956"/>
      <c r="L1" s="956"/>
      <c r="M1" s="956"/>
      <c r="N1" s="858" t="s">
        <v>1056</v>
      </c>
      <c r="O1" s="858"/>
      <c r="P1" s="858"/>
      <c r="Q1" s="858"/>
      <c r="R1" s="859"/>
      <c r="S1" s="860" t="s">
        <v>172</v>
      </c>
      <c r="T1" s="861"/>
      <c r="U1" s="861"/>
      <c r="V1" s="861"/>
      <c r="W1" s="861"/>
      <c r="X1" s="861"/>
      <c r="Y1" s="861"/>
      <c r="Z1" s="861"/>
      <c r="AA1" s="861"/>
      <c r="AB1" s="861"/>
      <c r="AC1" s="861"/>
      <c r="AD1" s="861"/>
      <c r="AE1" s="861"/>
    </row>
    <row r="2" spans="1:31" s="3" customFormat="1" ht="216" customHeight="1">
      <c r="A2" s="862" t="s">
        <v>1</v>
      </c>
      <c r="B2" s="862"/>
      <c r="C2" s="862"/>
      <c r="D2" s="862"/>
      <c r="E2" s="862"/>
      <c r="F2" s="862"/>
      <c r="G2" s="862"/>
      <c r="H2" s="862"/>
      <c r="I2" s="862"/>
      <c r="J2" s="862"/>
      <c r="K2" s="862"/>
      <c r="L2" s="862"/>
      <c r="M2" s="862"/>
      <c r="N2" s="863" t="s">
        <v>979</v>
      </c>
      <c r="O2" s="864"/>
      <c r="P2" s="864"/>
      <c r="Q2" s="865" t="s">
        <v>1059</v>
      </c>
      <c r="R2" s="865"/>
      <c r="S2" s="866" t="s">
        <v>170</v>
      </c>
      <c r="T2" s="867"/>
      <c r="U2" s="867"/>
      <c r="V2" s="867"/>
      <c r="W2" s="867"/>
      <c r="X2" s="868"/>
      <c r="Y2" s="47" t="s">
        <v>171</v>
      </c>
      <c r="Z2" s="869" t="s">
        <v>977</v>
      </c>
      <c r="AA2" s="870"/>
      <c r="AB2" s="870"/>
      <c r="AC2" s="871" t="s">
        <v>978</v>
      </c>
      <c r="AD2" s="871"/>
      <c r="AE2" s="871"/>
    </row>
    <row r="3" spans="1:31" s="392" customFormat="1" ht="153.6" customHeight="1">
      <c r="A3" s="221" t="s">
        <v>1123</v>
      </c>
      <c r="B3" s="220" t="s">
        <v>1124</v>
      </c>
      <c r="C3" s="221" t="s">
        <v>1125</v>
      </c>
      <c r="D3" s="221" t="s">
        <v>1126</v>
      </c>
      <c r="E3" s="221" t="s">
        <v>1127</v>
      </c>
      <c r="F3" s="221" t="s">
        <v>1128</v>
      </c>
      <c r="G3" s="221" t="s">
        <v>1129</v>
      </c>
      <c r="H3" s="221" t="s">
        <v>1130</v>
      </c>
      <c r="I3" s="221" t="s">
        <v>1131</v>
      </c>
      <c r="J3" s="221" t="s">
        <v>1132</v>
      </c>
      <c r="K3" s="221" t="s">
        <v>1133</v>
      </c>
      <c r="L3" s="222" t="s">
        <v>1134</v>
      </c>
      <c r="M3" s="221" t="s">
        <v>1135</v>
      </c>
      <c r="N3" s="304" t="s">
        <v>1136</v>
      </c>
      <c r="O3" s="423" t="s">
        <v>1137</v>
      </c>
      <c r="P3" s="423" t="s">
        <v>1138</v>
      </c>
      <c r="Q3" s="423" t="s">
        <v>1139</v>
      </c>
      <c r="R3" s="423" t="s">
        <v>1140</v>
      </c>
      <c r="S3" s="425" t="s">
        <v>1141</v>
      </c>
      <c r="T3" s="425" t="s">
        <v>1142</v>
      </c>
      <c r="U3" s="425" t="s">
        <v>1143</v>
      </c>
      <c r="V3" s="306" t="s">
        <v>1144</v>
      </c>
      <c r="W3" s="425" t="s">
        <v>1145</v>
      </c>
      <c r="X3" s="307" t="s">
        <v>116</v>
      </c>
      <c r="Y3" s="308" t="s">
        <v>1146</v>
      </c>
      <c r="Z3" s="309" t="s">
        <v>744</v>
      </c>
      <c r="AA3" s="309" t="s">
        <v>745</v>
      </c>
      <c r="AB3" s="310" t="s">
        <v>1147</v>
      </c>
      <c r="AC3" s="311" t="s">
        <v>1148</v>
      </c>
      <c r="AD3" s="311" t="s">
        <v>1149</v>
      </c>
      <c r="AE3" s="311" t="s">
        <v>1150</v>
      </c>
    </row>
    <row r="4" spans="1:31" s="416" customFormat="1" ht="49.95" customHeight="1">
      <c r="A4" s="394">
        <v>1</v>
      </c>
      <c r="B4" s="397">
        <f>'步驟1. 先填【111-1申請總表】會自動帶公式至步驟2.欄位'!G57</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先填【111-1申請總表】會自動帶公式至步驟2.欄位'!$N$57="弱勢家庭子女",'步驟1. 先填【111-1申請總表】會自動帶公式至步驟2.欄位'!$N$57="弱勢家庭身障學生或身障人士子女")),U4*(G4=0)),"1","0")</f>
        <v>0</v>
      </c>
      <c r="W4" s="429" t="str">
        <f t="shared" ref="W4:W22" si="3">IF(U4*V4,"Y","N")</f>
        <v>N</v>
      </c>
      <c r="X4" s="966">
        <f>COUNTIF(U4:U22,"1")</f>
        <v>1</v>
      </c>
      <c r="Y4" s="879">
        <f>'步驟1. 先填【111-1申請總表】會自動帶公式至步驟2.欄位'!N57</f>
        <v>0</v>
      </c>
      <c r="Z4" s="882">
        <f>SUM(N23:P23)</f>
        <v>0</v>
      </c>
      <c r="AA4" s="882">
        <f>SUM(O23+AB4+Q23)</f>
        <v>0</v>
      </c>
      <c r="AB4" s="882">
        <f>O23/0.02095</f>
        <v>0</v>
      </c>
      <c r="AC4" s="87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7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7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7"/>
      <c r="Y5" s="880"/>
      <c r="Z5" s="882"/>
      <c r="AA5" s="882"/>
      <c r="AB5" s="882"/>
      <c r="AC5" s="872"/>
      <c r="AD5" s="872"/>
      <c r="AE5" s="872"/>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7"/>
      <c r="Y6" s="880"/>
      <c r="Z6" s="882"/>
      <c r="AA6" s="882"/>
      <c r="AB6" s="882"/>
      <c r="AC6" s="872"/>
      <c r="AD6" s="872"/>
      <c r="AE6" s="872"/>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7"/>
      <c r="Y7" s="880"/>
      <c r="Z7" s="882"/>
      <c r="AA7" s="882"/>
      <c r="AB7" s="882"/>
      <c r="AC7" s="872"/>
      <c r="AD7" s="872"/>
      <c r="AE7" s="872"/>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7"/>
      <c r="Y8" s="880"/>
      <c r="Z8" s="882"/>
      <c r="AA8" s="882"/>
      <c r="AB8" s="882"/>
      <c r="AC8" s="872"/>
      <c r="AD8" s="872"/>
      <c r="AE8" s="872"/>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7"/>
      <c r="Y9" s="880"/>
      <c r="Z9" s="882"/>
      <c r="AA9" s="882"/>
      <c r="AB9" s="882"/>
      <c r="AC9" s="872"/>
      <c r="AD9" s="872"/>
      <c r="AE9" s="872"/>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7"/>
      <c r="Y10" s="880"/>
      <c r="Z10" s="882"/>
      <c r="AA10" s="882"/>
      <c r="AB10" s="882"/>
      <c r="AC10" s="872"/>
      <c r="AD10" s="872"/>
      <c r="AE10" s="872"/>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7"/>
      <c r="Y11" s="880"/>
      <c r="Z11" s="882"/>
      <c r="AA11" s="882"/>
      <c r="AB11" s="882"/>
      <c r="AC11" s="872"/>
      <c r="AD11" s="872"/>
      <c r="AE11" s="872"/>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7"/>
      <c r="Y12" s="880"/>
      <c r="Z12" s="882"/>
      <c r="AA12" s="882"/>
      <c r="AB12" s="882"/>
      <c r="AC12" s="872"/>
      <c r="AD12" s="872"/>
      <c r="AE12" s="872"/>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7"/>
      <c r="Y13" s="880"/>
      <c r="Z13" s="882"/>
      <c r="AA13" s="882"/>
      <c r="AB13" s="882"/>
      <c r="AC13" s="872"/>
      <c r="AD13" s="872"/>
      <c r="AE13" s="872"/>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7"/>
      <c r="Y14" s="880"/>
      <c r="Z14" s="882"/>
      <c r="AA14" s="882"/>
      <c r="AB14" s="882"/>
      <c r="AC14" s="872"/>
      <c r="AD14" s="872"/>
      <c r="AE14" s="872"/>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7"/>
      <c r="Y15" s="880"/>
      <c r="Z15" s="882"/>
      <c r="AA15" s="882"/>
      <c r="AB15" s="882"/>
      <c r="AC15" s="872"/>
      <c r="AD15" s="872"/>
      <c r="AE15" s="872"/>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7"/>
      <c r="Y16" s="880"/>
      <c r="Z16" s="882"/>
      <c r="AA16" s="882"/>
      <c r="AB16" s="882"/>
      <c r="AC16" s="872"/>
      <c r="AD16" s="872"/>
      <c r="AE16" s="872"/>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7"/>
      <c r="Y17" s="880"/>
      <c r="Z17" s="882"/>
      <c r="AA17" s="882"/>
      <c r="AB17" s="882"/>
      <c r="AC17" s="872"/>
      <c r="AD17" s="872"/>
      <c r="AE17" s="872"/>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7"/>
      <c r="Y18" s="880"/>
      <c r="Z18" s="882"/>
      <c r="AA18" s="882"/>
      <c r="AB18" s="882"/>
      <c r="AC18" s="872"/>
      <c r="AD18" s="872"/>
      <c r="AE18" s="872"/>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7"/>
      <c r="Y19" s="880"/>
      <c r="Z19" s="882"/>
      <c r="AA19" s="882"/>
      <c r="AB19" s="882"/>
      <c r="AC19" s="872"/>
      <c r="AD19" s="872"/>
      <c r="AE19" s="872"/>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7"/>
      <c r="Y20" s="880"/>
      <c r="Z20" s="882"/>
      <c r="AA20" s="882"/>
      <c r="AB20" s="882"/>
      <c r="AC20" s="872"/>
      <c r="AD20" s="872"/>
      <c r="AE20" s="872"/>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7"/>
      <c r="Y21" s="880"/>
      <c r="Z21" s="882"/>
      <c r="AA21" s="882"/>
      <c r="AB21" s="882"/>
      <c r="AC21" s="872"/>
      <c r="AD21" s="872"/>
      <c r="AE21" s="872"/>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8"/>
      <c r="Y22" s="881"/>
      <c r="Z22" s="882"/>
      <c r="AA22" s="882"/>
      <c r="AB22" s="882"/>
      <c r="AC22" s="872"/>
      <c r="AD22" s="872"/>
      <c r="AE22" s="872"/>
    </row>
    <row r="23" spans="1:31" s="417" customFormat="1" ht="49.95" customHeight="1">
      <c r="A23" s="963" t="s">
        <v>732</v>
      </c>
      <c r="B23" s="964"/>
      <c r="C23" s="964"/>
      <c r="D23" s="964"/>
      <c r="E23" s="964"/>
      <c r="F23" s="964"/>
      <c r="G23" s="964"/>
      <c r="H23" s="964"/>
      <c r="I23" s="964"/>
      <c r="J23" s="964"/>
      <c r="K23" s="964"/>
      <c r="L23" s="964"/>
      <c r="M23" s="965"/>
      <c r="N23" s="300">
        <f>SUM(N4:N22)</f>
        <v>0</v>
      </c>
      <c r="O23" s="300">
        <f>SUM(O4:O22)</f>
        <v>0</v>
      </c>
      <c r="P23" s="300">
        <f>SUM(P4:P22)</f>
        <v>0</v>
      </c>
      <c r="Q23" s="300">
        <f>SUM(Q4:Q22)</f>
        <v>0</v>
      </c>
      <c r="R23" s="300">
        <f>SUM(R4:R22)</f>
        <v>0</v>
      </c>
      <c r="S23" s="399"/>
      <c r="T23" s="399"/>
      <c r="U23" s="399"/>
      <c r="V23" s="399"/>
      <c r="W23" s="400"/>
      <c r="X23" s="303">
        <f>X4</f>
        <v>1</v>
      </c>
      <c r="Y23" s="48">
        <f>Y4</f>
        <v>0</v>
      </c>
      <c r="Z23" s="882"/>
      <c r="AA23" s="882"/>
      <c r="AB23" s="882"/>
      <c r="AC23" s="872"/>
      <c r="AD23" s="872"/>
      <c r="AE23" s="87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A2">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5" priority="9" operator="containsText" text="0">
      <formula>NOT(ISERROR(SEARCH("0",S4)))</formula>
    </cfRule>
  </conditionalFormatting>
  <conditionalFormatting sqref="U4:U22">
    <cfRule type="containsText" dxfId="4" priority="8" operator="containsText" text="0">
      <formula>NOT(ISERROR(SEARCH("0",U4)))</formula>
    </cfRule>
  </conditionalFormatting>
  <conditionalFormatting sqref="V4:V22">
    <cfRule type="containsText" dxfId="3" priority="7" operator="containsText" text="1">
      <formula>NOT(ISERROR(SEARCH("1",V4)))</formula>
    </cfRule>
  </conditionalFormatting>
  <conditionalFormatting sqref="W4:W22 A23">
    <cfRule type="containsText" dxfId="2" priority="6" operator="containsText" text="Y">
      <formula>NOT(ISERROR(SEARCH("Y",A4)))</formula>
    </cfRule>
  </conditionalFormatting>
  <conditionalFormatting sqref="AC4:AE4">
    <cfRule type="cellIs" dxfId="1" priority="4" stopIfTrue="1" operator="equal">
      <formula>"身份空白"</formula>
    </cfRule>
    <cfRule type="cellIs" dxfId="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2"/>
  <dimension ref="A1"/>
  <sheetViews>
    <sheetView workbookViewId="0"/>
  </sheetViews>
  <sheetFormatPr defaultRowHeight="16.2"/>
  <sheetData/>
  <phoneticPr fontId="3"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0">
    <tabColor rgb="FFFF0000"/>
    <pageSetUpPr fitToPage="1"/>
  </sheetPr>
  <dimension ref="A1:AE59"/>
  <sheetViews>
    <sheetView zoomScale="90" zoomScaleNormal="90" zoomScaleSheetLayoutView="100" workbookViewId="0">
      <selection activeCell="AE6" sqref="AE6"/>
    </sheetView>
  </sheetViews>
  <sheetFormatPr defaultColWidth="9" defaultRowHeight="10.199999999999999"/>
  <cols>
    <col min="1" max="1" width="8.77734375" style="14" customWidth="1"/>
    <col min="2" max="2" width="6.21875" style="14" customWidth="1"/>
    <col min="3" max="3" width="7.77734375" style="14" customWidth="1"/>
    <col min="4" max="4" width="6.33203125" style="51" customWidth="1"/>
    <col min="5" max="5" width="7.21875" style="16" customWidth="1"/>
    <col min="6" max="6" width="9.33203125" style="16" customWidth="1"/>
    <col min="7" max="7" width="12.109375" style="16" customWidth="1"/>
    <col min="8" max="8" width="12.6640625" style="16" customWidth="1"/>
    <col min="9" max="9" width="7.77734375" style="51" customWidth="1"/>
    <col min="10" max="10" width="9.6640625" style="16" hidden="1" customWidth="1"/>
    <col min="11" max="11" width="15.77734375" style="16" customWidth="1"/>
    <col min="12" max="12" width="16.77734375" style="16" customWidth="1"/>
    <col min="13" max="13" width="14.5546875" style="16" customWidth="1"/>
    <col min="14" max="14" width="11.33203125" style="16" customWidth="1"/>
    <col min="15" max="15" width="21.21875" style="16" customWidth="1"/>
    <col min="16" max="16" width="11.109375" style="16" customWidth="1"/>
    <col min="17" max="17" width="10.109375" style="16" customWidth="1"/>
    <col min="18" max="18" width="9.44140625" style="16" customWidth="1"/>
    <col min="19" max="19" width="10.88671875" style="16" customWidth="1"/>
    <col min="20" max="20" width="10.33203125" style="16" customWidth="1"/>
    <col min="21" max="21" width="12.6640625" style="15" customWidth="1"/>
    <col min="22" max="29" width="14" style="15" customWidth="1"/>
    <col min="30" max="30" width="12.21875" style="15" customWidth="1"/>
    <col min="31" max="31" width="40.88671875" style="14" customWidth="1"/>
    <col min="32" max="16384" width="9" style="14"/>
  </cols>
  <sheetData>
    <row r="1" spans="1:31" ht="51" customHeight="1">
      <c r="D1" s="529" t="str">
        <f>'步驟1. 先填【111-1申請總表】會自動帶公式至步驟2.欄位'!D1</f>
        <v>學校中文名稱:桃園市立中壢商業高級中等學校
學校英文名稱:Taoyuan Municipal Zhong Li Commercial Senior High School</v>
      </c>
      <c r="E1" s="530"/>
      <c r="F1" s="530"/>
      <c r="G1" s="530"/>
      <c r="H1" s="530"/>
      <c r="I1" s="530"/>
      <c r="J1" s="530"/>
      <c r="K1" s="530"/>
      <c r="L1" s="530"/>
      <c r="M1" s="530"/>
      <c r="N1" s="530"/>
      <c r="O1" s="530"/>
      <c r="P1" s="530"/>
      <c r="Q1" s="530"/>
      <c r="R1" s="530"/>
      <c r="S1" s="530"/>
      <c r="T1" s="530"/>
      <c r="U1" s="530"/>
      <c r="V1" s="530"/>
      <c r="W1" s="530"/>
      <c r="X1" s="530"/>
      <c r="Y1" s="530"/>
      <c r="Z1" s="530"/>
      <c r="AA1" s="530"/>
      <c r="AB1" s="530"/>
      <c r="AC1" s="530"/>
      <c r="AD1" s="530"/>
      <c r="AE1" s="530"/>
    </row>
    <row r="2" spans="1:31" ht="33" customHeight="1">
      <c r="D2" s="536" t="s">
        <v>191</v>
      </c>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row>
    <row r="3" spans="1:31" ht="39" customHeight="1">
      <c r="D3" s="536" t="s">
        <v>471</v>
      </c>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row>
    <row r="4" spans="1:31" s="30" customFormat="1" ht="39" customHeight="1">
      <c r="A4" s="532" t="s">
        <v>126</v>
      </c>
      <c r="B4" s="683" t="s">
        <v>127</v>
      </c>
      <c r="C4" s="683" t="s">
        <v>128</v>
      </c>
      <c r="D4" s="684" t="s">
        <v>129</v>
      </c>
      <c r="E4" s="682" t="s">
        <v>130</v>
      </c>
      <c r="F4" s="682" t="s">
        <v>475</v>
      </c>
      <c r="G4" s="682" t="s">
        <v>132</v>
      </c>
      <c r="H4" s="682" t="s">
        <v>133</v>
      </c>
      <c r="I4" s="684" t="s">
        <v>134</v>
      </c>
      <c r="J4" s="682" t="s">
        <v>135</v>
      </c>
      <c r="K4" s="682" t="s">
        <v>136</v>
      </c>
      <c r="L4" s="682" t="s">
        <v>137</v>
      </c>
      <c r="M4" s="682" t="s">
        <v>138</v>
      </c>
      <c r="N4" s="682" t="s">
        <v>139</v>
      </c>
      <c r="O4" s="682" t="s">
        <v>140</v>
      </c>
      <c r="P4" s="682" t="s">
        <v>141</v>
      </c>
      <c r="Q4" s="682"/>
      <c r="R4" s="682"/>
      <c r="S4" s="682"/>
      <c r="T4" s="682"/>
      <c r="U4" s="688" t="s">
        <v>142</v>
      </c>
      <c r="V4" s="689" t="s">
        <v>161</v>
      </c>
      <c r="W4" s="685" t="s">
        <v>162</v>
      </c>
      <c r="X4" s="685" t="s">
        <v>163</v>
      </c>
      <c r="Y4" s="685" t="s">
        <v>164</v>
      </c>
      <c r="Z4" s="685" t="s">
        <v>168</v>
      </c>
      <c r="AA4" s="685" t="s">
        <v>165</v>
      </c>
      <c r="AB4" s="685" t="s">
        <v>166</v>
      </c>
      <c r="AC4" s="687" t="s">
        <v>167</v>
      </c>
      <c r="AD4" s="685" t="s">
        <v>143</v>
      </c>
      <c r="AE4" s="527" t="s">
        <v>144</v>
      </c>
    </row>
    <row r="5" spans="1:31" s="30" customFormat="1" ht="71.25" customHeight="1">
      <c r="A5" s="533"/>
      <c r="B5" s="683"/>
      <c r="C5" s="683"/>
      <c r="D5" s="684"/>
      <c r="E5" s="682"/>
      <c r="F5" s="682"/>
      <c r="G5" s="682"/>
      <c r="H5" s="682"/>
      <c r="I5" s="684"/>
      <c r="J5" s="682"/>
      <c r="K5" s="682"/>
      <c r="L5" s="682"/>
      <c r="M5" s="682"/>
      <c r="N5" s="682"/>
      <c r="O5" s="682"/>
      <c r="P5" s="194" t="s">
        <v>121</v>
      </c>
      <c r="Q5" s="194" t="s">
        <v>122</v>
      </c>
      <c r="R5" s="194" t="s">
        <v>123</v>
      </c>
      <c r="S5" s="194" t="s">
        <v>124</v>
      </c>
      <c r="T5" s="194" t="s">
        <v>125</v>
      </c>
      <c r="U5" s="688"/>
      <c r="V5" s="689"/>
      <c r="W5" s="685"/>
      <c r="X5" s="685"/>
      <c r="Y5" s="685"/>
      <c r="Z5" s="685"/>
      <c r="AA5" s="685"/>
      <c r="AB5" s="685"/>
      <c r="AC5" s="687"/>
      <c r="AD5" s="685"/>
      <c r="AE5" s="527"/>
    </row>
    <row r="6" spans="1:31" s="40" customFormat="1" ht="61.2" customHeight="1">
      <c r="A6" s="35" t="s">
        <v>472</v>
      </c>
      <c r="B6" s="34">
        <f>'步驟1. 先填【111-1申請總表】會自動帶公式至步驟2.欄位'!B8</f>
        <v>0</v>
      </c>
      <c r="C6" s="35">
        <f>'步驟1. 先填【111-1申請總表】會自動帶公式至步驟2.欄位'!C8</f>
        <v>0</v>
      </c>
      <c r="D6" s="50" t="s">
        <v>4</v>
      </c>
      <c r="E6" s="36">
        <f>'步驟1. 先填【111-1申請總表】會自動帶公式至步驟2.欄位'!E8</f>
        <v>0</v>
      </c>
      <c r="F6" s="215" t="s">
        <v>477</v>
      </c>
      <c r="G6" s="36">
        <f>'步驟1. 先填【111-1申請總表】會自動帶公式至步驟2.欄位'!G8</f>
        <v>0</v>
      </c>
      <c r="H6" s="36">
        <f>'步驟1. 先填【111-1申請總表】會自動帶公式至步驟2.欄位'!H8</f>
        <v>0</v>
      </c>
      <c r="I6" s="52">
        <f>'步驟1. 先填【111-1申請總表】會自動帶公式至步驟2.欄位'!I8</f>
        <v>0</v>
      </c>
      <c r="J6" s="36">
        <f>'步驟1. 先填【111-1申請總表】會自動帶公式至步驟2.欄位'!J8</f>
        <v>0</v>
      </c>
      <c r="K6" s="36">
        <f>'步驟1. 先填【111-1申請總表】會自動帶公式至步驟2.欄位'!K8</f>
        <v>0</v>
      </c>
      <c r="L6" s="36">
        <f>'步驟1. 先填【111-1申請總表】會自動帶公式至步驟2.欄位'!L8</f>
        <v>0</v>
      </c>
      <c r="M6" s="37">
        <f>'步驟1. 先填【111-1申請總表】會自動帶公式至步驟2.欄位'!M8</f>
        <v>0</v>
      </c>
      <c r="N6" s="36">
        <f>'步驟1. 先填【111-1申請總表】會自動帶公式至步驟2.欄位'!N8</f>
        <v>0</v>
      </c>
      <c r="O6" s="36">
        <f>'步驟1. 先填【111-1申請總表】會自動帶公式至步驟2.欄位'!O8</f>
        <v>0</v>
      </c>
      <c r="P6" s="36" t="str">
        <f>'步驟1. 先填【111-1申請總表】會自動帶公式至步驟2.欄位'!P8</f>
        <v>郵政存簿</v>
      </c>
      <c r="Q6" s="36">
        <f>'步驟1. 先填【111-1申請總表】會自動帶公式至步驟2.欄位'!Q8</f>
        <v>0</v>
      </c>
      <c r="R6" s="36">
        <f>'步驟1. 先填【111-1申請總表】會自動帶公式至步驟2.欄位'!R8</f>
        <v>0</v>
      </c>
      <c r="S6" s="36" t="str">
        <f>'步驟1. 先填【111-1申請總表】會自動帶公式至步驟2.欄位'!S8</f>
        <v>7000021</v>
      </c>
      <c r="T6" s="36">
        <f>'步驟1. 先填【111-1申請總表】會自動帶公式至步驟2.欄位'!T8</f>
        <v>0</v>
      </c>
      <c r="U6" s="38" t="str">
        <f>'步驟1. 先填【111-1申請總表】會自動帶公式至步驟2.欄位'!U8</f>
        <v/>
      </c>
      <c r="V6" s="38">
        <v>0</v>
      </c>
      <c r="W6" s="38">
        <v>0</v>
      </c>
      <c r="X6" s="38">
        <v>0</v>
      </c>
      <c r="Y6" s="38">
        <v>0</v>
      </c>
      <c r="Z6" s="38" t="str">
        <f>'步驟1. 先填【111-1申請總表】會自動帶公式至步驟2.欄位'!Z8</f>
        <v/>
      </c>
      <c r="AA6" s="38" t="str">
        <f>'步驟1. 先填【111-1申請總表】會自動帶公式至步驟2.欄位'!AA8</f>
        <v/>
      </c>
      <c r="AB6" s="38">
        <v>0</v>
      </c>
      <c r="AC6" s="42">
        <v>0</v>
      </c>
      <c r="AD6" s="38" t="str">
        <f>'步驟1. 先填【111-1申請總表】會自動帶公式至步驟2.欄位'!AD8</f>
        <v/>
      </c>
      <c r="AE6" s="39"/>
    </row>
    <row r="7" spans="1:31" s="40" customFormat="1" ht="61.2" customHeight="1">
      <c r="A7" s="35" t="s">
        <v>472</v>
      </c>
      <c r="B7" s="34">
        <f>'步驟1. 先填【111-1申請總表】會自動帶公式至步驟2.欄位'!B9</f>
        <v>0</v>
      </c>
      <c r="C7" s="35">
        <f>'步驟1. 先填【111-1申請總表】會自動帶公式至步驟2.欄位'!C9</f>
        <v>0</v>
      </c>
      <c r="D7" s="50" t="s">
        <v>5</v>
      </c>
      <c r="E7" s="36">
        <f>'步驟1. 先填【111-1申請總表】會自動帶公式至步驟2.欄位'!E9</f>
        <v>0</v>
      </c>
      <c r="F7" s="215" t="s">
        <v>477</v>
      </c>
      <c r="G7" s="36">
        <f>'步驟1. 先填【111-1申請總表】會自動帶公式至步驟2.欄位'!G9</f>
        <v>0</v>
      </c>
      <c r="H7" s="36">
        <f>'步驟1. 先填【111-1申請總表】會自動帶公式至步驟2.欄位'!H9</f>
        <v>0</v>
      </c>
      <c r="I7" s="52">
        <f>'步驟1. 先填【111-1申請總表】會自動帶公式至步驟2.欄位'!I9</f>
        <v>0</v>
      </c>
      <c r="J7" s="36">
        <f>'步驟1. 先填【111-1申請總表】會自動帶公式至步驟2.欄位'!J9</f>
        <v>0</v>
      </c>
      <c r="K7" s="36">
        <f>'步驟1. 先填【111-1申請總表】會自動帶公式至步驟2.欄位'!K9</f>
        <v>0</v>
      </c>
      <c r="L7" s="36">
        <f>'步驟1. 先填【111-1申請總表】會自動帶公式至步驟2.欄位'!L9</f>
        <v>0</v>
      </c>
      <c r="M7" s="37">
        <f>'步驟1. 先填【111-1申請總表】會自動帶公式至步驟2.欄位'!M9</f>
        <v>0</v>
      </c>
      <c r="N7" s="36">
        <f>'步驟1. 先填【111-1申請總表】會自動帶公式至步驟2.欄位'!N9</f>
        <v>0</v>
      </c>
      <c r="O7" s="36">
        <f>'步驟1. 先填【111-1申請總表】會自動帶公式至步驟2.欄位'!O9</f>
        <v>0</v>
      </c>
      <c r="P7" s="36" t="str">
        <f>'步驟1. 先填【111-1申請總表】會自動帶公式至步驟2.欄位'!P9</f>
        <v>郵政存簿</v>
      </c>
      <c r="Q7" s="36">
        <f>'步驟1. 先填【111-1申請總表】會自動帶公式至步驟2.欄位'!Q9</f>
        <v>0</v>
      </c>
      <c r="R7" s="36">
        <f>'步驟1. 先填【111-1申請總表】會自動帶公式至步驟2.欄位'!R9</f>
        <v>0</v>
      </c>
      <c r="S7" s="36" t="str">
        <f>'步驟1. 先填【111-1申請總表】會自動帶公式至步驟2.欄位'!S9</f>
        <v>7000021</v>
      </c>
      <c r="T7" s="36">
        <f>'步驟1. 先填【111-1申請總表】會自動帶公式至步驟2.欄位'!T9</f>
        <v>0</v>
      </c>
      <c r="U7" s="38" t="str">
        <f>'步驟1. 先填【111-1申請總表】會自動帶公式至步驟2.欄位'!U9</f>
        <v/>
      </c>
      <c r="V7" s="38">
        <v>0</v>
      </c>
      <c r="W7" s="38">
        <v>0</v>
      </c>
      <c r="X7" s="38">
        <v>0</v>
      </c>
      <c r="Y7" s="38">
        <v>0</v>
      </c>
      <c r="Z7" s="38" t="str">
        <f>'步驟1. 先填【111-1申請總表】會自動帶公式至步驟2.欄位'!Z9</f>
        <v/>
      </c>
      <c r="AA7" s="38" t="str">
        <f>'步驟1. 先填【111-1申請總表】會自動帶公式至步驟2.欄位'!AA9</f>
        <v/>
      </c>
      <c r="AB7" s="38">
        <v>0</v>
      </c>
      <c r="AC7" s="42">
        <v>0</v>
      </c>
      <c r="AD7" s="38" t="str">
        <f>'步驟1. 先填【111-1申請總表】會自動帶公式至步驟2.欄位'!AD9</f>
        <v/>
      </c>
      <c r="AE7" s="39"/>
    </row>
    <row r="8" spans="1:31" s="40" customFormat="1" ht="61.2" customHeight="1">
      <c r="A8" s="35" t="s">
        <v>472</v>
      </c>
      <c r="B8" s="34">
        <f>'步驟1. 先填【111-1申請總表】會自動帶公式至步驟2.欄位'!B10</f>
        <v>0</v>
      </c>
      <c r="C8" s="35">
        <f>'步驟1. 先填【111-1申請總表】會自動帶公式至步驟2.欄位'!C10</f>
        <v>0</v>
      </c>
      <c r="D8" s="50" t="s">
        <v>6</v>
      </c>
      <c r="E8" s="36">
        <f>'步驟1. 先填【111-1申請總表】會自動帶公式至步驟2.欄位'!E10</f>
        <v>0</v>
      </c>
      <c r="F8" s="215" t="s">
        <v>477</v>
      </c>
      <c r="G8" s="36">
        <f>'步驟1. 先填【111-1申請總表】會自動帶公式至步驟2.欄位'!G10</f>
        <v>0</v>
      </c>
      <c r="H8" s="36">
        <f>'步驟1. 先填【111-1申請總表】會自動帶公式至步驟2.欄位'!H10</f>
        <v>0</v>
      </c>
      <c r="I8" s="52">
        <f>'步驟1. 先填【111-1申請總表】會自動帶公式至步驟2.欄位'!I10</f>
        <v>0</v>
      </c>
      <c r="J8" s="36">
        <f>'步驟1. 先填【111-1申請總表】會自動帶公式至步驟2.欄位'!J10</f>
        <v>0</v>
      </c>
      <c r="K8" s="36">
        <f>'步驟1. 先填【111-1申請總表】會自動帶公式至步驟2.欄位'!K10</f>
        <v>0</v>
      </c>
      <c r="L8" s="36">
        <f>'步驟1. 先填【111-1申請總表】會自動帶公式至步驟2.欄位'!L10</f>
        <v>0</v>
      </c>
      <c r="M8" s="37">
        <f>'步驟1. 先填【111-1申請總表】會自動帶公式至步驟2.欄位'!M10</f>
        <v>0</v>
      </c>
      <c r="N8" s="36">
        <f>'步驟1. 先填【111-1申請總表】會自動帶公式至步驟2.欄位'!N10</f>
        <v>0</v>
      </c>
      <c r="O8" s="36">
        <f>'步驟1. 先填【111-1申請總表】會自動帶公式至步驟2.欄位'!O10</f>
        <v>0</v>
      </c>
      <c r="P8" s="36" t="str">
        <f>'步驟1. 先填【111-1申請總表】會自動帶公式至步驟2.欄位'!P10</f>
        <v>郵政存簿</v>
      </c>
      <c r="Q8" s="36">
        <f>'步驟1. 先填【111-1申請總表】會自動帶公式至步驟2.欄位'!Q10</f>
        <v>0</v>
      </c>
      <c r="R8" s="36">
        <f>'步驟1. 先填【111-1申請總表】會自動帶公式至步驟2.欄位'!R10</f>
        <v>0</v>
      </c>
      <c r="S8" s="36" t="str">
        <f>'步驟1. 先填【111-1申請總表】會自動帶公式至步驟2.欄位'!S10</f>
        <v>7000021</v>
      </c>
      <c r="T8" s="36">
        <f>'步驟1. 先填【111-1申請總表】會自動帶公式至步驟2.欄位'!T10</f>
        <v>0</v>
      </c>
      <c r="U8" s="38" t="str">
        <f>'步驟1. 先填【111-1申請總表】會自動帶公式至步驟2.欄位'!U10</f>
        <v/>
      </c>
      <c r="V8" s="38">
        <v>0</v>
      </c>
      <c r="W8" s="38">
        <v>0</v>
      </c>
      <c r="X8" s="38">
        <v>0</v>
      </c>
      <c r="Y8" s="38">
        <v>0</v>
      </c>
      <c r="Z8" s="38" t="str">
        <f>'步驟1. 先填【111-1申請總表】會自動帶公式至步驟2.欄位'!Z10</f>
        <v/>
      </c>
      <c r="AA8" s="38" t="str">
        <f>'步驟1. 先填【111-1申請總表】會自動帶公式至步驟2.欄位'!AA10</f>
        <v/>
      </c>
      <c r="AB8" s="38">
        <v>0</v>
      </c>
      <c r="AC8" s="42">
        <v>0</v>
      </c>
      <c r="AD8" s="38" t="str">
        <f>'步驟1. 先填【111-1申請總表】會自動帶公式至步驟2.欄位'!AD10</f>
        <v/>
      </c>
      <c r="AE8" s="39"/>
    </row>
    <row r="9" spans="1:31" s="40" customFormat="1" ht="61.2" customHeight="1">
      <c r="A9" s="35" t="s">
        <v>472</v>
      </c>
      <c r="B9" s="34">
        <f>'步驟1. 先填【111-1申請總表】會自動帶公式至步驟2.欄位'!B11</f>
        <v>0</v>
      </c>
      <c r="C9" s="35">
        <f>'步驟1. 先填【111-1申請總表】會自動帶公式至步驟2.欄位'!C11</f>
        <v>0</v>
      </c>
      <c r="D9" s="50" t="s">
        <v>7</v>
      </c>
      <c r="E9" s="36">
        <f>'步驟1. 先填【111-1申請總表】會自動帶公式至步驟2.欄位'!E11</f>
        <v>0</v>
      </c>
      <c r="F9" s="215" t="s">
        <v>477</v>
      </c>
      <c r="G9" s="36">
        <f>'步驟1. 先填【111-1申請總表】會自動帶公式至步驟2.欄位'!G11</f>
        <v>0</v>
      </c>
      <c r="H9" s="36">
        <f>'步驟1. 先填【111-1申請總表】會自動帶公式至步驟2.欄位'!H11</f>
        <v>0</v>
      </c>
      <c r="I9" s="52">
        <f>'步驟1. 先填【111-1申請總表】會自動帶公式至步驟2.欄位'!I11</f>
        <v>0</v>
      </c>
      <c r="J9" s="36">
        <f>'步驟1. 先填【111-1申請總表】會自動帶公式至步驟2.欄位'!J11</f>
        <v>0</v>
      </c>
      <c r="K9" s="36">
        <f>'步驟1. 先填【111-1申請總表】會自動帶公式至步驟2.欄位'!K11</f>
        <v>0</v>
      </c>
      <c r="L9" s="36">
        <f>'步驟1. 先填【111-1申請總表】會自動帶公式至步驟2.欄位'!L11</f>
        <v>0</v>
      </c>
      <c r="M9" s="37">
        <f>'步驟1. 先填【111-1申請總表】會自動帶公式至步驟2.欄位'!M11</f>
        <v>0</v>
      </c>
      <c r="N9" s="36">
        <f>'步驟1. 先填【111-1申請總表】會自動帶公式至步驟2.欄位'!N11</f>
        <v>0</v>
      </c>
      <c r="O9" s="36">
        <f>'步驟1. 先填【111-1申請總表】會自動帶公式至步驟2.欄位'!O11</f>
        <v>0</v>
      </c>
      <c r="P9" s="36" t="str">
        <f>'步驟1. 先填【111-1申請總表】會自動帶公式至步驟2.欄位'!P11</f>
        <v>郵政存簿</v>
      </c>
      <c r="Q9" s="36">
        <f>'步驟1. 先填【111-1申請總表】會自動帶公式至步驟2.欄位'!Q11</f>
        <v>0</v>
      </c>
      <c r="R9" s="36">
        <f>'步驟1. 先填【111-1申請總表】會自動帶公式至步驟2.欄位'!R11</f>
        <v>0</v>
      </c>
      <c r="S9" s="36" t="str">
        <f>'步驟1. 先填【111-1申請總表】會自動帶公式至步驟2.欄位'!S11</f>
        <v>7000021</v>
      </c>
      <c r="T9" s="36">
        <f>'步驟1. 先填【111-1申請總表】會自動帶公式至步驟2.欄位'!T11</f>
        <v>0</v>
      </c>
      <c r="U9" s="38" t="str">
        <f>'步驟1. 先填【111-1申請總表】會自動帶公式至步驟2.欄位'!U11</f>
        <v/>
      </c>
      <c r="V9" s="38">
        <v>0</v>
      </c>
      <c r="W9" s="38">
        <v>0</v>
      </c>
      <c r="X9" s="38">
        <v>0</v>
      </c>
      <c r="Y9" s="38">
        <v>0</v>
      </c>
      <c r="Z9" s="38" t="str">
        <f>'步驟1. 先填【111-1申請總表】會自動帶公式至步驟2.欄位'!Z11</f>
        <v/>
      </c>
      <c r="AA9" s="38" t="str">
        <f>'步驟1. 先填【111-1申請總表】會自動帶公式至步驟2.欄位'!AA11</f>
        <v/>
      </c>
      <c r="AB9" s="38">
        <v>0</v>
      </c>
      <c r="AC9" s="42">
        <v>0</v>
      </c>
      <c r="AD9" s="38" t="str">
        <f>'步驟1. 先填【111-1申請總表】會自動帶公式至步驟2.欄位'!AD11</f>
        <v/>
      </c>
      <c r="AE9" s="39"/>
    </row>
    <row r="10" spans="1:31" s="40" customFormat="1" ht="61.2" customHeight="1">
      <c r="A10" s="35" t="s">
        <v>472</v>
      </c>
      <c r="B10" s="34">
        <f>'步驟1. 先填【111-1申請總表】會自動帶公式至步驟2.欄位'!B12</f>
        <v>0</v>
      </c>
      <c r="C10" s="35">
        <f>'步驟1. 先填【111-1申請總表】會自動帶公式至步驟2.欄位'!C12</f>
        <v>0</v>
      </c>
      <c r="D10" s="50" t="s">
        <v>8</v>
      </c>
      <c r="E10" s="36">
        <f>'步驟1. 先填【111-1申請總表】會自動帶公式至步驟2.欄位'!E12</f>
        <v>0</v>
      </c>
      <c r="F10" s="215" t="s">
        <v>477</v>
      </c>
      <c r="G10" s="36">
        <f>'步驟1. 先填【111-1申請總表】會自動帶公式至步驟2.欄位'!G12</f>
        <v>0</v>
      </c>
      <c r="H10" s="36">
        <f>'步驟1. 先填【111-1申請總表】會自動帶公式至步驟2.欄位'!H12</f>
        <v>0</v>
      </c>
      <c r="I10" s="52">
        <f>'步驟1. 先填【111-1申請總表】會自動帶公式至步驟2.欄位'!I12</f>
        <v>0</v>
      </c>
      <c r="J10" s="36">
        <f>'步驟1. 先填【111-1申請總表】會自動帶公式至步驟2.欄位'!J12</f>
        <v>0</v>
      </c>
      <c r="K10" s="36">
        <f>'步驟1. 先填【111-1申請總表】會自動帶公式至步驟2.欄位'!K12</f>
        <v>0</v>
      </c>
      <c r="L10" s="36">
        <f>'步驟1. 先填【111-1申請總表】會自動帶公式至步驟2.欄位'!L12</f>
        <v>0</v>
      </c>
      <c r="M10" s="37">
        <f>'步驟1. 先填【111-1申請總表】會自動帶公式至步驟2.欄位'!M12</f>
        <v>0</v>
      </c>
      <c r="N10" s="36">
        <f>'步驟1. 先填【111-1申請總表】會自動帶公式至步驟2.欄位'!N12</f>
        <v>0</v>
      </c>
      <c r="O10" s="36">
        <f>'步驟1. 先填【111-1申請總表】會自動帶公式至步驟2.欄位'!O12</f>
        <v>0</v>
      </c>
      <c r="P10" s="36" t="str">
        <f>'步驟1. 先填【111-1申請總表】會自動帶公式至步驟2.欄位'!P12</f>
        <v>郵政存簿</v>
      </c>
      <c r="Q10" s="36">
        <f>'步驟1. 先填【111-1申請總表】會自動帶公式至步驟2.欄位'!Q12</f>
        <v>0</v>
      </c>
      <c r="R10" s="36">
        <f>'步驟1. 先填【111-1申請總表】會自動帶公式至步驟2.欄位'!R12</f>
        <v>0</v>
      </c>
      <c r="S10" s="36" t="str">
        <f>'步驟1. 先填【111-1申請總表】會自動帶公式至步驟2.欄位'!S12</f>
        <v>7000021</v>
      </c>
      <c r="T10" s="36">
        <f>'步驟1. 先填【111-1申請總表】會自動帶公式至步驟2.欄位'!T12</f>
        <v>0</v>
      </c>
      <c r="U10" s="38" t="str">
        <f>'步驟1. 先填【111-1申請總表】會自動帶公式至步驟2.欄位'!U12</f>
        <v/>
      </c>
      <c r="V10" s="38">
        <v>0</v>
      </c>
      <c r="W10" s="38">
        <v>0</v>
      </c>
      <c r="X10" s="38">
        <v>0</v>
      </c>
      <c r="Y10" s="38">
        <v>0</v>
      </c>
      <c r="Z10" s="38" t="str">
        <f>'步驟1. 先填【111-1申請總表】會自動帶公式至步驟2.欄位'!Z12</f>
        <v/>
      </c>
      <c r="AA10" s="38" t="str">
        <f>'步驟1. 先填【111-1申請總表】會自動帶公式至步驟2.欄位'!AA12</f>
        <v/>
      </c>
      <c r="AB10" s="38">
        <v>0</v>
      </c>
      <c r="AC10" s="42">
        <v>0</v>
      </c>
      <c r="AD10" s="38" t="str">
        <f>'步驟1. 先填【111-1申請總表】會自動帶公式至步驟2.欄位'!AD12</f>
        <v/>
      </c>
      <c r="AE10" s="39"/>
    </row>
    <row r="11" spans="1:31" s="40" customFormat="1" ht="61.2" customHeight="1">
      <c r="A11" s="35" t="s">
        <v>472</v>
      </c>
      <c r="B11" s="34">
        <f>'步驟1. 先填【111-1申請總表】會自動帶公式至步驟2.欄位'!B13</f>
        <v>0</v>
      </c>
      <c r="C11" s="35">
        <f>'步驟1. 先填【111-1申請總表】會自動帶公式至步驟2.欄位'!C13</f>
        <v>0</v>
      </c>
      <c r="D11" s="50" t="s">
        <v>9</v>
      </c>
      <c r="E11" s="36">
        <f>'步驟1. 先填【111-1申請總表】會自動帶公式至步驟2.欄位'!E13</f>
        <v>0</v>
      </c>
      <c r="F11" s="215" t="s">
        <v>477</v>
      </c>
      <c r="G11" s="36">
        <f>'步驟1. 先填【111-1申請總表】會自動帶公式至步驟2.欄位'!G13</f>
        <v>0</v>
      </c>
      <c r="H11" s="36">
        <f>'步驟1. 先填【111-1申請總表】會自動帶公式至步驟2.欄位'!H13</f>
        <v>0</v>
      </c>
      <c r="I11" s="52">
        <f>'步驟1. 先填【111-1申請總表】會自動帶公式至步驟2.欄位'!I13</f>
        <v>0</v>
      </c>
      <c r="J11" s="36">
        <f>'步驟1. 先填【111-1申請總表】會自動帶公式至步驟2.欄位'!J13</f>
        <v>0</v>
      </c>
      <c r="K11" s="36">
        <f>'步驟1. 先填【111-1申請總表】會自動帶公式至步驟2.欄位'!K13</f>
        <v>0</v>
      </c>
      <c r="L11" s="36">
        <f>'步驟1. 先填【111-1申請總表】會自動帶公式至步驟2.欄位'!L13</f>
        <v>0</v>
      </c>
      <c r="M11" s="37">
        <f>'步驟1. 先填【111-1申請總表】會自動帶公式至步驟2.欄位'!M13</f>
        <v>0</v>
      </c>
      <c r="N11" s="36">
        <f>'步驟1. 先填【111-1申請總表】會自動帶公式至步驟2.欄位'!N13</f>
        <v>0</v>
      </c>
      <c r="O11" s="36">
        <f>'步驟1. 先填【111-1申請總表】會自動帶公式至步驟2.欄位'!O13</f>
        <v>0</v>
      </c>
      <c r="P11" s="36" t="str">
        <f>'步驟1. 先填【111-1申請總表】會自動帶公式至步驟2.欄位'!P13</f>
        <v>郵政存簿</v>
      </c>
      <c r="Q11" s="36">
        <f>'步驟1. 先填【111-1申請總表】會自動帶公式至步驟2.欄位'!Q13</f>
        <v>0</v>
      </c>
      <c r="R11" s="36">
        <f>'步驟1. 先填【111-1申請總表】會自動帶公式至步驟2.欄位'!R13</f>
        <v>0</v>
      </c>
      <c r="S11" s="36" t="str">
        <f>'步驟1. 先填【111-1申請總表】會自動帶公式至步驟2.欄位'!S13</f>
        <v>7000021</v>
      </c>
      <c r="T11" s="36">
        <f>'步驟1. 先填【111-1申請總表】會自動帶公式至步驟2.欄位'!T13</f>
        <v>0</v>
      </c>
      <c r="U11" s="38" t="str">
        <f>'步驟1. 先填【111-1申請總表】會自動帶公式至步驟2.欄位'!U13</f>
        <v/>
      </c>
      <c r="V11" s="38">
        <v>0</v>
      </c>
      <c r="W11" s="38">
        <v>0</v>
      </c>
      <c r="X11" s="38">
        <v>0</v>
      </c>
      <c r="Y11" s="38">
        <v>0</v>
      </c>
      <c r="Z11" s="38" t="str">
        <f>'步驟1. 先填【111-1申請總表】會自動帶公式至步驟2.欄位'!Z13</f>
        <v/>
      </c>
      <c r="AA11" s="38" t="str">
        <f>'步驟1. 先填【111-1申請總表】會自動帶公式至步驟2.欄位'!AA13</f>
        <v/>
      </c>
      <c r="AB11" s="38">
        <v>0</v>
      </c>
      <c r="AC11" s="42">
        <v>0</v>
      </c>
      <c r="AD11" s="38" t="str">
        <f>'步驟1. 先填【111-1申請總表】會自動帶公式至步驟2.欄位'!AD13</f>
        <v/>
      </c>
      <c r="AE11" s="39"/>
    </row>
    <row r="12" spans="1:31" s="40" customFormat="1" ht="61.2" customHeight="1">
      <c r="A12" s="35" t="s">
        <v>472</v>
      </c>
      <c r="B12" s="34">
        <f>'步驟1. 先填【111-1申請總表】會自動帶公式至步驟2.欄位'!B14</f>
        <v>0</v>
      </c>
      <c r="C12" s="35">
        <f>'步驟1. 先填【111-1申請總表】會自動帶公式至步驟2.欄位'!C14</f>
        <v>0</v>
      </c>
      <c r="D12" s="50" t="s">
        <v>10</v>
      </c>
      <c r="E12" s="36">
        <f>'步驟1. 先填【111-1申請總表】會自動帶公式至步驟2.欄位'!E14</f>
        <v>0</v>
      </c>
      <c r="F12" s="215" t="s">
        <v>477</v>
      </c>
      <c r="G12" s="36">
        <f>'步驟1. 先填【111-1申請總表】會自動帶公式至步驟2.欄位'!G14</f>
        <v>0</v>
      </c>
      <c r="H12" s="36">
        <f>'步驟1. 先填【111-1申請總表】會自動帶公式至步驟2.欄位'!H14</f>
        <v>0</v>
      </c>
      <c r="I12" s="52">
        <f>'步驟1. 先填【111-1申請總表】會自動帶公式至步驟2.欄位'!I14</f>
        <v>0</v>
      </c>
      <c r="J12" s="36">
        <f>'步驟1. 先填【111-1申請總表】會自動帶公式至步驟2.欄位'!J14</f>
        <v>0</v>
      </c>
      <c r="K12" s="36">
        <f>'步驟1. 先填【111-1申請總表】會自動帶公式至步驟2.欄位'!K14</f>
        <v>0</v>
      </c>
      <c r="L12" s="36">
        <f>'步驟1. 先填【111-1申請總表】會自動帶公式至步驟2.欄位'!L14</f>
        <v>0</v>
      </c>
      <c r="M12" s="37">
        <f>'步驟1. 先填【111-1申請總表】會自動帶公式至步驟2.欄位'!M14</f>
        <v>0</v>
      </c>
      <c r="N12" s="36">
        <f>'步驟1. 先填【111-1申請總表】會自動帶公式至步驟2.欄位'!N14</f>
        <v>0</v>
      </c>
      <c r="O12" s="36">
        <f>'步驟1. 先填【111-1申請總表】會自動帶公式至步驟2.欄位'!O14</f>
        <v>0</v>
      </c>
      <c r="P12" s="36" t="str">
        <f>'步驟1. 先填【111-1申請總表】會自動帶公式至步驟2.欄位'!P14</f>
        <v>郵政存簿</v>
      </c>
      <c r="Q12" s="36">
        <f>'步驟1. 先填【111-1申請總表】會自動帶公式至步驟2.欄位'!Q14</f>
        <v>0</v>
      </c>
      <c r="R12" s="36">
        <f>'步驟1. 先填【111-1申請總表】會自動帶公式至步驟2.欄位'!R14</f>
        <v>0</v>
      </c>
      <c r="S12" s="36" t="str">
        <f>'步驟1. 先填【111-1申請總表】會自動帶公式至步驟2.欄位'!S14</f>
        <v>7000021</v>
      </c>
      <c r="T12" s="36">
        <f>'步驟1. 先填【111-1申請總表】會自動帶公式至步驟2.欄位'!T14</f>
        <v>0</v>
      </c>
      <c r="U12" s="38" t="str">
        <f>'步驟1. 先填【111-1申請總表】會自動帶公式至步驟2.欄位'!U14</f>
        <v/>
      </c>
      <c r="V12" s="38">
        <v>0</v>
      </c>
      <c r="W12" s="38">
        <v>0</v>
      </c>
      <c r="X12" s="38">
        <v>0</v>
      </c>
      <c r="Y12" s="38">
        <v>0</v>
      </c>
      <c r="Z12" s="38" t="str">
        <f>'步驟1. 先填【111-1申請總表】會自動帶公式至步驟2.欄位'!Z14</f>
        <v/>
      </c>
      <c r="AA12" s="38" t="str">
        <f>'步驟1. 先填【111-1申請總表】會自動帶公式至步驟2.欄位'!AA14</f>
        <v/>
      </c>
      <c r="AB12" s="38">
        <v>0</v>
      </c>
      <c r="AC12" s="42">
        <v>0</v>
      </c>
      <c r="AD12" s="38" t="str">
        <f>'步驟1. 先填【111-1申請總表】會自動帶公式至步驟2.欄位'!AD14</f>
        <v/>
      </c>
      <c r="AE12" s="39"/>
    </row>
    <row r="13" spans="1:31" s="40" customFormat="1" ht="61.2" customHeight="1">
      <c r="A13" s="35" t="s">
        <v>472</v>
      </c>
      <c r="B13" s="34">
        <f>'步驟1. 先填【111-1申請總表】會自動帶公式至步驟2.欄位'!B15</f>
        <v>0</v>
      </c>
      <c r="C13" s="35">
        <f>'步驟1. 先填【111-1申請總表】會自動帶公式至步驟2.欄位'!C15</f>
        <v>0</v>
      </c>
      <c r="D13" s="50" t="s">
        <v>11</v>
      </c>
      <c r="E13" s="36">
        <f>'步驟1. 先填【111-1申請總表】會自動帶公式至步驟2.欄位'!E15</f>
        <v>0</v>
      </c>
      <c r="F13" s="215" t="s">
        <v>477</v>
      </c>
      <c r="G13" s="36">
        <f>'步驟1. 先填【111-1申請總表】會自動帶公式至步驟2.欄位'!G15</f>
        <v>0</v>
      </c>
      <c r="H13" s="36">
        <f>'步驟1. 先填【111-1申請總表】會自動帶公式至步驟2.欄位'!H15</f>
        <v>0</v>
      </c>
      <c r="I13" s="52">
        <f>'步驟1. 先填【111-1申請總表】會自動帶公式至步驟2.欄位'!I15</f>
        <v>0</v>
      </c>
      <c r="J13" s="36">
        <f>'步驟1. 先填【111-1申請總表】會自動帶公式至步驟2.欄位'!J15</f>
        <v>0</v>
      </c>
      <c r="K13" s="36">
        <f>'步驟1. 先填【111-1申請總表】會自動帶公式至步驟2.欄位'!K15</f>
        <v>0</v>
      </c>
      <c r="L13" s="36">
        <f>'步驟1. 先填【111-1申請總表】會自動帶公式至步驟2.欄位'!L15</f>
        <v>0</v>
      </c>
      <c r="M13" s="37">
        <f>'步驟1. 先填【111-1申請總表】會自動帶公式至步驟2.欄位'!M15</f>
        <v>0</v>
      </c>
      <c r="N13" s="36">
        <f>'步驟1. 先填【111-1申請總表】會自動帶公式至步驟2.欄位'!N15</f>
        <v>0</v>
      </c>
      <c r="O13" s="36">
        <f>'步驟1. 先填【111-1申請總表】會自動帶公式至步驟2.欄位'!O15</f>
        <v>0</v>
      </c>
      <c r="P13" s="36" t="str">
        <f>'步驟1. 先填【111-1申請總表】會自動帶公式至步驟2.欄位'!P15</f>
        <v>郵政存簿</v>
      </c>
      <c r="Q13" s="36">
        <f>'步驟1. 先填【111-1申請總表】會自動帶公式至步驟2.欄位'!Q15</f>
        <v>0</v>
      </c>
      <c r="R13" s="36">
        <f>'步驟1. 先填【111-1申請總表】會自動帶公式至步驟2.欄位'!R15</f>
        <v>0</v>
      </c>
      <c r="S13" s="36" t="str">
        <f>'步驟1. 先填【111-1申請總表】會自動帶公式至步驟2.欄位'!S15</f>
        <v>7000021</v>
      </c>
      <c r="T13" s="36">
        <f>'步驟1. 先填【111-1申請總表】會自動帶公式至步驟2.欄位'!T15</f>
        <v>0</v>
      </c>
      <c r="U13" s="38" t="str">
        <f>'步驟1. 先填【111-1申請總表】會自動帶公式至步驟2.欄位'!U15</f>
        <v/>
      </c>
      <c r="V13" s="38">
        <v>0</v>
      </c>
      <c r="W13" s="38">
        <v>0</v>
      </c>
      <c r="X13" s="38">
        <v>0</v>
      </c>
      <c r="Y13" s="38">
        <v>0</v>
      </c>
      <c r="Z13" s="38" t="str">
        <f>'步驟1. 先填【111-1申請總表】會自動帶公式至步驟2.欄位'!Z15</f>
        <v/>
      </c>
      <c r="AA13" s="38" t="str">
        <f>'步驟1. 先填【111-1申請總表】會自動帶公式至步驟2.欄位'!AA15</f>
        <v/>
      </c>
      <c r="AB13" s="38">
        <v>0</v>
      </c>
      <c r="AC13" s="42">
        <v>0</v>
      </c>
      <c r="AD13" s="38" t="str">
        <f>'步驟1. 先填【111-1申請總表】會自動帶公式至步驟2.欄位'!AD15</f>
        <v/>
      </c>
      <c r="AE13" s="39"/>
    </row>
    <row r="14" spans="1:31" s="40" customFormat="1" ht="61.2" customHeight="1">
      <c r="A14" s="35" t="s">
        <v>472</v>
      </c>
      <c r="B14" s="34">
        <f>'步驟1. 先填【111-1申請總表】會自動帶公式至步驟2.欄位'!B16</f>
        <v>0</v>
      </c>
      <c r="C14" s="35">
        <f>'步驟1. 先填【111-1申請總表】會自動帶公式至步驟2.欄位'!C16</f>
        <v>0</v>
      </c>
      <c r="D14" s="50" t="s">
        <v>12</v>
      </c>
      <c r="E14" s="36">
        <f>'步驟1. 先填【111-1申請總表】會自動帶公式至步驟2.欄位'!E16</f>
        <v>0</v>
      </c>
      <c r="F14" s="215" t="s">
        <v>477</v>
      </c>
      <c r="G14" s="36">
        <f>'步驟1. 先填【111-1申請總表】會自動帶公式至步驟2.欄位'!G16</f>
        <v>0</v>
      </c>
      <c r="H14" s="36">
        <f>'步驟1. 先填【111-1申請總表】會自動帶公式至步驟2.欄位'!H16</f>
        <v>0</v>
      </c>
      <c r="I14" s="52">
        <f>'步驟1. 先填【111-1申請總表】會自動帶公式至步驟2.欄位'!I16</f>
        <v>0</v>
      </c>
      <c r="J14" s="36">
        <f>'步驟1. 先填【111-1申請總表】會自動帶公式至步驟2.欄位'!J16</f>
        <v>0</v>
      </c>
      <c r="K14" s="36">
        <f>'步驟1. 先填【111-1申請總表】會自動帶公式至步驟2.欄位'!K16</f>
        <v>0</v>
      </c>
      <c r="L14" s="36">
        <f>'步驟1. 先填【111-1申請總表】會自動帶公式至步驟2.欄位'!L16</f>
        <v>0</v>
      </c>
      <c r="M14" s="37">
        <f>'步驟1. 先填【111-1申請總表】會自動帶公式至步驟2.欄位'!M16</f>
        <v>0</v>
      </c>
      <c r="N14" s="36">
        <f>'步驟1. 先填【111-1申請總表】會自動帶公式至步驟2.欄位'!N16</f>
        <v>0</v>
      </c>
      <c r="O14" s="36">
        <f>'步驟1. 先填【111-1申請總表】會自動帶公式至步驟2.欄位'!O16</f>
        <v>0</v>
      </c>
      <c r="P14" s="36" t="str">
        <f>'步驟1. 先填【111-1申請總表】會自動帶公式至步驟2.欄位'!P16</f>
        <v>郵政存簿</v>
      </c>
      <c r="Q14" s="36">
        <f>'步驟1. 先填【111-1申請總表】會自動帶公式至步驟2.欄位'!Q16</f>
        <v>0</v>
      </c>
      <c r="R14" s="36">
        <f>'步驟1. 先填【111-1申請總表】會自動帶公式至步驟2.欄位'!R16</f>
        <v>0</v>
      </c>
      <c r="S14" s="36" t="str">
        <f>'步驟1. 先填【111-1申請總表】會自動帶公式至步驟2.欄位'!S16</f>
        <v>7000021</v>
      </c>
      <c r="T14" s="36">
        <f>'步驟1. 先填【111-1申請總表】會自動帶公式至步驟2.欄位'!T16</f>
        <v>0</v>
      </c>
      <c r="U14" s="38" t="str">
        <f>'步驟1. 先填【111-1申請總表】會自動帶公式至步驟2.欄位'!U16</f>
        <v/>
      </c>
      <c r="V14" s="38">
        <v>0</v>
      </c>
      <c r="W14" s="38">
        <v>0</v>
      </c>
      <c r="X14" s="38">
        <v>0</v>
      </c>
      <c r="Y14" s="38">
        <v>0</v>
      </c>
      <c r="Z14" s="38" t="str">
        <f>'步驟1. 先填【111-1申請總表】會自動帶公式至步驟2.欄位'!Z16</f>
        <v/>
      </c>
      <c r="AA14" s="38" t="str">
        <f>'步驟1. 先填【111-1申請總表】會自動帶公式至步驟2.欄位'!AA16</f>
        <v/>
      </c>
      <c r="AB14" s="38">
        <v>0</v>
      </c>
      <c r="AC14" s="42">
        <v>0</v>
      </c>
      <c r="AD14" s="38" t="str">
        <f>'步驟1. 先填【111-1申請總表】會自動帶公式至步驟2.欄位'!AD16</f>
        <v/>
      </c>
      <c r="AE14" s="39"/>
    </row>
    <row r="15" spans="1:31" s="40" customFormat="1" ht="61.2" customHeight="1">
      <c r="A15" s="35" t="s">
        <v>472</v>
      </c>
      <c r="B15" s="34">
        <f>'步驟1. 先填【111-1申請總表】會自動帶公式至步驟2.欄位'!B17</f>
        <v>0</v>
      </c>
      <c r="C15" s="35">
        <f>'步驟1. 先填【111-1申請總表】會自動帶公式至步驟2.欄位'!C17</f>
        <v>0</v>
      </c>
      <c r="D15" s="50" t="s">
        <v>13</v>
      </c>
      <c r="E15" s="36">
        <f>'步驟1. 先填【111-1申請總表】會自動帶公式至步驟2.欄位'!E17</f>
        <v>0</v>
      </c>
      <c r="F15" s="215" t="s">
        <v>477</v>
      </c>
      <c r="G15" s="36">
        <f>'步驟1. 先填【111-1申請總表】會自動帶公式至步驟2.欄位'!G17</f>
        <v>0</v>
      </c>
      <c r="H15" s="36">
        <f>'步驟1. 先填【111-1申請總表】會自動帶公式至步驟2.欄位'!H17</f>
        <v>0</v>
      </c>
      <c r="I15" s="52">
        <f>'步驟1. 先填【111-1申請總表】會自動帶公式至步驟2.欄位'!I17</f>
        <v>0</v>
      </c>
      <c r="J15" s="36">
        <f>'步驟1. 先填【111-1申請總表】會自動帶公式至步驟2.欄位'!J17</f>
        <v>0</v>
      </c>
      <c r="K15" s="36">
        <f>'步驟1. 先填【111-1申請總表】會自動帶公式至步驟2.欄位'!K17</f>
        <v>0</v>
      </c>
      <c r="L15" s="36">
        <f>'步驟1. 先填【111-1申請總表】會自動帶公式至步驟2.欄位'!L17</f>
        <v>0</v>
      </c>
      <c r="M15" s="37">
        <f>'步驟1. 先填【111-1申請總表】會自動帶公式至步驟2.欄位'!M17</f>
        <v>0</v>
      </c>
      <c r="N15" s="36">
        <f>'步驟1. 先填【111-1申請總表】會自動帶公式至步驟2.欄位'!N17</f>
        <v>0</v>
      </c>
      <c r="O15" s="36">
        <f>'步驟1. 先填【111-1申請總表】會自動帶公式至步驟2.欄位'!O17</f>
        <v>0</v>
      </c>
      <c r="P15" s="36" t="str">
        <f>'步驟1. 先填【111-1申請總表】會自動帶公式至步驟2.欄位'!P17</f>
        <v>郵政存簿</v>
      </c>
      <c r="Q15" s="36">
        <f>'步驟1. 先填【111-1申請總表】會自動帶公式至步驟2.欄位'!Q17</f>
        <v>0</v>
      </c>
      <c r="R15" s="36">
        <f>'步驟1. 先填【111-1申請總表】會自動帶公式至步驟2.欄位'!R17</f>
        <v>0</v>
      </c>
      <c r="S15" s="36" t="str">
        <f>'步驟1. 先填【111-1申請總表】會自動帶公式至步驟2.欄位'!S17</f>
        <v>7000021</v>
      </c>
      <c r="T15" s="36">
        <f>'步驟1. 先填【111-1申請總表】會自動帶公式至步驟2.欄位'!T17</f>
        <v>0</v>
      </c>
      <c r="U15" s="38" t="str">
        <f>'步驟1. 先填【111-1申請總表】會自動帶公式至步驟2.欄位'!U17</f>
        <v/>
      </c>
      <c r="V15" s="38">
        <v>0</v>
      </c>
      <c r="W15" s="38">
        <v>0</v>
      </c>
      <c r="X15" s="38">
        <v>0</v>
      </c>
      <c r="Y15" s="38">
        <v>0</v>
      </c>
      <c r="Z15" s="38" t="str">
        <f>'步驟1. 先填【111-1申請總表】會自動帶公式至步驟2.欄位'!Z17</f>
        <v/>
      </c>
      <c r="AA15" s="38" t="str">
        <f>'步驟1. 先填【111-1申請總表】會自動帶公式至步驟2.欄位'!AA17</f>
        <v/>
      </c>
      <c r="AB15" s="38">
        <v>0</v>
      </c>
      <c r="AC15" s="42">
        <v>0</v>
      </c>
      <c r="AD15" s="38" t="str">
        <f>'步驟1. 先填【111-1申請總表】會自動帶公式至步驟2.欄位'!AD17</f>
        <v/>
      </c>
      <c r="AE15" s="39"/>
    </row>
    <row r="16" spans="1:31" s="40" customFormat="1" ht="61.2" customHeight="1">
      <c r="A16" s="35" t="s">
        <v>472</v>
      </c>
      <c r="B16" s="34">
        <f>'步驟1. 先填【111-1申請總表】會自動帶公式至步驟2.欄位'!B18</f>
        <v>0</v>
      </c>
      <c r="C16" s="35">
        <f>'步驟1. 先填【111-1申請總表】會自動帶公式至步驟2.欄位'!C18</f>
        <v>0</v>
      </c>
      <c r="D16" s="50" t="s">
        <v>14</v>
      </c>
      <c r="E16" s="36">
        <f>'步驟1. 先填【111-1申請總表】會自動帶公式至步驟2.欄位'!E18</f>
        <v>0</v>
      </c>
      <c r="F16" s="215" t="s">
        <v>477</v>
      </c>
      <c r="G16" s="36">
        <f>'步驟1. 先填【111-1申請總表】會自動帶公式至步驟2.欄位'!G18</f>
        <v>0</v>
      </c>
      <c r="H16" s="36">
        <f>'步驟1. 先填【111-1申請總表】會自動帶公式至步驟2.欄位'!H18</f>
        <v>0</v>
      </c>
      <c r="I16" s="52">
        <f>'步驟1. 先填【111-1申請總表】會自動帶公式至步驟2.欄位'!I18</f>
        <v>0</v>
      </c>
      <c r="J16" s="36">
        <f>'步驟1. 先填【111-1申請總表】會自動帶公式至步驟2.欄位'!J18</f>
        <v>0</v>
      </c>
      <c r="K16" s="36">
        <f>'步驟1. 先填【111-1申請總表】會自動帶公式至步驟2.欄位'!K18</f>
        <v>0</v>
      </c>
      <c r="L16" s="36">
        <f>'步驟1. 先填【111-1申請總表】會自動帶公式至步驟2.欄位'!L18</f>
        <v>0</v>
      </c>
      <c r="M16" s="37">
        <f>'步驟1. 先填【111-1申請總表】會自動帶公式至步驟2.欄位'!M18</f>
        <v>0</v>
      </c>
      <c r="N16" s="36">
        <f>'步驟1. 先填【111-1申請總表】會自動帶公式至步驟2.欄位'!N18</f>
        <v>0</v>
      </c>
      <c r="O16" s="36">
        <f>'步驟1. 先填【111-1申請總表】會自動帶公式至步驟2.欄位'!O18</f>
        <v>0</v>
      </c>
      <c r="P16" s="36" t="str">
        <f>'步驟1. 先填【111-1申請總表】會自動帶公式至步驟2.欄位'!P18</f>
        <v>郵政存簿</v>
      </c>
      <c r="Q16" s="36">
        <f>'步驟1. 先填【111-1申請總表】會自動帶公式至步驟2.欄位'!Q18</f>
        <v>0</v>
      </c>
      <c r="R16" s="36">
        <f>'步驟1. 先填【111-1申請總表】會自動帶公式至步驟2.欄位'!R18</f>
        <v>0</v>
      </c>
      <c r="S16" s="36" t="str">
        <f>'步驟1. 先填【111-1申請總表】會自動帶公式至步驟2.欄位'!S18</f>
        <v>7000021</v>
      </c>
      <c r="T16" s="36">
        <f>'步驟1. 先填【111-1申請總表】會自動帶公式至步驟2.欄位'!T18</f>
        <v>0</v>
      </c>
      <c r="U16" s="38" t="str">
        <f>'步驟1. 先填【111-1申請總表】會自動帶公式至步驟2.欄位'!U18</f>
        <v/>
      </c>
      <c r="V16" s="38">
        <v>0</v>
      </c>
      <c r="W16" s="38">
        <v>0</v>
      </c>
      <c r="X16" s="38">
        <v>0</v>
      </c>
      <c r="Y16" s="38">
        <v>0</v>
      </c>
      <c r="Z16" s="38" t="str">
        <f>'步驟1. 先填【111-1申請總表】會自動帶公式至步驟2.欄位'!Z18</f>
        <v/>
      </c>
      <c r="AA16" s="38" t="str">
        <f>'步驟1. 先填【111-1申請總表】會自動帶公式至步驟2.欄位'!AA18</f>
        <v/>
      </c>
      <c r="AB16" s="38">
        <v>0</v>
      </c>
      <c r="AC16" s="42">
        <v>0</v>
      </c>
      <c r="AD16" s="38" t="str">
        <f>'步驟1. 先填【111-1申請總表】會自動帶公式至步驟2.欄位'!AD18</f>
        <v/>
      </c>
      <c r="AE16" s="39"/>
    </row>
    <row r="17" spans="1:31" s="40" customFormat="1" ht="61.2" customHeight="1">
      <c r="A17" s="35" t="s">
        <v>472</v>
      </c>
      <c r="B17" s="34">
        <f>'步驟1. 先填【111-1申請總表】會自動帶公式至步驟2.欄位'!B19</f>
        <v>0</v>
      </c>
      <c r="C17" s="35">
        <f>'步驟1. 先填【111-1申請總表】會自動帶公式至步驟2.欄位'!C19</f>
        <v>0</v>
      </c>
      <c r="D17" s="50" t="s">
        <v>15</v>
      </c>
      <c r="E17" s="36">
        <f>'步驟1. 先填【111-1申請總表】會自動帶公式至步驟2.欄位'!E19</f>
        <v>0</v>
      </c>
      <c r="F17" s="215" t="s">
        <v>477</v>
      </c>
      <c r="G17" s="36">
        <f>'步驟1. 先填【111-1申請總表】會自動帶公式至步驟2.欄位'!G19</f>
        <v>0</v>
      </c>
      <c r="H17" s="36">
        <f>'步驟1. 先填【111-1申請總表】會自動帶公式至步驟2.欄位'!H19</f>
        <v>0</v>
      </c>
      <c r="I17" s="52">
        <f>'步驟1. 先填【111-1申請總表】會自動帶公式至步驟2.欄位'!I19</f>
        <v>0</v>
      </c>
      <c r="J17" s="36">
        <f>'步驟1. 先填【111-1申請總表】會自動帶公式至步驟2.欄位'!J19</f>
        <v>0</v>
      </c>
      <c r="K17" s="36">
        <f>'步驟1. 先填【111-1申請總表】會自動帶公式至步驟2.欄位'!K19</f>
        <v>0</v>
      </c>
      <c r="L17" s="36">
        <f>'步驟1. 先填【111-1申請總表】會自動帶公式至步驟2.欄位'!L19</f>
        <v>0</v>
      </c>
      <c r="M17" s="37">
        <f>'步驟1. 先填【111-1申請總表】會自動帶公式至步驟2.欄位'!M19</f>
        <v>0</v>
      </c>
      <c r="N17" s="36">
        <f>'步驟1. 先填【111-1申請總表】會自動帶公式至步驟2.欄位'!N19</f>
        <v>0</v>
      </c>
      <c r="O17" s="36">
        <f>'步驟1. 先填【111-1申請總表】會自動帶公式至步驟2.欄位'!O19</f>
        <v>0</v>
      </c>
      <c r="P17" s="36" t="str">
        <f>'步驟1. 先填【111-1申請總表】會自動帶公式至步驟2.欄位'!P19</f>
        <v>郵政存簿</v>
      </c>
      <c r="Q17" s="36">
        <f>'步驟1. 先填【111-1申請總表】會自動帶公式至步驟2.欄位'!Q19</f>
        <v>0</v>
      </c>
      <c r="R17" s="36">
        <f>'步驟1. 先填【111-1申請總表】會自動帶公式至步驟2.欄位'!R19</f>
        <v>0</v>
      </c>
      <c r="S17" s="36" t="str">
        <f>'步驟1. 先填【111-1申請總表】會自動帶公式至步驟2.欄位'!S19</f>
        <v>7000021</v>
      </c>
      <c r="T17" s="36">
        <f>'步驟1. 先填【111-1申請總表】會自動帶公式至步驟2.欄位'!T19</f>
        <v>0</v>
      </c>
      <c r="U17" s="38" t="str">
        <f>'步驟1. 先填【111-1申請總表】會自動帶公式至步驟2.欄位'!U19</f>
        <v/>
      </c>
      <c r="V17" s="38">
        <v>0</v>
      </c>
      <c r="W17" s="38">
        <v>0</v>
      </c>
      <c r="X17" s="38">
        <v>0</v>
      </c>
      <c r="Y17" s="38">
        <v>0</v>
      </c>
      <c r="Z17" s="38" t="str">
        <f>'步驟1. 先填【111-1申請總表】會自動帶公式至步驟2.欄位'!Z19</f>
        <v/>
      </c>
      <c r="AA17" s="38" t="str">
        <f>'步驟1. 先填【111-1申請總表】會自動帶公式至步驟2.欄位'!AA19</f>
        <v/>
      </c>
      <c r="AB17" s="38">
        <v>0</v>
      </c>
      <c r="AC17" s="42">
        <v>0</v>
      </c>
      <c r="AD17" s="38" t="str">
        <f>'步驟1. 先填【111-1申請總表】會自動帶公式至步驟2.欄位'!AD19</f>
        <v/>
      </c>
      <c r="AE17" s="39"/>
    </row>
    <row r="18" spans="1:31" s="40" customFormat="1" ht="61.2" customHeight="1">
      <c r="A18" s="35" t="s">
        <v>472</v>
      </c>
      <c r="B18" s="34">
        <f>'步驟1. 先填【111-1申請總表】會自動帶公式至步驟2.欄位'!B20</f>
        <v>0</v>
      </c>
      <c r="C18" s="35">
        <f>'步驟1. 先填【111-1申請總表】會自動帶公式至步驟2.欄位'!C20</f>
        <v>0</v>
      </c>
      <c r="D18" s="50" t="s">
        <v>16</v>
      </c>
      <c r="E18" s="36">
        <f>'步驟1. 先填【111-1申請總表】會自動帶公式至步驟2.欄位'!E20</f>
        <v>0</v>
      </c>
      <c r="F18" s="215" t="s">
        <v>477</v>
      </c>
      <c r="G18" s="36">
        <f>'步驟1. 先填【111-1申請總表】會自動帶公式至步驟2.欄位'!G20</f>
        <v>0</v>
      </c>
      <c r="H18" s="36">
        <f>'步驟1. 先填【111-1申請總表】會自動帶公式至步驟2.欄位'!H20</f>
        <v>0</v>
      </c>
      <c r="I18" s="52">
        <f>'步驟1. 先填【111-1申請總表】會自動帶公式至步驟2.欄位'!I20</f>
        <v>0</v>
      </c>
      <c r="J18" s="36">
        <f>'步驟1. 先填【111-1申請總表】會自動帶公式至步驟2.欄位'!J20</f>
        <v>0</v>
      </c>
      <c r="K18" s="36">
        <f>'步驟1. 先填【111-1申請總表】會自動帶公式至步驟2.欄位'!K20</f>
        <v>0</v>
      </c>
      <c r="L18" s="36">
        <f>'步驟1. 先填【111-1申請總表】會自動帶公式至步驟2.欄位'!L20</f>
        <v>0</v>
      </c>
      <c r="M18" s="37">
        <f>'步驟1. 先填【111-1申請總表】會自動帶公式至步驟2.欄位'!M20</f>
        <v>0</v>
      </c>
      <c r="N18" s="36">
        <f>'步驟1. 先填【111-1申請總表】會自動帶公式至步驟2.欄位'!N20</f>
        <v>0</v>
      </c>
      <c r="O18" s="36">
        <f>'步驟1. 先填【111-1申請總表】會自動帶公式至步驟2.欄位'!O20</f>
        <v>0</v>
      </c>
      <c r="P18" s="36" t="str">
        <f>'步驟1. 先填【111-1申請總表】會自動帶公式至步驟2.欄位'!P20</f>
        <v>郵政存簿</v>
      </c>
      <c r="Q18" s="36">
        <f>'步驟1. 先填【111-1申請總表】會自動帶公式至步驟2.欄位'!Q20</f>
        <v>0</v>
      </c>
      <c r="R18" s="36">
        <f>'步驟1. 先填【111-1申請總表】會自動帶公式至步驟2.欄位'!R20</f>
        <v>0</v>
      </c>
      <c r="S18" s="36" t="str">
        <f>'步驟1. 先填【111-1申請總表】會自動帶公式至步驟2.欄位'!S20</f>
        <v>7000021</v>
      </c>
      <c r="T18" s="36">
        <f>'步驟1. 先填【111-1申請總表】會自動帶公式至步驟2.欄位'!T20</f>
        <v>0</v>
      </c>
      <c r="U18" s="38" t="str">
        <f>'步驟1. 先填【111-1申請總表】會自動帶公式至步驟2.欄位'!U20</f>
        <v/>
      </c>
      <c r="V18" s="38">
        <v>0</v>
      </c>
      <c r="W18" s="38">
        <v>0</v>
      </c>
      <c r="X18" s="38">
        <v>0</v>
      </c>
      <c r="Y18" s="38">
        <v>0</v>
      </c>
      <c r="Z18" s="38" t="str">
        <f>'步驟1. 先填【111-1申請總表】會自動帶公式至步驟2.欄位'!Z20</f>
        <v/>
      </c>
      <c r="AA18" s="38" t="str">
        <f>'步驟1. 先填【111-1申請總表】會自動帶公式至步驟2.欄位'!AA20</f>
        <v/>
      </c>
      <c r="AB18" s="38">
        <v>0</v>
      </c>
      <c r="AC18" s="42">
        <v>0</v>
      </c>
      <c r="AD18" s="38" t="str">
        <f>'步驟1. 先填【111-1申請總表】會自動帶公式至步驟2.欄位'!AD20</f>
        <v/>
      </c>
      <c r="AE18" s="39"/>
    </row>
    <row r="19" spans="1:31" s="40" customFormat="1" ht="61.2" customHeight="1">
      <c r="A19" s="35" t="s">
        <v>472</v>
      </c>
      <c r="B19" s="34">
        <f>'步驟1. 先填【111-1申請總表】會自動帶公式至步驟2.欄位'!B21</f>
        <v>0</v>
      </c>
      <c r="C19" s="35">
        <f>'步驟1. 先填【111-1申請總表】會自動帶公式至步驟2.欄位'!C21</f>
        <v>0</v>
      </c>
      <c r="D19" s="50" t="s">
        <v>17</v>
      </c>
      <c r="E19" s="36">
        <f>'步驟1. 先填【111-1申請總表】會自動帶公式至步驟2.欄位'!E21</f>
        <v>0</v>
      </c>
      <c r="F19" s="215" t="s">
        <v>477</v>
      </c>
      <c r="G19" s="36">
        <f>'步驟1. 先填【111-1申請總表】會自動帶公式至步驟2.欄位'!G21</f>
        <v>0</v>
      </c>
      <c r="H19" s="36">
        <f>'步驟1. 先填【111-1申請總表】會自動帶公式至步驟2.欄位'!H21</f>
        <v>0</v>
      </c>
      <c r="I19" s="52">
        <f>'步驟1. 先填【111-1申請總表】會自動帶公式至步驟2.欄位'!I21</f>
        <v>0</v>
      </c>
      <c r="J19" s="36">
        <f>'步驟1. 先填【111-1申請總表】會自動帶公式至步驟2.欄位'!J21</f>
        <v>0</v>
      </c>
      <c r="K19" s="36">
        <f>'步驟1. 先填【111-1申請總表】會自動帶公式至步驟2.欄位'!K21</f>
        <v>0</v>
      </c>
      <c r="L19" s="36">
        <f>'步驟1. 先填【111-1申請總表】會自動帶公式至步驟2.欄位'!L21</f>
        <v>0</v>
      </c>
      <c r="M19" s="37">
        <f>'步驟1. 先填【111-1申請總表】會自動帶公式至步驟2.欄位'!M21</f>
        <v>0</v>
      </c>
      <c r="N19" s="36">
        <f>'步驟1. 先填【111-1申請總表】會自動帶公式至步驟2.欄位'!N21</f>
        <v>0</v>
      </c>
      <c r="O19" s="36">
        <f>'步驟1. 先填【111-1申請總表】會自動帶公式至步驟2.欄位'!O21</f>
        <v>0</v>
      </c>
      <c r="P19" s="36" t="str">
        <f>'步驟1. 先填【111-1申請總表】會自動帶公式至步驟2.欄位'!P21</f>
        <v>郵政存簿</v>
      </c>
      <c r="Q19" s="36">
        <f>'步驟1. 先填【111-1申請總表】會自動帶公式至步驟2.欄位'!Q21</f>
        <v>0</v>
      </c>
      <c r="R19" s="36">
        <f>'步驟1. 先填【111-1申請總表】會自動帶公式至步驟2.欄位'!R21</f>
        <v>0</v>
      </c>
      <c r="S19" s="36" t="str">
        <f>'步驟1. 先填【111-1申請總表】會自動帶公式至步驟2.欄位'!S21</f>
        <v>7000021</v>
      </c>
      <c r="T19" s="36">
        <f>'步驟1. 先填【111-1申請總表】會自動帶公式至步驟2.欄位'!T21</f>
        <v>0</v>
      </c>
      <c r="U19" s="38" t="str">
        <f>'步驟1. 先填【111-1申請總表】會自動帶公式至步驟2.欄位'!U21</f>
        <v/>
      </c>
      <c r="V19" s="38">
        <v>0</v>
      </c>
      <c r="W19" s="38">
        <v>0</v>
      </c>
      <c r="X19" s="38">
        <v>0</v>
      </c>
      <c r="Y19" s="38">
        <v>0</v>
      </c>
      <c r="Z19" s="38" t="str">
        <f>'步驟1. 先填【111-1申請總表】會自動帶公式至步驟2.欄位'!Z21</f>
        <v/>
      </c>
      <c r="AA19" s="38" t="str">
        <f>'步驟1. 先填【111-1申請總表】會自動帶公式至步驟2.欄位'!AA21</f>
        <v/>
      </c>
      <c r="AB19" s="38">
        <v>0</v>
      </c>
      <c r="AC19" s="42">
        <v>0</v>
      </c>
      <c r="AD19" s="38" t="str">
        <f>'步驟1. 先填【111-1申請總表】會自動帶公式至步驟2.欄位'!AD21</f>
        <v/>
      </c>
      <c r="AE19" s="39"/>
    </row>
    <row r="20" spans="1:31" s="40" customFormat="1" ht="61.2" customHeight="1">
      <c r="A20" s="35" t="s">
        <v>472</v>
      </c>
      <c r="B20" s="34">
        <f>'步驟1. 先填【111-1申請總表】會自動帶公式至步驟2.欄位'!B22</f>
        <v>0</v>
      </c>
      <c r="C20" s="35">
        <f>'步驟1. 先填【111-1申請總表】會自動帶公式至步驟2.欄位'!C22</f>
        <v>0</v>
      </c>
      <c r="D20" s="50" t="s">
        <v>18</v>
      </c>
      <c r="E20" s="36">
        <f>'步驟1. 先填【111-1申請總表】會自動帶公式至步驟2.欄位'!E22</f>
        <v>0</v>
      </c>
      <c r="F20" s="215" t="s">
        <v>477</v>
      </c>
      <c r="G20" s="36">
        <f>'步驟1. 先填【111-1申請總表】會自動帶公式至步驟2.欄位'!G22</f>
        <v>0</v>
      </c>
      <c r="H20" s="36">
        <f>'步驟1. 先填【111-1申請總表】會自動帶公式至步驟2.欄位'!H22</f>
        <v>0</v>
      </c>
      <c r="I20" s="52">
        <f>'步驟1. 先填【111-1申請總表】會自動帶公式至步驟2.欄位'!I22</f>
        <v>0</v>
      </c>
      <c r="J20" s="36">
        <f>'步驟1. 先填【111-1申請總表】會自動帶公式至步驟2.欄位'!J22</f>
        <v>0</v>
      </c>
      <c r="K20" s="36">
        <f>'步驟1. 先填【111-1申請總表】會自動帶公式至步驟2.欄位'!K22</f>
        <v>0</v>
      </c>
      <c r="L20" s="36">
        <f>'步驟1. 先填【111-1申請總表】會自動帶公式至步驟2.欄位'!L22</f>
        <v>0</v>
      </c>
      <c r="M20" s="37">
        <f>'步驟1. 先填【111-1申請總表】會自動帶公式至步驟2.欄位'!M22</f>
        <v>0</v>
      </c>
      <c r="N20" s="36">
        <f>'步驟1. 先填【111-1申請總表】會自動帶公式至步驟2.欄位'!N22</f>
        <v>0</v>
      </c>
      <c r="O20" s="36">
        <f>'步驟1. 先填【111-1申請總表】會自動帶公式至步驟2.欄位'!O22</f>
        <v>0</v>
      </c>
      <c r="P20" s="36" t="str">
        <f>'步驟1. 先填【111-1申請總表】會自動帶公式至步驟2.欄位'!P22</f>
        <v>郵政存簿</v>
      </c>
      <c r="Q20" s="36">
        <f>'步驟1. 先填【111-1申請總表】會自動帶公式至步驟2.欄位'!Q22</f>
        <v>0</v>
      </c>
      <c r="R20" s="36">
        <f>'步驟1. 先填【111-1申請總表】會自動帶公式至步驟2.欄位'!R22</f>
        <v>0</v>
      </c>
      <c r="S20" s="36" t="str">
        <f>'步驟1. 先填【111-1申請總表】會自動帶公式至步驟2.欄位'!S22</f>
        <v>7000021</v>
      </c>
      <c r="T20" s="36">
        <f>'步驟1. 先填【111-1申請總表】會自動帶公式至步驟2.欄位'!T22</f>
        <v>0</v>
      </c>
      <c r="U20" s="38" t="str">
        <f>'步驟1. 先填【111-1申請總表】會自動帶公式至步驟2.欄位'!U22</f>
        <v/>
      </c>
      <c r="V20" s="38">
        <v>0</v>
      </c>
      <c r="W20" s="38">
        <v>0</v>
      </c>
      <c r="X20" s="38">
        <v>0</v>
      </c>
      <c r="Y20" s="38">
        <v>0</v>
      </c>
      <c r="Z20" s="38" t="str">
        <f>'步驟1. 先填【111-1申請總表】會自動帶公式至步驟2.欄位'!Z22</f>
        <v/>
      </c>
      <c r="AA20" s="38" t="str">
        <f>'步驟1. 先填【111-1申請總表】會自動帶公式至步驟2.欄位'!AA22</f>
        <v/>
      </c>
      <c r="AB20" s="38">
        <v>0</v>
      </c>
      <c r="AC20" s="42">
        <v>0</v>
      </c>
      <c r="AD20" s="38" t="str">
        <f>'步驟1. 先填【111-1申請總表】會自動帶公式至步驟2.欄位'!AD22</f>
        <v/>
      </c>
      <c r="AE20" s="39"/>
    </row>
    <row r="21" spans="1:31" s="40" customFormat="1" ht="61.2" customHeight="1">
      <c r="A21" s="35" t="s">
        <v>472</v>
      </c>
      <c r="B21" s="34">
        <f>'步驟1. 先填【111-1申請總表】會自動帶公式至步驟2.欄位'!B23</f>
        <v>0</v>
      </c>
      <c r="C21" s="35">
        <f>'步驟1. 先填【111-1申請總表】會自動帶公式至步驟2.欄位'!C23</f>
        <v>0</v>
      </c>
      <c r="D21" s="50" t="s">
        <v>19</v>
      </c>
      <c r="E21" s="36">
        <f>'步驟1. 先填【111-1申請總表】會自動帶公式至步驟2.欄位'!E23</f>
        <v>0</v>
      </c>
      <c r="F21" s="215" t="s">
        <v>477</v>
      </c>
      <c r="G21" s="36">
        <f>'步驟1. 先填【111-1申請總表】會自動帶公式至步驟2.欄位'!G23</f>
        <v>0</v>
      </c>
      <c r="H21" s="36">
        <f>'步驟1. 先填【111-1申請總表】會自動帶公式至步驟2.欄位'!H23</f>
        <v>0</v>
      </c>
      <c r="I21" s="52">
        <f>'步驟1. 先填【111-1申請總表】會自動帶公式至步驟2.欄位'!I23</f>
        <v>0</v>
      </c>
      <c r="J21" s="36">
        <f>'步驟1. 先填【111-1申請總表】會自動帶公式至步驟2.欄位'!J23</f>
        <v>0</v>
      </c>
      <c r="K21" s="36">
        <f>'步驟1. 先填【111-1申請總表】會自動帶公式至步驟2.欄位'!K23</f>
        <v>0</v>
      </c>
      <c r="L21" s="36">
        <f>'步驟1. 先填【111-1申請總表】會自動帶公式至步驟2.欄位'!L23</f>
        <v>0</v>
      </c>
      <c r="M21" s="37">
        <f>'步驟1. 先填【111-1申請總表】會自動帶公式至步驟2.欄位'!M23</f>
        <v>0</v>
      </c>
      <c r="N21" s="36">
        <f>'步驟1. 先填【111-1申請總表】會自動帶公式至步驟2.欄位'!N23</f>
        <v>0</v>
      </c>
      <c r="O21" s="36">
        <f>'步驟1. 先填【111-1申請總表】會自動帶公式至步驟2.欄位'!O23</f>
        <v>0</v>
      </c>
      <c r="P21" s="36" t="str">
        <f>'步驟1. 先填【111-1申請總表】會自動帶公式至步驟2.欄位'!P23</f>
        <v>郵政存簿</v>
      </c>
      <c r="Q21" s="36">
        <f>'步驟1. 先填【111-1申請總表】會自動帶公式至步驟2.欄位'!Q23</f>
        <v>0</v>
      </c>
      <c r="R21" s="36">
        <f>'步驟1. 先填【111-1申請總表】會自動帶公式至步驟2.欄位'!R23</f>
        <v>0</v>
      </c>
      <c r="S21" s="36" t="str">
        <f>'步驟1. 先填【111-1申請總表】會自動帶公式至步驟2.欄位'!S23</f>
        <v>7000021</v>
      </c>
      <c r="T21" s="36">
        <f>'步驟1. 先填【111-1申請總表】會自動帶公式至步驟2.欄位'!T23</f>
        <v>0</v>
      </c>
      <c r="U21" s="38" t="str">
        <f>'步驟1. 先填【111-1申請總表】會自動帶公式至步驟2.欄位'!U23</f>
        <v/>
      </c>
      <c r="V21" s="38">
        <v>0</v>
      </c>
      <c r="W21" s="38">
        <v>0</v>
      </c>
      <c r="X21" s="38">
        <v>0</v>
      </c>
      <c r="Y21" s="38">
        <v>0</v>
      </c>
      <c r="Z21" s="38" t="str">
        <f>'步驟1. 先填【111-1申請總表】會自動帶公式至步驟2.欄位'!Z23</f>
        <v/>
      </c>
      <c r="AA21" s="38" t="str">
        <f>'步驟1. 先填【111-1申請總表】會自動帶公式至步驟2.欄位'!AA23</f>
        <v/>
      </c>
      <c r="AB21" s="38">
        <v>0</v>
      </c>
      <c r="AC21" s="42">
        <v>0</v>
      </c>
      <c r="AD21" s="38" t="str">
        <f>'步驟1. 先填【111-1申請總表】會自動帶公式至步驟2.欄位'!AD23</f>
        <v/>
      </c>
      <c r="AE21" s="39"/>
    </row>
    <row r="22" spans="1:31" s="40" customFormat="1" ht="61.2" customHeight="1">
      <c r="A22" s="35" t="s">
        <v>472</v>
      </c>
      <c r="B22" s="34">
        <f>'步驟1. 先填【111-1申請總表】會自動帶公式至步驟2.欄位'!B24</f>
        <v>0</v>
      </c>
      <c r="C22" s="35">
        <f>'步驟1. 先填【111-1申請總表】會自動帶公式至步驟2.欄位'!C24</f>
        <v>0</v>
      </c>
      <c r="D22" s="50" t="s">
        <v>20</v>
      </c>
      <c r="E22" s="36">
        <f>'步驟1. 先填【111-1申請總表】會自動帶公式至步驟2.欄位'!E24</f>
        <v>0</v>
      </c>
      <c r="F22" s="215" t="s">
        <v>477</v>
      </c>
      <c r="G22" s="36">
        <f>'步驟1. 先填【111-1申請總表】會自動帶公式至步驟2.欄位'!G24</f>
        <v>0</v>
      </c>
      <c r="H22" s="36">
        <f>'步驟1. 先填【111-1申請總表】會自動帶公式至步驟2.欄位'!H24</f>
        <v>0</v>
      </c>
      <c r="I22" s="52">
        <f>'步驟1. 先填【111-1申請總表】會自動帶公式至步驟2.欄位'!I24</f>
        <v>0</v>
      </c>
      <c r="J22" s="36">
        <f>'步驟1. 先填【111-1申請總表】會自動帶公式至步驟2.欄位'!J24</f>
        <v>0</v>
      </c>
      <c r="K22" s="36">
        <f>'步驟1. 先填【111-1申請總表】會自動帶公式至步驟2.欄位'!K24</f>
        <v>0</v>
      </c>
      <c r="L22" s="36">
        <f>'步驟1. 先填【111-1申請總表】會自動帶公式至步驟2.欄位'!L24</f>
        <v>0</v>
      </c>
      <c r="M22" s="37">
        <f>'步驟1. 先填【111-1申請總表】會自動帶公式至步驟2.欄位'!M24</f>
        <v>0</v>
      </c>
      <c r="N22" s="36">
        <f>'步驟1. 先填【111-1申請總表】會自動帶公式至步驟2.欄位'!N24</f>
        <v>0</v>
      </c>
      <c r="O22" s="36">
        <f>'步驟1. 先填【111-1申請總表】會自動帶公式至步驟2.欄位'!O24</f>
        <v>0</v>
      </c>
      <c r="P22" s="36" t="str">
        <f>'步驟1. 先填【111-1申請總表】會自動帶公式至步驟2.欄位'!P24</f>
        <v>郵政存簿</v>
      </c>
      <c r="Q22" s="36">
        <f>'步驟1. 先填【111-1申請總表】會自動帶公式至步驟2.欄位'!Q24</f>
        <v>0</v>
      </c>
      <c r="R22" s="36">
        <f>'步驟1. 先填【111-1申請總表】會自動帶公式至步驟2.欄位'!R24</f>
        <v>0</v>
      </c>
      <c r="S22" s="36" t="str">
        <f>'步驟1. 先填【111-1申請總表】會自動帶公式至步驟2.欄位'!S24</f>
        <v>7000021</v>
      </c>
      <c r="T22" s="36">
        <f>'步驟1. 先填【111-1申請總表】會自動帶公式至步驟2.欄位'!T24</f>
        <v>0</v>
      </c>
      <c r="U22" s="38" t="str">
        <f>'步驟1. 先填【111-1申請總表】會自動帶公式至步驟2.欄位'!U24</f>
        <v/>
      </c>
      <c r="V22" s="38">
        <v>0</v>
      </c>
      <c r="W22" s="38">
        <v>0</v>
      </c>
      <c r="X22" s="38">
        <v>0</v>
      </c>
      <c r="Y22" s="38">
        <v>0</v>
      </c>
      <c r="Z22" s="38" t="str">
        <f>'步驟1. 先填【111-1申請總表】會自動帶公式至步驟2.欄位'!Z24</f>
        <v/>
      </c>
      <c r="AA22" s="38" t="str">
        <f>'步驟1. 先填【111-1申請總表】會自動帶公式至步驟2.欄位'!AA24</f>
        <v/>
      </c>
      <c r="AB22" s="38">
        <v>0</v>
      </c>
      <c r="AC22" s="42">
        <v>0</v>
      </c>
      <c r="AD22" s="38" t="str">
        <f>'步驟1. 先填【111-1申請總表】會自動帶公式至步驟2.欄位'!AD24</f>
        <v/>
      </c>
      <c r="AE22" s="39"/>
    </row>
    <row r="23" spans="1:31" s="40" customFormat="1" ht="61.2" customHeight="1">
      <c r="A23" s="35" t="s">
        <v>472</v>
      </c>
      <c r="B23" s="34">
        <f>'步驟1. 先填【111-1申請總表】會自動帶公式至步驟2.欄位'!B25</f>
        <v>0</v>
      </c>
      <c r="C23" s="35">
        <f>'步驟1. 先填【111-1申請總表】會自動帶公式至步驟2.欄位'!C25</f>
        <v>0</v>
      </c>
      <c r="D23" s="50" t="s">
        <v>21</v>
      </c>
      <c r="E23" s="36">
        <f>'步驟1. 先填【111-1申請總表】會自動帶公式至步驟2.欄位'!E25</f>
        <v>0</v>
      </c>
      <c r="F23" s="215" t="s">
        <v>477</v>
      </c>
      <c r="G23" s="36">
        <f>'步驟1. 先填【111-1申請總表】會自動帶公式至步驟2.欄位'!G25</f>
        <v>0</v>
      </c>
      <c r="H23" s="36">
        <f>'步驟1. 先填【111-1申請總表】會自動帶公式至步驟2.欄位'!H25</f>
        <v>0</v>
      </c>
      <c r="I23" s="52">
        <f>'步驟1. 先填【111-1申請總表】會自動帶公式至步驟2.欄位'!I25</f>
        <v>0</v>
      </c>
      <c r="J23" s="36">
        <f>'步驟1. 先填【111-1申請總表】會自動帶公式至步驟2.欄位'!J25</f>
        <v>0</v>
      </c>
      <c r="K23" s="36">
        <f>'步驟1. 先填【111-1申請總表】會自動帶公式至步驟2.欄位'!K25</f>
        <v>0</v>
      </c>
      <c r="L23" s="36">
        <f>'步驟1. 先填【111-1申請總表】會自動帶公式至步驟2.欄位'!L25</f>
        <v>0</v>
      </c>
      <c r="M23" s="37">
        <f>'步驟1. 先填【111-1申請總表】會自動帶公式至步驟2.欄位'!M25</f>
        <v>0</v>
      </c>
      <c r="N23" s="36">
        <f>'步驟1. 先填【111-1申請總表】會自動帶公式至步驟2.欄位'!N25</f>
        <v>0</v>
      </c>
      <c r="O23" s="36">
        <f>'步驟1. 先填【111-1申請總表】會自動帶公式至步驟2.欄位'!O25</f>
        <v>0</v>
      </c>
      <c r="P23" s="36" t="str">
        <f>'步驟1. 先填【111-1申請總表】會自動帶公式至步驟2.欄位'!P25</f>
        <v>郵政存簿</v>
      </c>
      <c r="Q23" s="36">
        <f>'步驟1. 先填【111-1申請總表】會自動帶公式至步驟2.欄位'!Q25</f>
        <v>0</v>
      </c>
      <c r="R23" s="36">
        <f>'步驟1. 先填【111-1申請總表】會自動帶公式至步驟2.欄位'!R25</f>
        <v>0</v>
      </c>
      <c r="S23" s="36" t="str">
        <f>'步驟1. 先填【111-1申請總表】會自動帶公式至步驟2.欄位'!S25</f>
        <v>7000021</v>
      </c>
      <c r="T23" s="36">
        <f>'步驟1. 先填【111-1申請總表】會自動帶公式至步驟2.欄位'!T25</f>
        <v>0</v>
      </c>
      <c r="U23" s="38" t="str">
        <f>'步驟1. 先填【111-1申請總表】會自動帶公式至步驟2.欄位'!U25</f>
        <v/>
      </c>
      <c r="V23" s="38">
        <v>0</v>
      </c>
      <c r="W23" s="38">
        <v>0</v>
      </c>
      <c r="X23" s="38">
        <v>0</v>
      </c>
      <c r="Y23" s="38">
        <v>0</v>
      </c>
      <c r="Z23" s="38" t="str">
        <f>'步驟1. 先填【111-1申請總表】會自動帶公式至步驟2.欄位'!Z25</f>
        <v/>
      </c>
      <c r="AA23" s="38" t="str">
        <f>'步驟1. 先填【111-1申請總表】會自動帶公式至步驟2.欄位'!AA25</f>
        <v/>
      </c>
      <c r="AB23" s="38">
        <v>0</v>
      </c>
      <c r="AC23" s="42">
        <v>0</v>
      </c>
      <c r="AD23" s="38" t="str">
        <f>'步驟1. 先填【111-1申請總表】會自動帶公式至步驟2.欄位'!AD25</f>
        <v/>
      </c>
      <c r="AE23" s="39"/>
    </row>
    <row r="24" spans="1:31" s="40" customFormat="1" ht="61.2" customHeight="1">
      <c r="A24" s="35" t="s">
        <v>472</v>
      </c>
      <c r="B24" s="34">
        <f>'步驟1. 先填【111-1申請總表】會自動帶公式至步驟2.欄位'!B26</f>
        <v>0</v>
      </c>
      <c r="C24" s="35">
        <f>'步驟1. 先填【111-1申請總表】會自動帶公式至步驟2.欄位'!C26</f>
        <v>0</v>
      </c>
      <c r="D24" s="50" t="s">
        <v>22</v>
      </c>
      <c r="E24" s="36">
        <f>'步驟1. 先填【111-1申請總表】會自動帶公式至步驟2.欄位'!E26</f>
        <v>0</v>
      </c>
      <c r="F24" s="215" t="s">
        <v>477</v>
      </c>
      <c r="G24" s="36">
        <f>'步驟1. 先填【111-1申請總表】會自動帶公式至步驟2.欄位'!G26</f>
        <v>0</v>
      </c>
      <c r="H24" s="36">
        <f>'步驟1. 先填【111-1申請總表】會自動帶公式至步驟2.欄位'!H26</f>
        <v>0</v>
      </c>
      <c r="I24" s="52">
        <f>'步驟1. 先填【111-1申請總表】會自動帶公式至步驟2.欄位'!I26</f>
        <v>0</v>
      </c>
      <c r="J24" s="36">
        <f>'步驟1. 先填【111-1申請總表】會自動帶公式至步驟2.欄位'!J26</f>
        <v>0</v>
      </c>
      <c r="K24" s="36">
        <f>'步驟1. 先填【111-1申請總表】會自動帶公式至步驟2.欄位'!K26</f>
        <v>0</v>
      </c>
      <c r="L24" s="36">
        <f>'步驟1. 先填【111-1申請總表】會自動帶公式至步驟2.欄位'!L26</f>
        <v>0</v>
      </c>
      <c r="M24" s="37">
        <f>'步驟1. 先填【111-1申請總表】會自動帶公式至步驟2.欄位'!M26</f>
        <v>0</v>
      </c>
      <c r="N24" s="36">
        <f>'步驟1. 先填【111-1申請總表】會自動帶公式至步驟2.欄位'!N26</f>
        <v>0</v>
      </c>
      <c r="O24" s="36">
        <f>'步驟1. 先填【111-1申請總表】會自動帶公式至步驟2.欄位'!O26</f>
        <v>0</v>
      </c>
      <c r="P24" s="36" t="str">
        <f>'步驟1. 先填【111-1申請總表】會自動帶公式至步驟2.欄位'!P26</f>
        <v>郵政存簿</v>
      </c>
      <c r="Q24" s="36">
        <f>'步驟1. 先填【111-1申請總表】會自動帶公式至步驟2.欄位'!Q26</f>
        <v>0</v>
      </c>
      <c r="R24" s="36">
        <f>'步驟1. 先填【111-1申請總表】會自動帶公式至步驟2.欄位'!R26</f>
        <v>0</v>
      </c>
      <c r="S24" s="36" t="str">
        <f>'步驟1. 先填【111-1申請總表】會自動帶公式至步驟2.欄位'!S26</f>
        <v>7000021</v>
      </c>
      <c r="T24" s="36">
        <f>'步驟1. 先填【111-1申請總表】會自動帶公式至步驟2.欄位'!T26</f>
        <v>0</v>
      </c>
      <c r="U24" s="38" t="str">
        <f>'步驟1. 先填【111-1申請總表】會自動帶公式至步驟2.欄位'!U26</f>
        <v/>
      </c>
      <c r="V24" s="38">
        <v>0</v>
      </c>
      <c r="W24" s="38">
        <v>0</v>
      </c>
      <c r="X24" s="38">
        <v>0</v>
      </c>
      <c r="Y24" s="38">
        <v>0</v>
      </c>
      <c r="Z24" s="38" t="str">
        <f>'步驟1. 先填【111-1申請總表】會自動帶公式至步驟2.欄位'!Z26</f>
        <v/>
      </c>
      <c r="AA24" s="38" t="str">
        <f>'步驟1. 先填【111-1申請總表】會自動帶公式至步驟2.欄位'!AA26</f>
        <v/>
      </c>
      <c r="AB24" s="38">
        <v>0</v>
      </c>
      <c r="AC24" s="42">
        <v>0</v>
      </c>
      <c r="AD24" s="38" t="str">
        <f>'步驟1. 先填【111-1申請總表】會自動帶公式至步驟2.欄位'!AD26</f>
        <v/>
      </c>
      <c r="AE24" s="39"/>
    </row>
    <row r="25" spans="1:31" s="23" customFormat="1" ht="61.2" customHeight="1">
      <c r="A25" s="35" t="s">
        <v>472</v>
      </c>
      <c r="B25" s="34">
        <f>'步驟1. 先填【111-1申請總表】會自動帶公式至步驟2.欄位'!B27</f>
        <v>0</v>
      </c>
      <c r="C25" s="35">
        <f>'步驟1. 先填【111-1申請總表】會自動帶公式至步驟2.欄位'!C27</f>
        <v>0</v>
      </c>
      <c r="D25" s="50" t="s">
        <v>23</v>
      </c>
      <c r="E25" s="36">
        <f>'步驟1. 先填【111-1申請總表】會自動帶公式至步驟2.欄位'!E27</f>
        <v>0</v>
      </c>
      <c r="F25" s="215" t="s">
        <v>477</v>
      </c>
      <c r="G25" s="36">
        <f>'步驟1. 先填【111-1申請總表】會自動帶公式至步驟2.欄位'!G27</f>
        <v>0</v>
      </c>
      <c r="H25" s="36">
        <f>'步驟1. 先填【111-1申請總表】會自動帶公式至步驟2.欄位'!H27</f>
        <v>0</v>
      </c>
      <c r="I25" s="52">
        <f>'步驟1. 先填【111-1申請總表】會自動帶公式至步驟2.欄位'!I27</f>
        <v>0</v>
      </c>
      <c r="J25" s="36">
        <f>'步驟1. 先填【111-1申請總表】會自動帶公式至步驟2.欄位'!J27</f>
        <v>0</v>
      </c>
      <c r="K25" s="36">
        <f>'步驟1. 先填【111-1申請總表】會自動帶公式至步驟2.欄位'!K27</f>
        <v>0</v>
      </c>
      <c r="L25" s="36">
        <f>'步驟1. 先填【111-1申請總表】會自動帶公式至步驟2.欄位'!L27</f>
        <v>0</v>
      </c>
      <c r="M25" s="37">
        <f>'步驟1. 先填【111-1申請總表】會自動帶公式至步驟2.欄位'!M27</f>
        <v>0</v>
      </c>
      <c r="N25" s="36">
        <f>'步驟1. 先填【111-1申請總表】會自動帶公式至步驟2.欄位'!N27</f>
        <v>0</v>
      </c>
      <c r="O25" s="36">
        <f>'步驟1. 先填【111-1申請總表】會自動帶公式至步驟2.欄位'!O27</f>
        <v>0</v>
      </c>
      <c r="P25" s="36" t="str">
        <f>'步驟1. 先填【111-1申請總表】會自動帶公式至步驟2.欄位'!P27</f>
        <v>郵政存簿</v>
      </c>
      <c r="Q25" s="36">
        <f>'步驟1. 先填【111-1申請總表】會自動帶公式至步驟2.欄位'!Q27</f>
        <v>0</v>
      </c>
      <c r="R25" s="36">
        <f>'步驟1. 先填【111-1申請總表】會自動帶公式至步驟2.欄位'!R27</f>
        <v>0</v>
      </c>
      <c r="S25" s="36" t="str">
        <f>'步驟1. 先填【111-1申請總表】會自動帶公式至步驟2.欄位'!S27</f>
        <v>7000021</v>
      </c>
      <c r="T25" s="36">
        <f>'步驟1. 先填【111-1申請總表】會自動帶公式至步驟2.欄位'!T27</f>
        <v>0</v>
      </c>
      <c r="U25" s="38" t="str">
        <f>'步驟1. 先填【111-1申請總表】會自動帶公式至步驟2.欄位'!U27</f>
        <v/>
      </c>
      <c r="V25" s="38">
        <v>0</v>
      </c>
      <c r="W25" s="38">
        <v>0</v>
      </c>
      <c r="X25" s="38">
        <v>0</v>
      </c>
      <c r="Y25" s="38">
        <v>0</v>
      </c>
      <c r="Z25" s="38" t="str">
        <f>'步驟1. 先填【111-1申請總表】會自動帶公式至步驟2.欄位'!Z27</f>
        <v/>
      </c>
      <c r="AA25" s="38" t="str">
        <f>'步驟1. 先填【111-1申請總表】會自動帶公式至步驟2.欄位'!AA27</f>
        <v/>
      </c>
      <c r="AB25" s="38">
        <v>0</v>
      </c>
      <c r="AC25" s="42">
        <v>0</v>
      </c>
      <c r="AD25" s="38" t="str">
        <f>'步驟1. 先填【111-1申請總表】會自動帶公式至步驟2.欄位'!AD27</f>
        <v/>
      </c>
      <c r="AE25" s="41"/>
    </row>
    <row r="26" spans="1:31" s="23" customFormat="1" ht="61.2" customHeight="1">
      <c r="A26" s="35" t="s">
        <v>472</v>
      </c>
      <c r="B26" s="34">
        <f>'步驟1. 先填【111-1申請總表】會自動帶公式至步驟2.欄位'!B28</f>
        <v>0</v>
      </c>
      <c r="C26" s="35">
        <f>'步驟1. 先填【111-1申請總表】會自動帶公式至步驟2.欄位'!C28</f>
        <v>0</v>
      </c>
      <c r="D26" s="50" t="s">
        <v>24</v>
      </c>
      <c r="E26" s="36">
        <f>'步驟1. 先填【111-1申請總表】會自動帶公式至步驟2.欄位'!E28</f>
        <v>0</v>
      </c>
      <c r="F26" s="215" t="s">
        <v>477</v>
      </c>
      <c r="G26" s="36">
        <f>'步驟1. 先填【111-1申請總表】會自動帶公式至步驟2.欄位'!G28</f>
        <v>0</v>
      </c>
      <c r="H26" s="36">
        <f>'步驟1. 先填【111-1申請總表】會自動帶公式至步驟2.欄位'!H28</f>
        <v>0</v>
      </c>
      <c r="I26" s="52">
        <f>'步驟1. 先填【111-1申請總表】會自動帶公式至步驟2.欄位'!I28</f>
        <v>0</v>
      </c>
      <c r="J26" s="36">
        <f>'步驟1. 先填【111-1申請總表】會自動帶公式至步驟2.欄位'!J28</f>
        <v>0</v>
      </c>
      <c r="K26" s="36">
        <f>'步驟1. 先填【111-1申請總表】會自動帶公式至步驟2.欄位'!K28</f>
        <v>0</v>
      </c>
      <c r="L26" s="36">
        <f>'步驟1. 先填【111-1申請總表】會自動帶公式至步驟2.欄位'!L28</f>
        <v>0</v>
      </c>
      <c r="M26" s="37">
        <f>'步驟1. 先填【111-1申請總表】會自動帶公式至步驟2.欄位'!M28</f>
        <v>0</v>
      </c>
      <c r="N26" s="36">
        <f>'步驟1. 先填【111-1申請總表】會自動帶公式至步驟2.欄位'!N28</f>
        <v>0</v>
      </c>
      <c r="O26" s="36">
        <f>'步驟1. 先填【111-1申請總表】會自動帶公式至步驟2.欄位'!O28</f>
        <v>0</v>
      </c>
      <c r="P26" s="36" t="str">
        <f>'步驟1. 先填【111-1申請總表】會自動帶公式至步驟2.欄位'!P28</f>
        <v>郵政存簿</v>
      </c>
      <c r="Q26" s="36">
        <f>'步驟1. 先填【111-1申請總表】會自動帶公式至步驟2.欄位'!Q28</f>
        <v>0</v>
      </c>
      <c r="R26" s="36">
        <f>'步驟1. 先填【111-1申請總表】會自動帶公式至步驟2.欄位'!R28</f>
        <v>0</v>
      </c>
      <c r="S26" s="36" t="str">
        <f>'步驟1. 先填【111-1申請總表】會自動帶公式至步驟2.欄位'!S28</f>
        <v>7000021</v>
      </c>
      <c r="T26" s="36">
        <f>'步驟1. 先填【111-1申請總表】會自動帶公式至步驟2.欄位'!T28</f>
        <v>0</v>
      </c>
      <c r="U26" s="38" t="str">
        <f>'步驟1. 先填【111-1申請總表】會自動帶公式至步驟2.欄位'!U28</f>
        <v/>
      </c>
      <c r="V26" s="38">
        <v>0</v>
      </c>
      <c r="W26" s="38">
        <v>0</v>
      </c>
      <c r="X26" s="38">
        <v>0</v>
      </c>
      <c r="Y26" s="38">
        <v>0</v>
      </c>
      <c r="Z26" s="38" t="str">
        <f>'步驟1. 先填【111-1申請總表】會自動帶公式至步驟2.欄位'!Z28</f>
        <v/>
      </c>
      <c r="AA26" s="38" t="str">
        <f>'步驟1. 先填【111-1申請總表】會自動帶公式至步驟2.欄位'!AA28</f>
        <v/>
      </c>
      <c r="AB26" s="38">
        <v>0</v>
      </c>
      <c r="AC26" s="42">
        <v>0</v>
      </c>
      <c r="AD26" s="38" t="str">
        <f>'步驟1. 先填【111-1申請總表】會自動帶公式至步驟2.欄位'!AD28</f>
        <v/>
      </c>
      <c r="AE26" s="41"/>
    </row>
    <row r="27" spans="1:31" s="23" customFormat="1" ht="61.2" customHeight="1">
      <c r="A27" s="35" t="s">
        <v>472</v>
      </c>
      <c r="B27" s="34">
        <f>'步驟1. 先填【111-1申請總表】會自動帶公式至步驟2.欄位'!B29</f>
        <v>0</v>
      </c>
      <c r="C27" s="35">
        <f>'步驟1. 先填【111-1申請總表】會自動帶公式至步驟2.欄位'!C29</f>
        <v>0</v>
      </c>
      <c r="D27" s="50" t="s">
        <v>25</v>
      </c>
      <c r="E27" s="36">
        <f>'步驟1. 先填【111-1申請總表】會自動帶公式至步驟2.欄位'!E29</f>
        <v>0</v>
      </c>
      <c r="F27" s="215" t="s">
        <v>477</v>
      </c>
      <c r="G27" s="36">
        <f>'步驟1. 先填【111-1申請總表】會自動帶公式至步驟2.欄位'!G29</f>
        <v>0</v>
      </c>
      <c r="H27" s="36">
        <f>'步驟1. 先填【111-1申請總表】會自動帶公式至步驟2.欄位'!H29</f>
        <v>0</v>
      </c>
      <c r="I27" s="52">
        <f>'步驟1. 先填【111-1申請總表】會自動帶公式至步驟2.欄位'!I29</f>
        <v>0</v>
      </c>
      <c r="J27" s="36">
        <f>'步驟1. 先填【111-1申請總表】會自動帶公式至步驟2.欄位'!J29</f>
        <v>0</v>
      </c>
      <c r="K27" s="36">
        <f>'步驟1. 先填【111-1申請總表】會自動帶公式至步驟2.欄位'!K29</f>
        <v>0</v>
      </c>
      <c r="L27" s="36">
        <f>'步驟1. 先填【111-1申請總表】會自動帶公式至步驟2.欄位'!L29</f>
        <v>0</v>
      </c>
      <c r="M27" s="37">
        <f>'步驟1. 先填【111-1申請總表】會自動帶公式至步驟2.欄位'!M29</f>
        <v>0</v>
      </c>
      <c r="N27" s="36">
        <f>'步驟1. 先填【111-1申請總表】會自動帶公式至步驟2.欄位'!N29</f>
        <v>0</v>
      </c>
      <c r="O27" s="36">
        <f>'步驟1. 先填【111-1申請總表】會自動帶公式至步驟2.欄位'!O29</f>
        <v>0</v>
      </c>
      <c r="P27" s="36" t="str">
        <f>'步驟1. 先填【111-1申請總表】會自動帶公式至步驟2.欄位'!P29</f>
        <v>郵政存簿</v>
      </c>
      <c r="Q27" s="36">
        <f>'步驟1. 先填【111-1申請總表】會自動帶公式至步驟2.欄位'!Q29</f>
        <v>0</v>
      </c>
      <c r="R27" s="36">
        <f>'步驟1. 先填【111-1申請總表】會自動帶公式至步驟2.欄位'!R29</f>
        <v>0</v>
      </c>
      <c r="S27" s="36" t="str">
        <f>'步驟1. 先填【111-1申請總表】會自動帶公式至步驟2.欄位'!S29</f>
        <v>7000021</v>
      </c>
      <c r="T27" s="36">
        <f>'步驟1. 先填【111-1申請總表】會自動帶公式至步驟2.欄位'!T29</f>
        <v>0</v>
      </c>
      <c r="U27" s="38" t="str">
        <f>'步驟1. 先填【111-1申請總表】會自動帶公式至步驟2.欄位'!U29</f>
        <v/>
      </c>
      <c r="V27" s="38">
        <v>0</v>
      </c>
      <c r="W27" s="38">
        <v>0</v>
      </c>
      <c r="X27" s="38">
        <v>0</v>
      </c>
      <c r="Y27" s="38">
        <v>0</v>
      </c>
      <c r="Z27" s="38" t="str">
        <f>'步驟1. 先填【111-1申請總表】會自動帶公式至步驟2.欄位'!Z29</f>
        <v/>
      </c>
      <c r="AA27" s="38" t="str">
        <f>'步驟1. 先填【111-1申請總表】會自動帶公式至步驟2.欄位'!AA29</f>
        <v/>
      </c>
      <c r="AB27" s="38">
        <v>0</v>
      </c>
      <c r="AC27" s="42">
        <v>0</v>
      </c>
      <c r="AD27" s="38" t="str">
        <f>'步驟1. 先填【111-1申請總表】會自動帶公式至步驟2.欄位'!AD29</f>
        <v/>
      </c>
      <c r="AE27" s="41"/>
    </row>
    <row r="28" spans="1:31" s="23" customFormat="1" ht="61.2" customHeight="1">
      <c r="A28" s="35" t="s">
        <v>472</v>
      </c>
      <c r="B28" s="34">
        <f>'步驟1. 先填【111-1申請總表】會自動帶公式至步驟2.欄位'!B30</f>
        <v>0</v>
      </c>
      <c r="C28" s="35">
        <f>'步驟1. 先填【111-1申請總表】會自動帶公式至步驟2.欄位'!C30</f>
        <v>0</v>
      </c>
      <c r="D28" s="50" t="s">
        <v>26</v>
      </c>
      <c r="E28" s="36">
        <f>'步驟1. 先填【111-1申請總表】會自動帶公式至步驟2.欄位'!E30</f>
        <v>0</v>
      </c>
      <c r="F28" s="215" t="s">
        <v>477</v>
      </c>
      <c r="G28" s="36">
        <f>'步驟1. 先填【111-1申請總表】會自動帶公式至步驟2.欄位'!G30</f>
        <v>0</v>
      </c>
      <c r="H28" s="36">
        <f>'步驟1. 先填【111-1申請總表】會自動帶公式至步驟2.欄位'!H30</f>
        <v>0</v>
      </c>
      <c r="I28" s="52">
        <f>'步驟1. 先填【111-1申請總表】會自動帶公式至步驟2.欄位'!I30</f>
        <v>0</v>
      </c>
      <c r="J28" s="36">
        <f>'步驟1. 先填【111-1申請總表】會自動帶公式至步驟2.欄位'!J30</f>
        <v>0</v>
      </c>
      <c r="K28" s="36">
        <f>'步驟1. 先填【111-1申請總表】會自動帶公式至步驟2.欄位'!K30</f>
        <v>0</v>
      </c>
      <c r="L28" s="36">
        <f>'步驟1. 先填【111-1申請總表】會自動帶公式至步驟2.欄位'!L30</f>
        <v>0</v>
      </c>
      <c r="M28" s="37">
        <f>'步驟1. 先填【111-1申請總表】會自動帶公式至步驟2.欄位'!M30</f>
        <v>0</v>
      </c>
      <c r="N28" s="36">
        <f>'步驟1. 先填【111-1申請總表】會自動帶公式至步驟2.欄位'!N30</f>
        <v>0</v>
      </c>
      <c r="O28" s="36">
        <f>'步驟1. 先填【111-1申請總表】會自動帶公式至步驟2.欄位'!O30</f>
        <v>0</v>
      </c>
      <c r="P28" s="36" t="str">
        <f>'步驟1. 先填【111-1申請總表】會自動帶公式至步驟2.欄位'!P30</f>
        <v>郵政存簿</v>
      </c>
      <c r="Q28" s="36">
        <f>'步驟1. 先填【111-1申請總表】會自動帶公式至步驟2.欄位'!Q30</f>
        <v>0</v>
      </c>
      <c r="R28" s="36">
        <f>'步驟1. 先填【111-1申請總表】會自動帶公式至步驟2.欄位'!R30</f>
        <v>0</v>
      </c>
      <c r="S28" s="36" t="str">
        <f>'步驟1. 先填【111-1申請總表】會自動帶公式至步驟2.欄位'!S30</f>
        <v>7000021</v>
      </c>
      <c r="T28" s="36">
        <f>'步驟1. 先填【111-1申請總表】會自動帶公式至步驟2.欄位'!T30</f>
        <v>0</v>
      </c>
      <c r="U28" s="38" t="str">
        <f>'步驟1. 先填【111-1申請總表】會自動帶公式至步驟2.欄位'!U30</f>
        <v/>
      </c>
      <c r="V28" s="38">
        <v>0</v>
      </c>
      <c r="W28" s="38">
        <v>0</v>
      </c>
      <c r="X28" s="38">
        <v>0</v>
      </c>
      <c r="Y28" s="38">
        <v>0</v>
      </c>
      <c r="Z28" s="38" t="str">
        <f>'步驟1. 先填【111-1申請總表】會自動帶公式至步驟2.欄位'!Z30</f>
        <v/>
      </c>
      <c r="AA28" s="38" t="str">
        <f>'步驟1. 先填【111-1申請總表】會自動帶公式至步驟2.欄位'!AA30</f>
        <v/>
      </c>
      <c r="AB28" s="38">
        <v>0</v>
      </c>
      <c r="AC28" s="42">
        <v>0</v>
      </c>
      <c r="AD28" s="38" t="str">
        <f>'步驟1. 先填【111-1申請總表】會自動帶公式至步驟2.欄位'!AD30</f>
        <v/>
      </c>
      <c r="AE28" s="41"/>
    </row>
    <row r="29" spans="1:31" s="23" customFormat="1" ht="61.2" customHeight="1">
      <c r="A29" s="35" t="s">
        <v>472</v>
      </c>
      <c r="B29" s="34">
        <f>'步驟1. 先填【111-1申請總表】會自動帶公式至步驟2.欄位'!B31</f>
        <v>0</v>
      </c>
      <c r="C29" s="35">
        <f>'步驟1. 先填【111-1申請總表】會自動帶公式至步驟2.欄位'!C31</f>
        <v>0</v>
      </c>
      <c r="D29" s="50" t="s">
        <v>27</v>
      </c>
      <c r="E29" s="36">
        <f>'步驟1. 先填【111-1申請總表】會自動帶公式至步驟2.欄位'!E31</f>
        <v>0</v>
      </c>
      <c r="F29" s="215" t="s">
        <v>477</v>
      </c>
      <c r="G29" s="36">
        <f>'步驟1. 先填【111-1申請總表】會自動帶公式至步驟2.欄位'!G31</f>
        <v>0</v>
      </c>
      <c r="H29" s="36">
        <f>'步驟1. 先填【111-1申請總表】會自動帶公式至步驟2.欄位'!H31</f>
        <v>0</v>
      </c>
      <c r="I29" s="52">
        <f>'步驟1. 先填【111-1申請總表】會自動帶公式至步驟2.欄位'!I31</f>
        <v>0</v>
      </c>
      <c r="J29" s="36">
        <f>'步驟1. 先填【111-1申請總表】會自動帶公式至步驟2.欄位'!J31</f>
        <v>0</v>
      </c>
      <c r="K29" s="36">
        <f>'步驟1. 先填【111-1申請總表】會自動帶公式至步驟2.欄位'!K31</f>
        <v>0</v>
      </c>
      <c r="L29" s="36">
        <f>'步驟1. 先填【111-1申請總表】會自動帶公式至步驟2.欄位'!L31</f>
        <v>0</v>
      </c>
      <c r="M29" s="37">
        <f>'步驟1. 先填【111-1申請總表】會自動帶公式至步驟2.欄位'!M31</f>
        <v>0</v>
      </c>
      <c r="N29" s="36">
        <f>'步驟1. 先填【111-1申請總表】會自動帶公式至步驟2.欄位'!N31</f>
        <v>0</v>
      </c>
      <c r="O29" s="36">
        <f>'步驟1. 先填【111-1申請總表】會自動帶公式至步驟2.欄位'!O31</f>
        <v>0</v>
      </c>
      <c r="P29" s="36" t="str">
        <f>'步驟1. 先填【111-1申請總表】會自動帶公式至步驟2.欄位'!P31</f>
        <v>郵政存簿</v>
      </c>
      <c r="Q29" s="36">
        <f>'步驟1. 先填【111-1申請總表】會自動帶公式至步驟2.欄位'!Q31</f>
        <v>0</v>
      </c>
      <c r="R29" s="36">
        <f>'步驟1. 先填【111-1申請總表】會自動帶公式至步驟2.欄位'!R31</f>
        <v>0</v>
      </c>
      <c r="S29" s="36" t="str">
        <f>'步驟1. 先填【111-1申請總表】會自動帶公式至步驟2.欄位'!S31</f>
        <v>7000021</v>
      </c>
      <c r="T29" s="36">
        <f>'步驟1. 先填【111-1申請總表】會自動帶公式至步驟2.欄位'!T31</f>
        <v>0</v>
      </c>
      <c r="U29" s="38" t="str">
        <f>'步驟1. 先填【111-1申請總表】會自動帶公式至步驟2.欄位'!U31</f>
        <v/>
      </c>
      <c r="V29" s="38">
        <v>0</v>
      </c>
      <c r="W29" s="38">
        <v>0</v>
      </c>
      <c r="X29" s="38">
        <v>0</v>
      </c>
      <c r="Y29" s="38">
        <v>0</v>
      </c>
      <c r="Z29" s="38" t="str">
        <f>'步驟1. 先填【111-1申請總表】會自動帶公式至步驟2.欄位'!Z31</f>
        <v/>
      </c>
      <c r="AA29" s="38" t="str">
        <f>'步驟1. 先填【111-1申請總表】會自動帶公式至步驟2.欄位'!AA31</f>
        <v/>
      </c>
      <c r="AB29" s="38">
        <v>0</v>
      </c>
      <c r="AC29" s="42">
        <v>0</v>
      </c>
      <c r="AD29" s="38" t="str">
        <f>'步驟1. 先填【111-1申請總表】會自動帶公式至步驟2.欄位'!AD31</f>
        <v/>
      </c>
      <c r="AE29" s="41"/>
    </row>
    <row r="30" spans="1:31" s="23" customFormat="1" ht="61.2" customHeight="1">
      <c r="A30" s="35" t="s">
        <v>472</v>
      </c>
      <c r="B30" s="34">
        <f>'步驟1. 先填【111-1申請總表】會自動帶公式至步驟2.欄位'!B32</f>
        <v>0</v>
      </c>
      <c r="C30" s="35">
        <f>'步驟1. 先填【111-1申請總表】會自動帶公式至步驟2.欄位'!C32</f>
        <v>0</v>
      </c>
      <c r="D30" s="50" t="s">
        <v>28</v>
      </c>
      <c r="E30" s="36">
        <f>'步驟1. 先填【111-1申請總表】會自動帶公式至步驟2.欄位'!E32</f>
        <v>0</v>
      </c>
      <c r="F30" s="215" t="s">
        <v>477</v>
      </c>
      <c r="G30" s="36">
        <f>'步驟1. 先填【111-1申請總表】會自動帶公式至步驟2.欄位'!G32</f>
        <v>0</v>
      </c>
      <c r="H30" s="36">
        <f>'步驟1. 先填【111-1申請總表】會自動帶公式至步驟2.欄位'!H32</f>
        <v>0</v>
      </c>
      <c r="I30" s="52">
        <f>'步驟1. 先填【111-1申請總表】會自動帶公式至步驟2.欄位'!I32</f>
        <v>0</v>
      </c>
      <c r="J30" s="36">
        <f>'步驟1. 先填【111-1申請總表】會自動帶公式至步驟2.欄位'!J32</f>
        <v>0</v>
      </c>
      <c r="K30" s="36">
        <f>'步驟1. 先填【111-1申請總表】會自動帶公式至步驟2.欄位'!K32</f>
        <v>0</v>
      </c>
      <c r="L30" s="36">
        <f>'步驟1. 先填【111-1申請總表】會自動帶公式至步驟2.欄位'!L32</f>
        <v>0</v>
      </c>
      <c r="M30" s="37">
        <f>'步驟1. 先填【111-1申請總表】會自動帶公式至步驟2.欄位'!M32</f>
        <v>0</v>
      </c>
      <c r="N30" s="36">
        <f>'步驟1. 先填【111-1申請總表】會自動帶公式至步驟2.欄位'!N32</f>
        <v>0</v>
      </c>
      <c r="O30" s="36">
        <f>'步驟1. 先填【111-1申請總表】會自動帶公式至步驟2.欄位'!O32</f>
        <v>0</v>
      </c>
      <c r="P30" s="36" t="str">
        <f>'步驟1. 先填【111-1申請總表】會自動帶公式至步驟2.欄位'!P32</f>
        <v>郵政存簿</v>
      </c>
      <c r="Q30" s="36">
        <f>'步驟1. 先填【111-1申請總表】會自動帶公式至步驟2.欄位'!Q32</f>
        <v>0</v>
      </c>
      <c r="R30" s="36">
        <f>'步驟1. 先填【111-1申請總表】會自動帶公式至步驟2.欄位'!R32</f>
        <v>0</v>
      </c>
      <c r="S30" s="36" t="str">
        <f>'步驟1. 先填【111-1申請總表】會自動帶公式至步驟2.欄位'!S32</f>
        <v>7000021</v>
      </c>
      <c r="T30" s="36">
        <f>'步驟1. 先填【111-1申請總表】會自動帶公式至步驟2.欄位'!T32</f>
        <v>0</v>
      </c>
      <c r="U30" s="38" t="str">
        <f>'步驟1. 先填【111-1申請總表】會自動帶公式至步驟2.欄位'!U32</f>
        <v/>
      </c>
      <c r="V30" s="38">
        <v>0</v>
      </c>
      <c r="W30" s="38">
        <v>0</v>
      </c>
      <c r="X30" s="38">
        <v>0</v>
      </c>
      <c r="Y30" s="38">
        <v>0</v>
      </c>
      <c r="Z30" s="38" t="str">
        <f>'步驟1. 先填【111-1申請總表】會自動帶公式至步驟2.欄位'!Z32</f>
        <v/>
      </c>
      <c r="AA30" s="38" t="str">
        <f>'步驟1. 先填【111-1申請總表】會自動帶公式至步驟2.欄位'!AA32</f>
        <v/>
      </c>
      <c r="AB30" s="38">
        <v>0</v>
      </c>
      <c r="AC30" s="42">
        <v>0</v>
      </c>
      <c r="AD30" s="38" t="str">
        <f>'步驟1. 先填【111-1申請總表】會自動帶公式至步驟2.欄位'!AD32</f>
        <v/>
      </c>
      <c r="AE30" s="41"/>
    </row>
    <row r="31" spans="1:31" s="23" customFormat="1" ht="61.2" customHeight="1">
      <c r="A31" s="35" t="s">
        <v>472</v>
      </c>
      <c r="B31" s="34">
        <f>'步驟1. 先填【111-1申請總表】會自動帶公式至步驟2.欄位'!B33</f>
        <v>0</v>
      </c>
      <c r="C31" s="35">
        <f>'步驟1. 先填【111-1申請總表】會自動帶公式至步驟2.欄位'!C33</f>
        <v>0</v>
      </c>
      <c r="D31" s="50" t="s">
        <v>29</v>
      </c>
      <c r="E31" s="36">
        <f>'步驟1. 先填【111-1申請總表】會自動帶公式至步驟2.欄位'!E33</f>
        <v>0</v>
      </c>
      <c r="F31" s="215" t="s">
        <v>477</v>
      </c>
      <c r="G31" s="36">
        <f>'步驟1. 先填【111-1申請總表】會自動帶公式至步驟2.欄位'!G33</f>
        <v>0</v>
      </c>
      <c r="H31" s="36">
        <f>'步驟1. 先填【111-1申請總表】會自動帶公式至步驟2.欄位'!H33</f>
        <v>0</v>
      </c>
      <c r="I31" s="52">
        <f>'步驟1. 先填【111-1申請總表】會自動帶公式至步驟2.欄位'!I33</f>
        <v>0</v>
      </c>
      <c r="J31" s="36">
        <f>'步驟1. 先填【111-1申請總表】會自動帶公式至步驟2.欄位'!J33</f>
        <v>0</v>
      </c>
      <c r="K31" s="36">
        <f>'步驟1. 先填【111-1申請總表】會自動帶公式至步驟2.欄位'!K33</f>
        <v>0</v>
      </c>
      <c r="L31" s="36">
        <f>'步驟1. 先填【111-1申請總表】會自動帶公式至步驟2.欄位'!L33</f>
        <v>0</v>
      </c>
      <c r="M31" s="37">
        <f>'步驟1. 先填【111-1申請總表】會自動帶公式至步驟2.欄位'!M33</f>
        <v>0</v>
      </c>
      <c r="N31" s="36">
        <f>'步驟1. 先填【111-1申請總表】會自動帶公式至步驟2.欄位'!N33</f>
        <v>0</v>
      </c>
      <c r="O31" s="36">
        <f>'步驟1. 先填【111-1申請總表】會自動帶公式至步驟2.欄位'!O33</f>
        <v>0</v>
      </c>
      <c r="P31" s="36" t="str">
        <f>'步驟1. 先填【111-1申請總表】會自動帶公式至步驟2.欄位'!P33</f>
        <v>郵政存簿</v>
      </c>
      <c r="Q31" s="36">
        <f>'步驟1. 先填【111-1申請總表】會自動帶公式至步驟2.欄位'!Q33</f>
        <v>0</v>
      </c>
      <c r="R31" s="36">
        <f>'步驟1. 先填【111-1申請總表】會自動帶公式至步驟2.欄位'!R33</f>
        <v>0</v>
      </c>
      <c r="S31" s="36" t="str">
        <f>'步驟1. 先填【111-1申請總表】會自動帶公式至步驟2.欄位'!S33</f>
        <v>7000021</v>
      </c>
      <c r="T31" s="36">
        <f>'步驟1. 先填【111-1申請總表】會自動帶公式至步驟2.欄位'!T33</f>
        <v>0</v>
      </c>
      <c r="U31" s="38" t="str">
        <f>'步驟1. 先填【111-1申請總表】會自動帶公式至步驟2.欄位'!U33</f>
        <v/>
      </c>
      <c r="V31" s="38">
        <v>0</v>
      </c>
      <c r="W31" s="38">
        <v>0</v>
      </c>
      <c r="X31" s="38">
        <v>0</v>
      </c>
      <c r="Y31" s="38">
        <v>0</v>
      </c>
      <c r="Z31" s="38" t="str">
        <f>'步驟1. 先填【111-1申請總表】會自動帶公式至步驟2.欄位'!Z33</f>
        <v/>
      </c>
      <c r="AA31" s="38" t="str">
        <f>'步驟1. 先填【111-1申請總表】會自動帶公式至步驟2.欄位'!AA33</f>
        <v/>
      </c>
      <c r="AB31" s="38">
        <v>0</v>
      </c>
      <c r="AC31" s="42">
        <v>0</v>
      </c>
      <c r="AD31" s="38" t="str">
        <f>'步驟1. 先填【111-1申請總表】會自動帶公式至步驟2.欄位'!AD33</f>
        <v/>
      </c>
      <c r="AE31" s="41"/>
    </row>
    <row r="32" spans="1:31" s="23" customFormat="1" ht="61.2" customHeight="1">
      <c r="A32" s="35" t="s">
        <v>472</v>
      </c>
      <c r="B32" s="34">
        <f>'步驟1. 先填【111-1申請總表】會自動帶公式至步驟2.欄位'!B34</f>
        <v>0</v>
      </c>
      <c r="C32" s="35">
        <f>'步驟1. 先填【111-1申請總表】會自動帶公式至步驟2.欄位'!C34</f>
        <v>0</v>
      </c>
      <c r="D32" s="50" t="s">
        <v>30</v>
      </c>
      <c r="E32" s="36">
        <f>'步驟1. 先填【111-1申請總表】會自動帶公式至步驟2.欄位'!E34</f>
        <v>0</v>
      </c>
      <c r="F32" s="215" t="s">
        <v>477</v>
      </c>
      <c r="G32" s="36">
        <f>'步驟1. 先填【111-1申請總表】會自動帶公式至步驟2.欄位'!G34</f>
        <v>0</v>
      </c>
      <c r="H32" s="36">
        <f>'步驟1. 先填【111-1申請總表】會自動帶公式至步驟2.欄位'!H34</f>
        <v>0</v>
      </c>
      <c r="I32" s="52">
        <f>'步驟1. 先填【111-1申請總表】會自動帶公式至步驟2.欄位'!I34</f>
        <v>0</v>
      </c>
      <c r="J32" s="36">
        <f>'步驟1. 先填【111-1申請總表】會自動帶公式至步驟2.欄位'!J34</f>
        <v>0</v>
      </c>
      <c r="K32" s="36">
        <f>'步驟1. 先填【111-1申請總表】會自動帶公式至步驟2.欄位'!K34</f>
        <v>0</v>
      </c>
      <c r="L32" s="36">
        <f>'步驟1. 先填【111-1申請總表】會自動帶公式至步驟2.欄位'!L34</f>
        <v>0</v>
      </c>
      <c r="M32" s="37">
        <f>'步驟1. 先填【111-1申請總表】會自動帶公式至步驟2.欄位'!M34</f>
        <v>0</v>
      </c>
      <c r="N32" s="36">
        <f>'步驟1. 先填【111-1申請總表】會自動帶公式至步驟2.欄位'!N34</f>
        <v>0</v>
      </c>
      <c r="O32" s="36">
        <f>'步驟1. 先填【111-1申請總表】會自動帶公式至步驟2.欄位'!O34</f>
        <v>0</v>
      </c>
      <c r="P32" s="36" t="str">
        <f>'步驟1. 先填【111-1申請總表】會自動帶公式至步驟2.欄位'!P34</f>
        <v>郵政存簿</v>
      </c>
      <c r="Q32" s="36">
        <f>'步驟1. 先填【111-1申請總表】會自動帶公式至步驟2.欄位'!Q34</f>
        <v>0</v>
      </c>
      <c r="R32" s="36">
        <f>'步驟1. 先填【111-1申請總表】會自動帶公式至步驟2.欄位'!R34</f>
        <v>0</v>
      </c>
      <c r="S32" s="36" t="str">
        <f>'步驟1. 先填【111-1申請總表】會自動帶公式至步驟2.欄位'!S34</f>
        <v>7000021</v>
      </c>
      <c r="T32" s="36">
        <f>'步驟1. 先填【111-1申請總表】會自動帶公式至步驟2.欄位'!T34</f>
        <v>0</v>
      </c>
      <c r="U32" s="38" t="str">
        <f>'步驟1. 先填【111-1申請總表】會自動帶公式至步驟2.欄位'!U34</f>
        <v/>
      </c>
      <c r="V32" s="38">
        <v>0</v>
      </c>
      <c r="W32" s="38">
        <v>0</v>
      </c>
      <c r="X32" s="38">
        <v>0</v>
      </c>
      <c r="Y32" s="38">
        <v>0</v>
      </c>
      <c r="Z32" s="38" t="str">
        <f>'步驟1. 先填【111-1申請總表】會自動帶公式至步驟2.欄位'!Z34</f>
        <v/>
      </c>
      <c r="AA32" s="38" t="str">
        <f>'步驟1. 先填【111-1申請總表】會自動帶公式至步驟2.欄位'!AA34</f>
        <v/>
      </c>
      <c r="AB32" s="38">
        <v>0</v>
      </c>
      <c r="AC32" s="42">
        <v>0</v>
      </c>
      <c r="AD32" s="38" t="str">
        <f>'步驟1. 先填【111-1申請總表】會自動帶公式至步驟2.欄位'!AD34</f>
        <v/>
      </c>
      <c r="AE32" s="41"/>
    </row>
    <row r="33" spans="1:31" s="23" customFormat="1" ht="61.2" customHeight="1">
      <c r="A33" s="35" t="s">
        <v>472</v>
      </c>
      <c r="B33" s="34">
        <f>'步驟1. 先填【111-1申請總表】會自動帶公式至步驟2.欄位'!B35</f>
        <v>0</v>
      </c>
      <c r="C33" s="35">
        <f>'步驟1. 先填【111-1申請總表】會自動帶公式至步驟2.欄位'!C35</f>
        <v>0</v>
      </c>
      <c r="D33" s="50" t="s">
        <v>31</v>
      </c>
      <c r="E33" s="36">
        <f>'步驟1. 先填【111-1申請總表】會自動帶公式至步驟2.欄位'!E35</f>
        <v>0</v>
      </c>
      <c r="F33" s="215" t="s">
        <v>477</v>
      </c>
      <c r="G33" s="36">
        <f>'步驟1. 先填【111-1申請總表】會自動帶公式至步驟2.欄位'!G35</f>
        <v>0</v>
      </c>
      <c r="H33" s="36">
        <f>'步驟1. 先填【111-1申請總表】會自動帶公式至步驟2.欄位'!H35</f>
        <v>0</v>
      </c>
      <c r="I33" s="52">
        <f>'步驟1. 先填【111-1申請總表】會自動帶公式至步驟2.欄位'!I35</f>
        <v>0</v>
      </c>
      <c r="J33" s="36">
        <f>'步驟1. 先填【111-1申請總表】會自動帶公式至步驟2.欄位'!J35</f>
        <v>0</v>
      </c>
      <c r="K33" s="36">
        <f>'步驟1. 先填【111-1申請總表】會自動帶公式至步驟2.欄位'!K35</f>
        <v>0</v>
      </c>
      <c r="L33" s="36">
        <f>'步驟1. 先填【111-1申請總表】會自動帶公式至步驟2.欄位'!L35</f>
        <v>0</v>
      </c>
      <c r="M33" s="37">
        <f>'步驟1. 先填【111-1申請總表】會自動帶公式至步驟2.欄位'!M35</f>
        <v>0</v>
      </c>
      <c r="N33" s="36">
        <f>'步驟1. 先填【111-1申請總表】會自動帶公式至步驟2.欄位'!N35</f>
        <v>0</v>
      </c>
      <c r="O33" s="36">
        <f>'步驟1. 先填【111-1申請總表】會自動帶公式至步驟2.欄位'!O35</f>
        <v>0</v>
      </c>
      <c r="P33" s="36" t="str">
        <f>'步驟1. 先填【111-1申請總表】會自動帶公式至步驟2.欄位'!P35</f>
        <v>郵政存簿</v>
      </c>
      <c r="Q33" s="36">
        <f>'步驟1. 先填【111-1申請總表】會自動帶公式至步驟2.欄位'!Q35</f>
        <v>0</v>
      </c>
      <c r="R33" s="36">
        <f>'步驟1. 先填【111-1申請總表】會自動帶公式至步驟2.欄位'!R35</f>
        <v>0</v>
      </c>
      <c r="S33" s="36" t="str">
        <f>'步驟1. 先填【111-1申請總表】會自動帶公式至步驟2.欄位'!S35</f>
        <v>7000021</v>
      </c>
      <c r="T33" s="36">
        <f>'步驟1. 先填【111-1申請總表】會自動帶公式至步驟2.欄位'!T35</f>
        <v>0</v>
      </c>
      <c r="U33" s="38" t="str">
        <f>'步驟1. 先填【111-1申請總表】會自動帶公式至步驟2.欄位'!U35</f>
        <v/>
      </c>
      <c r="V33" s="38">
        <v>0</v>
      </c>
      <c r="W33" s="38">
        <v>0</v>
      </c>
      <c r="X33" s="38">
        <v>0</v>
      </c>
      <c r="Y33" s="38">
        <v>0</v>
      </c>
      <c r="Z33" s="38" t="str">
        <f>'步驟1. 先填【111-1申請總表】會自動帶公式至步驟2.欄位'!Z35</f>
        <v/>
      </c>
      <c r="AA33" s="38" t="str">
        <f>'步驟1. 先填【111-1申請總表】會自動帶公式至步驟2.欄位'!AA35</f>
        <v/>
      </c>
      <c r="AB33" s="38">
        <v>0</v>
      </c>
      <c r="AC33" s="42">
        <v>0</v>
      </c>
      <c r="AD33" s="38" t="str">
        <f>'步驟1. 先填【111-1申請總表】會自動帶公式至步驟2.欄位'!AD35</f>
        <v/>
      </c>
      <c r="AE33" s="41"/>
    </row>
    <row r="34" spans="1:31" s="23" customFormat="1" ht="61.2" customHeight="1">
      <c r="A34" s="35" t="s">
        <v>472</v>
      </c>
      <c r="B34" s="34">
        <f>'步驟1. 先填【111-1申請總表】會自動帶公式至步驟2.欄位'!B36</f>
        <v>0</v>
      </c>
      <c r="C34" s="35">
        <f>'步驟1. 先填【111-1申請總表】會自動帶公式至步驟2.欄位'!C36</f>
        <v>0</v>
      </c>
      <c r="D34" s="50" t="s">
        <v>32</v>
      </c>
      <c r="E34" s="36">
        <f>'步驟1. 先填【111-1申請總表】會自動帶公式至步驟2.欄位'!E36</f>
        <v>0</v>
      </c>
      <c r="F34" s="215" t="s">
        <v>477</v>
      </c>
      <c r="G34" s="36">
        <f>'步驟1. 先填【111-1申請總表】會自動帶公式至步驟2.欄位'!G36</f>
        <v>0</v>
      </c>
      <c r="H34" s="36">
        <f>'步驟1. 先填【111-1申請總表】會自動帶公式至步驟2.欄位'!H36</f>
        <v>0</v>
      </c>
      <c r="I34" s="52">
        <f>'步驟1. 先填【111-1申請總表】會自動帶公式至步驟2.欄位'!I36</f>
        <v>0</v>
      </c>
      <c r="J34" s="36">
        <f>'步驟1. 先填【111-1申請總表】會自動帶公式至步驟2.欄位'!J36</f>
        <v>0</v>
      </c>
      <c r="K34" s="36">
        <f>'步驟1. 先填【111-1申請總表】會自動帶公式至步驟2.欄位'!K36</f>
        <v>0</v>
      </c>
      <c r="L34" s="36">
        <f>'步驟1. 先填【111-1申請總表】會自動帶公式至步驟2.欄位'!L36</f>
        <v>0</v>
      </c>
      <c r="M34" s="37">
        <f>'步驟1. 先填【111-1申請總表】會自動帶公式至步驟2.欄位'!M36</f>
        <v>0</v>
      </c>
      <c r="N34" s="36">
        <f>'步驟1. 先填【111-1申請總表】會自動帶公式至步驟2.欄位'!N36</f>
        <v>0</v>
      </c>
      <c r="O34" s="36">
        <f>'步驟1. 先填【111-1申請總表】會自動帶公式至步驟2.欄位'!O36</f>
        <v>0</v>
      </c>
      <c r="P34" s="36" t="str">
        <f>'步驟1. 先填【111-1申請總表】會自動帶公式至步驟2.欄位'!P36</f>
        <v>郵政存簿</v>
      </c>
      <c r="Q34" s="36">
        <f>'步驟1. 先填【111-1申請總表】會自動帶公式至步驟2.欄位'!Q36</f>
        <v>0</v>
      </c>
      <c r="R34" s="36">
        <f>'步驟1. 先填【111-1申請總表】會自動帶公式至步驟2.欄位'!R36</f>
        <v>0</v>
      </c>
      <c r="S34" s="36" t="str">
        <f>'步驟1. 先填【111-1申請總表】會自動帶公式至步驟2.欄位'!S36</f>
        <v>7000021</v>
      </c>
      <c r="T34" s="36">
        <f>'步驟1. 先填【111-1申請總表】會自動帶公式至步驟2.欄位'!T36</f>
        <v>0</v>
      </c>
      <c r="U34" s="38" t="str">
        <f>'步驟1. 先填【111-1申請總表】會自動帶公式至步驟2.欄位'!U36</f>
        <v/>
      </c>
      <c r="V34" s="38">
        <v>0</v>
      </c>
      <c r="W34" s="38">
        <v>0</v>
      </c>
      <c r="X34" s="38">
        <v>0</v>
      </c>
      <c r="Y34" s="38">
        <v>0</v>
      </c>
      <c r="Z34" s="38" t="str">
        <f>'步驟1. 先填【111-1申請總表】會自動帶公式至步驟2.欄位'!Z36</f>
        <v/>
      </c>
      <c r="AA34" s="38" t="str">
        <f>'步驟1. 先填【111-1申請總表】會自動帶公式至步驟2.欄位'!AA36</f>
        <v/>
      </c>
      <c r="AB34" s="38">
        <v>0</v>
      </c>
      <c r="AC34" s="42">
        <v>0</v>
      </c>
      <c r="AD34" s="38" t="str">
        <f>'步驟1. 先填【111-1申請總表】會自動帶公式至步驟2.欄位'!AD36</f>
        <v/>
      </c>
      <c r="AE34" s="41"/>
    </row>
    <row r="35" spans="1:31" s="23" customFormat="1" ht="61.2" customHeight="1">
      <c r="A35" s="35" t="s">
        <v>472</v>
      </c>
      <c r="B35" s="34">
        <f>'步驟1. 先填【111-1申請總表】會自動帶公式至步驟2.欄位'!B37</f>
        <v>0</v>
      </c>
      <c r="C35" s="35">
        <f>'步驟1. 先填【111-1申請總表】會自動帶公式至步驟2.欄位'!C37</f>
        <v>0</v>
      </c>
      <c r="D35" s="50" t="s">
        <v>33</v>
      </c>
      <c r="E35" s="36">
        <f>'步驟1. 先填【111-1申請總表】會自動帶公式至步驟2.欄位'!E37</f>
        <v>0</v>
      </c>
      <c r="F35" s="215" t="s">
        <v>477</v>
      </c>
      <c r="G35" s="36">
        <f>'步驟1. 先填【111-1申請總表】會自動帶公式至步驟2.欄位'!G37</f>
        <v>0</v>
      </c>
      <c r="H35" s="36">
        <f>'步驟1. 先填【111-1申請總表】會自動帶公式至步驟2.欄位'!H37</f>
        <v>0</v>
      </c>
      <c r="I35" s="52">
        <f>'步驟1. 先填【111-1申請總表】會自動帶公式至步驟2.欄位'!I37</f>
        <v>0</v>
      </c>
      <c r="J35" s="36">
        <f>'步驟1. 先填【111-1申請總表】會自動帶公式至步驟2.欄位'!J37</f>
        <v>0</v>
      </c>
      <c r="K35" s="36">
        <f>'步驟1. 先填【111-1申請總表】會自動帶公式至步驟2.欄位'!K37</f>
        <v>0</v>
      </c>
      <c r="L35" s="36">
        <f>'步驟1. 先填【111-1申請總表】會自動帶公式至步驟2.欄位'!L37</f>
        <v>0</v>
      </c>
      <c r="M35" s="37">
        <f>'步驟1. 先填【111-1申請總表】會自動帶公式至步驟2.欄位'!M37</f>
        <v>0</v>
      </c>
      <c r="N35" s="36">
        <f>'步驟1. 先填【111-1申請總表】會自動帶公式至步驟2.欄位'!N37</f>
        <v>0</v>
      </c>
      <c r="O35" s="36">
        <f>'步驟1. 先填【111-1申請總表】會自動帶公式至步驟2.欄位'!O37</f>
        <v>0</v>
      </c>
      <c r="P35" s="36" t="str">
        <f>'步驟1. 先填【111-1申請總表】會自動帶公式至步驟2.欄位'!P37</f>
        <v>郵政存簿</v>
      </c>
      <c r="Q35" s="36">
        <f>'步驟1. 先填【111-1申請總表】會自動帶公式至步驟2.欄位'!Q37</f>
        <v>0</v>
      </c>
      <c r="R35" s="36">
        <f>'步驟1. 先填【111-1申請總表】會自動帶公式至步驟2.欄位'!R37</f>
        <v>0</v>
      </c>
      <c r="S35" s="36" t="str">
        <f>'步驟1. 先填【111-1申請總表】會自動帶公式至步驟2.欄位'!S37</f>
        <v>7000021</v>
      </c>
      <c r="T35" s="36">
        <f>'步驟1. 先填【111-1申請總表】會自動帶公式至步驟2.欄位'!T37</f>
        <v>0</v>
      </c>
      <c r="U35" s="38" t="str">
        <f>'步驟1. 先填【111-1申請總表】會自動帶公式至步驟2.欄位'!U37</f>
        <v/>
      </c>
      <c r="V35" s="38">
        <v>0</v>
      </c>
      <c r="W35" s="38">
        <v>0</v>
      </c>
      <c r="X35" s="38">
        <v>0</v>
      </c>
      <c r="Y35" s="38">
        <v>0</v>
      </c>
      <c r="Z35" s="38" t="str">
        <f>'步驟1. 先填【111-1申請總表】會自動帶公式至步驟2.欄位'!Z37</f>
        <v/>
      </c>
      <c r="AA35" s="38" t="str">
        <f>'步驟1. 先填【111-1申請總表】會自動帶公式至步驟2.欄位'!AA37</f>
        <v/>
      </c>
      <c r="AB35" s="38">
        <v>0</v>
      </c>
      <c r="AC35" s="42">
        <v>0</v>
      </c>
      <c r="AD35" s="38" t="str">
        <f>'步驟1. 先填【111-1申請總表】會自動帶公式至步驟2.欄位'!AD37</f>
        <v/>
      </c>
      <c r="AE35" s="41"/>
    </row>
    <row r="36" spans="1:31" s="23" customFormat="1" ht="61.2" customHeight="1">
      <c r="A36" s="35" t="s">
        <v>472</v>
      </c>
      <c r="B36" s="34">
        <f>'步驟1. 先填【111-1申請總表】會自動帶公式至步驟2.欄位'!B38</f>
        <v>0</v>
      </c>
      <c r="C36" s="35">
        <f>'步驟1. 先填【111-1申請總表】會自動帶公式至步驟2.欄位'!C38</f>
        <v>0</v>
      </c>
      <c r="D36" s="50" t="s">
        <v>34</v>
      </c>
      <c r="E36" s="36">
        <f>'步驟1. 先填【111-1申請總表】會自動帶公式至步驟2.欄位'!E38</f>
        <v>0</v>
      </c>
      <c r="F36" s="215" t="s">
        <v>477</v>
      </c>
      <c r="G36" s="36">
        <f>'步驟1. 先填【111-1申請總表】會自動帶公式至步驟2.欄位'!G38</f>
        <v>0</v>
      </c>
      <c r="H36" s="36">
        <f>'步驟1. 先填【111-1申請總表】會自動帶公式至步驟2.欄位'!H38</f>
        <v>0</v>
      </c>
      <c r="I36" s="52">
        <f>'步驟1. 先填【111-1申請總表】會自動帶公式至步驟2.欄位'!I38</f>
        <v>0</v>
      </c>
      <c r="J36" s="36">
        <f>'步驟1. 先填【111-1申請總表】會自動帶公式至步驟2.欄位'!J38</f>
        <v>0</v>
      </c>
      <c r="K36" s="36">
        <f>'步驟1. 先填【111-1申請總表】會自動帶公式至步驟2.欄位'!K38</f>
        <v>0</v>
      </c>
      <c r="L36" s="36">
        <f>'步驟1. 先填【111-1申請總表】會自動帶公式至步驟2.欄位'!L38</f>
        <v>0</v>
      </c>
      <c r="M36" s="37">
        <f>'步驟1. 先填【111-1申請總表】會自動帶公式至步驟2.欄位'!M38</f>
        <v>0</v>
      </c>
      <c r="N36" s="36">
        <f>'步驟1. 先填【111-1申請總表】會自動帶公式至步驟2.欄位'!N38</f>
        <v>0</v>
      </c>
      <c r="O36" s="36">
        <f>'步驟1. 先填【111-1申請總表】會自動帶公式至步驟2.欄位'!O38</f>
        <v>0</v>
      </c>
      <c r="P36" s="36" t="str">
        <f>'步驟1. 先填【111-1申請總表】會自動帶公式至步驟2.欄位'!P38</f>
        <v>郵政存簿</v>
      </c>
      <c r="Q36" s="36">
        <f>'步驟1. 先填【111-1申請總表】會自動帶公式至步驟2.欄位'!Q38</f>
        <v>0</v>
      </c>
      <c r="R36" s="36">
        <f>'步驟1. 先填【111-1申請總表】會自動帶公式至步驟2.欄位'!R38</f>
        <v>0</v>
      </c>
      <c r="S36" s="36" t="str">
        <f>'步驟1. 先填【111-1申請總表】會自動帶公式至步驟2.欄位'!S38</f>
        <v>7000021</v>
      </c>
      <c r="T36" s="36">
        <f>'步驟1. 先填【111-1申請總表】會自動帶公式至步驟2.欄位'!T38</f>
        <v>0</v>
      </c>
      <c r="U36" s="38" t="str">
        <f>'步驟1. 先填【111-1申請總表】會自動帶公式至步驟2.欄位'!U38</f>
        <v/>
      </c>
      <c r="V36" s="38">
        <v>0</v>
      </c>
      <c r="W36" s="38">
        <v>0</v>
      </c>
      <c r="X36" s="38">
        <v>0</v>
      </c>
      <c r="Y36" s="38">
        <v>0</v>
      </c>
      <c r="Z36" s="38" t="str">
        <f>'步驟1. 先填【111-1申請總表】會自動帶公式至步驟2.欄位'!Z38</f>
        <v/>
      </c>
      <c r="AA36" s="38" t="str">
        <f>'步驟1. 先填【111-1申請總表】會自動帶公式至步驟2.欄位'!AA38</f>
        <v/>
      </c>
      <c r="AB36" s="38">
        <v>0</v>
      </c>
      <c r="AC36" s="42">
        <v>0</v>
      </c>
      <c r="AD36" s="38" t="str">
        <f>'步驟1. 先填【111-1申請總表】會自動帶公式至步驟2.欄位'!AD38</f>
        <v/>
      </c>
      <c r="AE36" s="41"/>
    </row>
    <row r="37" spans="1:31" s="23" customFormat="1" ht="61.2" customHeight="1">
      <c r="A37" s="35" t="s">
        <v>472</v>
      </c>
      <c r="B37" s="34">
        <f>'步驟1. 先填【111-1申請總表】會自動帶公式至步驟2.欄位'!B39</f>
        <v>0</v>
      </c>
      <c r="C37" s="35">
        <f>'步驟1. 先填【111-1申請總表】會自動帶公式至步驟2.欄位'!C39</f>
        <v>0</v>
      </c>
      <c r="D37" s="50" t="s">
        <v>35</v>
      </c>
      <c r="E37" s="36">
        <f>'步驟1. 先填【111-1申請總表】會自動帶公式至步驟2.欄位'!E39</f>
        <v>0</v>
      </c>
      <c r="F37" s="215" t="s">
        <v>477</v>
      </c>
      <c r="G37" s="36">
        <f>'步驟1. 先填【111-1申請總表】會自動帶公式至步驟2.欄位'!G39</f>
        <v>0</v>
      </c>
      <c r="H37" s="36">
        <f>'步驟1. 先填【111-1申請總表】會自動帶公式至步驟2.欄位'!H39</f>
        <v>0</v>
      </c>
      <c r="I37" s="52">
        <f>'步驟1. 先填【111-1申請總表】會自動帶公式至步驟2.欄位'!I39</f>
        <v>0</v>
      </c>
      <c r="J37" s="36">
        <f>'步驟1. 先填【111-1申請總表】會自動帶公式至步驟2.欄位'!J39</f>
        <v>0</v>
      </c>
      <c r="K37" s="36">
        <f>'步驟1. 先填【111-1申請總表】會自動帶公式至步驟2.欄位'!K39</f>
        <v>0</v>
      </c>
      <c r="L37" s="36">
        <f>'步驟1. 先填【111-1申請總表】會自動帶公式至步驟2.欄位'!L39</f>
        <v>0</v>
      </c>
      <c r="M37" s="37">
        <f>'步驟1. 先填【111-1申請總表】會自動帶公式至步驟2.欄位'!M39</f>
        <v>0</v>
      </c>
      <c r="N37" s="36">
        <f>'步驟1. 先填【111-1申請總表】會自動帶公式至步驟2.欄位'!N39</f>
        <v>0</v>
      </c>
      <c r="O37" s="36">
        <f>'步驟1. 先填【111-1申請總表】會自動帶公式至步驟2.欄位'!O39</f>
        <v>0</v>
      </c>
      <c r="P37" s="36" t="str">
        <f>'步驟1. 先填【111-1申請總表】會自動帶公式至步驟2.欄位'!P39</f>
        <v>郵政存簿</v>
      </c>
      <c r="Q37" s="36">
        <f>'步驟1. 先填【111-1申請總表】會自動帶公式至步驟2.欄位'!Q39</f>
        <v>0</v>
      </c>
      <c r="R37" s="36">
        <f>'步驟1. 先填【111-1申請總表】會自動帶公式至步驟2.欄位'!R39</f>
        <v>0</v>
      </c>
      <c r="S37" s="36" t="str">
        <f>'步驟1. 先填【111-1申請總表】會自動帶公式至步驟2.欄位'!S39</f>
        <v>7000021</v>
      </c>
      <c r="T37" s="36">
        <f>'步驟1. 先填【111-1申請總表】會自動帶公式至步驟2.欄位'!T39</f>
        <v>0</v>
      </c>
      <c r="U37" s="38" t="str">
        <f>'步驟1. 先填【111-1申請總表】會自動帶公式至步驟2.欄位'!U39</f>
        <v/>
      </c>
      <c r="V37" s="38">
        <v>0</v>
      </c>
      <c r="W37" s="38">
        <v>0</v>
      </c>
      <c r="X37" s="38">
        <v>0</v>
      </c>
      <c r="Y37" s="38">
        <v>0</v>
      </c>
      <c r="Z37" s="38" t="str">
        <f>'步驟1. 先填【111-1申請總表】會自動帶公式至步驟2.欄位'!Z39</f>
        <v/>
      </c>
      <c r="AA37" s="38" t="str">
        <f>'步驟1. 先填【111-1申請總表】會自動帶公式至步驟2.欄位'!AA39</f>
        <v/>
      </c>
      <c r="AB37" s="38">
        <v>0</v>
      </c>
      <c r="AC37" s="42">
        <v>0</v>
      </c>
      <c r="AD37" s="38" t="str">
        <f>'步驟1. 先填【111-1申請總表】會自動帶公式至步驟2.欄位'!AD39</f>
        <v/>
      </c>
      <c r="AE37" s="41"/>
    </row>
    <row r="38" spans="1:31" s="23" customFormat="1" ht="61.2" customHeight="1">
      <c r="A38" s="35" t="s">
        <v>472</v>
      </c>
      <c r="B38" s="34">
        <f>'步驟1. 先填【111-1申請總表】會自動帶公式至步驟2.欄位'!B40</f>
        <v>0</v>
      </c>
      <c r="C38" s="35">
        <f>'步驟1. 先填【111-1申請總表】會自動帶公式至步驟2.欄位'!C40</f>
        <v>0</v>
      </c>
      <c r="D38" s="50" t="s">
        <v>36</v>
      </c>
      <c r="E38" s="36">
        <f>'步驟1. 先填【111-1申請總表】會自動帶公式至步驟2.欄位'!E40</f>
        <v>0</v>
      </c>
      <c r="F38" s="215" t="s">
        <v>477</v>
      </c>
      <c r="G38" s="36">
        <f>'步驟1. 先填【111-1申請總表】會自動帶公式至步驟2.欄位'!G40</f>
        <v>0</v>
      </c>
      <c r="H38" s="36">
        <f>'步驟1. 先填【111-1申請總表】會自動帶公式至步驟2.欄位'!H40</f>
        <v>0</v>
      </c>
      <c r="I38" s="52">
        <f>'步驟1. 先填【111-1申請總表】會自動帶公式至步驟2.欄位'!I40</f>
        <v>0</v>
      </c>
      <c r="J38" s="36">
        <f>'步驟1. 先填【111-1申請總表】會自動帶公式至步驟2.欄位'!J40</f>
        <v>0</v>
      </c>
      <c r="K38" s="36">
        <f>'步驟1. 先填【111-1申請總表】會自動帶公式至步驟2.欄位'!K40</f>
        <v>0</v>
      </c>
      <c r="L38" s="36">
        <f>'步驟1. 先填【111-1申請總表】會自動帶公式至步驟2.欄位'!L40</f>
        <v>0</v>
      </c>
      <c r="M38" s="37">
        <f>'步驟1. 先填【111-1申請總表】會自動帶公式至步驟2.欄位'!M40</f>
        <v>0</v>
      </c>
      <c r="N38" s="36">
        <f>'步驟1. 先填【111-1申請總表】會自動帶公式至步驟2.欄位'!N40</f>
        <v>0</v>
      </c>
      <c r="O38" s="36">
        <f>'步驟1. 先填【111-1申請總表】會自動帶公式至步驟2.欄位'!O40</f>
        <v>0</v>
      </c>
      <c r="P38" s="36" t="str">
        <f>'步驟1. 先填【111-1申請總表】會自動帶公式至步驟2.欄位'!P40</f>
        <v>郵政存簿</v>
      </c>
      <c r="Q38" s="36">
        <f>'步驟1. 先填【111-1申請總表】會自動帶公式至步驟2.欄位'!Q40</f>
        <v>0</v>
      </c>
      <c r="R38" s="36">
        <f>'步驟1. 先填【111-1申請總表】會自動帶公式至步驟2.欄位'!R40</f>
        <v>0</v>
      </c>
      <c r="S38" s="36" t="str">
        <f>'步驟1. 先填【111-1申請總表】會自動帶公式至步驟2.欄位'!S40</f>
        <v>7000021</v>
      </c>
      <c r="T38" s="36">
        <f>'步驟1. 先填【111-1申請總表】會自動帶公式至步驟2.欄位'!T40</f>
        <v>0</v>
      </c>
      <c r="U38" s="38" t="str">
        <f>'步驟1. 先填【111-1申請總表】會自動帶公式至步驟2.欄位'!U40</f>
        <v/>
      </c>
      <c r="V38" s="38">
        <v>0</v>
      </c>
      <c r="W38" s="38">
        <v>0</v>
      </c>
      <c r="X38" s="38">
        <v>0</v>
      </c>
      <c r="Y38" s="38">
        <v>0</v>
      </c>
      <c r="Z38" s="38" t="str">
        <f>'步驟1. 先填【111-1申請總表】會自動帶公式至步驟2.欄位'!Z40</f>
        <v/>
      </c>
      <c r="AA38" s="38" t="str">
        <f>'步驟1. 先填【111-1申請總表】會自動帶公式至步驟2.欄位'!AA40</f>
        <v/>
      </c>
      <c r="AB38" s="38">
        <v>0</v>
      </c>
      <c r="AC38" s="42">
        <v>0</v>
      </c>
      <c r="AD38" s="38" t="str">
        <f>'步驟1. 先填【111-1申請總表】會自動帶公式至步驟2.欄位'!AD40</f>
        <v/>
      </c>
      <c r="AE38" s="41"/>
    </row>
    <row r="39" spans="1:31" s="23" customFormat="1" ht="61.2" customHeight="1">
      <c r="A39" s="35" t="s">
        <v>472</v>
      </c>
      <c r="B39" s="34">
        <f>'步驟1. 先填【111-1申請總表】會自動帶公式至步驟2.欄位'!B41</f>
        <v>0</v>
      </c>
      <c r="C39" s="35">
        <f>'步驟1. 先填【111-1申請總表】會自動帶公式至步驟2.欄位'!C41</f>
        <v>0</v>
      </c>
      <c r="D39" s="50" t="s">
        <v>37</v>
      </c>
      <c r="E39" s="36">
        <f>'步驟1. 先填【111-1申請總表】會自動帶公式至步驟2.欄位'!E41</f>
        <v>0</v>
      </c>
      <c r="F39" s="215" t="s">
        <v>477</v>
      </c>
      <c r="G39" s="36">
        <f>'步驟1. 先填【111-1申請總表】會自動帶公式至步驟2.欄位'!G41</f>
        <v>0</v>
      </c>
      <c r="H39" s="36">
        <f>'步驟1. 先填【111-1申請總表】會自動帶公式至步驟2.欄位'!H41</f>
        <v>0</v>
      </c>
      <c r="I39" s="52">
        <f>'步驟1. 先填【111-1申請總表】會自動帶公式至步驟2.欄位'!I41</f>
        <v>0</v>
      </c>
      <c r="J39" s="36">
        <f>'步驟1. 先填【111-1申請總表】會自動帶公式至步驟2.欄位'!J41</f>
        <v>0</v>
      </c>
      <c r="K39" s="36">
        <f>'步驟1. 先填【111-1申請總表】會自動帶公式至步驟2.欄位'!K41</f>
        <v>0</v>
      </c>
      <c r="L39" s="36">
        <f>'步驟1. 先填【111-1申請總表】會自動帶公式至步驟2.欄位'!L41</f>
        <v>0</v>
      </c>
      <c r="M39" s="37">
        <f>'步驟1. 先填【111-1申請總表】會自動帶公式至步驟2.欄位'!M41</f>
        <v>0</v>
      </c>
      <c r="N39" s="36">
        <f>'步驟1. 先填【111-1申請總表】會自動帶公式至步驟2.欄位'!N41</f>
        <v>0</v>
      </c>
      <c r="O39" s="36">
        <f>'步驟1. 先填【111-1申請總表】會自動帶公式至步驟2.欄位'!O41</f>
        <v>0</v>
      </c>
      <c r="P39" s="36" t="str">
        <f>'步驟1. 先填【111-1申請總表】會自動帶公式至步驟2.欄位'!P41</f>
        <v>郵政存簿</v>
      </c>
      <c r="Q39" s="36">
        <f>'步驟1. 先填【111-1申請總表】會自動帶公式至步驟2.欄位'!Q41</f>
        <v>0</v>
      </c>
      <c r="R39" s="36">
        <f>'步驟1. 先填【111-1申請總表】會自動帶公式至步驟2.欄位'!R41</f>
        <v>0</v>
      </c>
      <c r="S39" s="36" t="str">
        <f>'步驟1. 先填【111-1申請總表】會自動帶公式至步驟2.欄位'!S41</f>
        <v>7000021</v>
      </c>
      <c r="T39" s="36">
        <f>'步驟1. 先填【111-1申請總表】會自動帶公式至步驟2.欄位'!T41</f>
        <v>0</v>
      </c>
      <c r="U39" s="38" t="str">
        <f>'步驟1. 先填【111-1申請總表】會自動帶公式至步驟2.欄位'!U41</f>
        <v/>
      </c>
      <c r="V39" s="38">
        <v>0</v>
      </c>
      <c r="W39" s="38">
        <v>0</v>
      </c>
      <c r="X39" s="38">
        <v>0</v>
      </c>
      <c r="Y39" s="38">
        <v>0</v>
      </c>
      <c r="Z39" s="38" t="str">
        <f>'步驟1. 先填【111-1申請總表】會自動帶公式至步驟2.欄位'!Z41</f>
        <v/>
      </c>
      <c r="AA39" s="38" t="str">
        <f>'步驟1. 先填【111-1申請總表】會自動帶公式至步驟2.欄位'!AA41</f>
        <v/>
      </c>
      <c r="AB39" s="38">
        <v>0</v>
      </c>
      <c r="AC39" s="42">
        <v>0</v>
      </c>
      <c r="AD39" s="38" t="str">
        <f>'步驟1. 先填【111-1申請總表】會自動帶公式至步驟2.欄位'!AD41</f>
        <v/>
      </c>
      <c r="AE39" s="41"/>
    </row>
    <row r="40" spans="1:31" s="23" customFormat="1" ht="61.2" customHeight="1">
      <c r="A40" s="35" t="s">
        <v>472</v>
      </c>
      <c r="B40" s="34">
        <f>'步驟1. 先填【111-1申請總表】會自動帶公式至步驟2.欄位'!B42</f>
        <v>0</v>
      </c>
      <c r="C40" s="35">
        <f>'步驟1. 先填【111-1申請總表】會自動帶公式至步驟2.欄位'!C42</f>
        <v>0</v>
      </c>
      <c r="D40" s="50" t="s">
        <v>38</v>
      </c>
      <c r="E40" s="36">
        <f>'步驟1. 先填【111-1申請總表】會自動帶公式至步驟2.欄位'!E42</f>
        <v>0</v>
      </c>
      <c r="F40" s="215" t="s">
        <v>477</v>
      </c>
      <c r="G40" s="36">
        <f>'步驟1. 先填【111-1申請總表】會自動帶公式至步驟2.欄位'!G42</f>
        <v>0</v>
      </c>
      <c r="H40" s="36">
        <f>'步驟1. 先填【111-1申請總表】會自動帶公式至步驟2.欄位'!H42</f>
        <v>0</v>
      </c>
      <c r="I40" s="52">
        <f>'步驟1. 先填【111-1申請總表】會自動帶公式至步驟2.欄位'!I42</f>
        <v>0</v>
      </c>
      <c r="J40" s="36">
        <f>'步驟1. 先填【111-1申請總表】會自動帶公式至步驟2.欄位'!J42</f>
        <v>0</v>
      </c>
      <c r="K40" s="36">
        <f>'步驟1. 先填【111-1申請總表】會自動帶公式至步驟2.欄位'!K42</f>
        <v>0</v>
      </c>
      <c r="L40" s="36">
        <f>'步驟1. 先填【111-1申請總表】會自動帶公式至步驟2.欄位'!L42</f>
        <v>0</v>
      </c>
      <c r="M40" s="37">
        <f>'步驟1. 先填【111-1申請總表】會自動帶公式至步驟2.欄位'!M42</f>
        <v>0</v>
      </c>
      <c r="N40" s="36">
        <f>'步驟1. 先填【111-1申請總表】會自動帶公式至步驟2.欄位'!N42</f>
        <v>0</v>
      </c>
      <c r="O40" s="36">
        <f>'步驟1. 先填【111-1申請總表】會自動帶公式至步驟2.欄位'!O42</f>
        <v>0</v>
      </c>
      <c r="P40" s="36" t="str">
        <f>'步驟1. 先填【111-1申請總表】會自動帶公式至步驟2.欄位'!P42</f>
        <v>郵政存簿</v>
      </c>
      <c r="Q40" s="36">
        <f>'步驟1. 先填【111-1申請總表】會自動帶公式至步驟2.欄位'!Q42</f>
        <v>0</v>
      </c>
      <c r="R40" s="36">
        <f>'步驟1. 先填【111-1申請總表】會自動帶公式至步驟2.欄位'!R42</f>
        <v>0</v>
      </c>
      <c r="S40" s="36" t="str">
        <f>'步驟1. 先填【111-1申請總表】會自動帶公式至步驟2.欄位'!S42</f>
        <v>7000021</v>
      </c>
      <c r="T40" s="36">
        <f>'步驟1. 先填【111-1申請總表】會自動帶公式至步驟2.欄位'!T42</f>
        <v>0</v>
      </c>
      <c r="U40" s="38" t="str">
        <f>'步驟1. 先填【111-1申請總表】會自動帶公式至步驟2.欄位'!U42</f>
        <v/>
      </c>
      <c r="V40" s="38">
        <v>0</v>
      </c>
      <c r="W40" s="38">
        <v>0</v>
      </c>
      <c r="X40" s="38">
        <v>0</v>
      </c>
      <c r="Y40" s="38">
        <v>0</v>
      </c>
      <c r="Z40" s="38" t="str">
        <f>'步驟1. 先填【111-1申請總表】會自動帶公式至步驟2.欄位'!Z42</f>
        <v/>
      </c>
      <c r="AA40" s="38" t="str">
        <f>'步驟1. 先填【111-1申請總表】會自動帶公式至步驟2.欄位'!AA42</f>
        <v/>
      </c>
      <c r="AB40" s="38">
        <v>0</v>
      </c>
      <c r="AC40" s="42">
        <v>0</v>
      </c>
      <c r="AD40" s="38" t="str">
        <f>'步驟1. 先填【111-1申請總表】會自動帶公式至步驟2.欄位'!AD42</f>
        <v/>
      </c>
      <c r="AE40" s="41"/>
    </row>
    <row r="41" spans="1:31" s="23" customFormat="1" ht="61.2" customHeight="1">
      <c r="A41" s="35" t="s">
        <v>472</v>
      </c>
      <c r="B41" s="34">
        <f>'步驟1. 先填【111-1申請總表】會自動帶公式至步驟2.欄位'!B43</f>
        <v>0</v>
      </c>
      <c r="C41" s="35">
        <f>'步驟1. 先填【111-1申請總表】會自動帶公式至步驟2.欄位'!C43</f>
        <v>0</v>
      </c>
      <c r="D41" s="50" t="s">
        <v>39</v>
      </c>
      <c r="E41" s="36">
        <f>'步驟1. 先填【111-1申請總表】會自動帶公式至步驟2.欄位'!E43</f>
        <v>0</v>
      </c>
      <c r="F41" s="215" t="s">
        <v>477</v>
      </c>
      <c r="G41" s="36">
        <f>'步驟1. 先填【111-1申請總表】會自動帶公式至步驟2.欄位'!G43</f>
        <v>0</v>
      </c>
      <c r="H41" s="36">
        <f>'步驟1. 先填【111-1申請總表】會自動帶公式至步驟2.欄位'!H43</f>
        <v>0</v>
      </c>
      <c r="I41" s="52">
        <f>'步驟1. 先填【111-1申請總表】會自動帶公式至步驟2.欄位'!I43</f>
        <v>0</v>
      </c>
      <c r="J41" s="36">
        <f>'步驟1. 先填【111-1申請總表】會自動帶公式至步驟2.欄位'!J43</f>
        <v>0</v>
      </c>
      <c r="K41" s="36">
        <f>'步驟1. 先填【111-1申請總表】會自動帶公式至步驟2.欄位'!K43</f>
        <v>0</v>
      </c>
      <c r="L41" s="36">
        <f>'步驟1. 先填【111-1申請總表】會自動帶公式至步驟2.欄位'!L43</f>
        <v>0</v>
      </c>
      <c r="M41" s="37">
        <f>'步驟1. 先填【111-1申請總表】會自動帶公式至步驟2.欄位'!M43</f>
        <v>0</v>
      </c>
      <c r="N41" s="36">
        <f>'步驟1. 先填【111-1申請總表】會自動帶公式至步驟2.欄位'!N43</f>
        <v>0</v>
      </c>
      <c r="O41" s="36">
        <f>'步驟1. 先填【111-1申請總表】會自動帶公式至步驟2.欄位'!O43</f>
        <v>0</v>
      </c>
      <c r="P41" s="36" t="str">
        <f>'步驟1. 先填【111-1申請總表】會自動帶公式至步驟2.欄位'!P43</f>
        <v>郵政存簿</v>
      </c>
      <c r="Q41" s="36">
        <f>'步驟1. 先填【111-1申請總表】會自動帶公式至步驟2.欄位'!Q43</f>
        <v>0</v>
      </c>
      <c r="R41" s="36">
        <f>'步驟1. 先填【111-1申請總表】會自動帶公式至步驟2.欄位'!R43</f>
        <v>0</v>
      </c>
      <c r="S41" s="36" t="str">
        <f>'步驟1. 先填【111-1申請總表】會自動帶公式至步驟2.欄位'!S43</f>
        <v>7000021</v>
      </c>
      <c r="T41" s="36">
        <f>'步驟1. 先填【111-1申請總表】會自動帶公式至步驟2.欄位'!T43</f>
        <v>0</v>
      </c>
      <c r="U41" s="38" t="str">
        <f>'步驟1. 先填【111-1申請總表】會自動帶公式至步驟2.欄位'!U43</f>
        <v/>
      </c>
      <c r="V41" s="38">
        <v>0</v>
      </c>
      <c r="W41" s="38">
        <v>0</v>
      </c>
      <c r="X41" s="38">
        <v>0</v>
      </c>
      <c r="Y41" s="38">
        <v>0</v>
      </c>
      <c r="Z41" s="38" t="str">
        <f>'步驟1. 先填【111-1申請總表】會自動帶公式至步驟2.欄位'!Z43</f>
        <v/>
      </c>
      <c r="AA41" s="38" t="str">
        <f>'步驟1. 先填【111-1申請總表】會自動帶公式至步驟2.欄位'!AA43</f>
        <v/>
      </c>
      <c r="AB41" s="38">
        <v>0</v>
      </c>
      <c r="AC41" s="42">
        <v>0</v>
      </c>
      <c r="AD41" s="38" t="str">
        <f>'步驟1. 先填【111-1申請總表】會自動帶公式至步驟2.欄位'!AD43</f>
        <v/>
      </c>
      <c r="AE41" s="41"/>
    </row>
    <row r="42" spans="1:31" s="23" customFormat="1" ht="61.2" customHeight="1">
      <c r="A42" s="35" t="s">
        <v>472</v>
      </c>
      <c r="B42" s="34">
        <f>'步驟1. 先填【111-1申請總表】會自動帶公式至步驟2.欄位'!B44</f>
        <v>0</v>
      </c>
      <c r="C42" s="35">
        <f>'步驟1. 先填【111-1申請總表】會自動帶公式至步驟2.欄位'!C44</f>
        <v>0</v>
      </c>
      <c r="D42" s="50" t="s">
        <v>40</v>
      </c>
      <c r="E42" s="36">
        <f>'步驟1. 先填【111-1申請總表】會自動帶公式至步驟2.欄位'!E44</f>
        <v>0</v>
      </c>
      <c r="F42" s="215" t="s">
        <v>477</v>
      </c>
      <c r="G42" s="36">
        <f>'步驟1. 先填【111-1申請總表】會自動帶公式至步驟2.欄位'!G44</f>
        <v>0</v>
      </c>
      <c r="H42" s="36">
        <f>'步驟1. 先填【111-1申請總表】會自動帶公式至步驟2.欄位'!H44</f>
        <v>0</v>
      </c>
      <c r="I42" s="52">
        <f>'步驟1. 先填【111-1申請總表】會自動帶公式至步驟2.欄位'!I44</f>
        <v>0</v>
      </c>
      <c r="J42" s="36">
        <f>'步驟1. 先填【111-1申請總表】會自動帶公式至步驟2.欄位'!J44</f>
        <v>0</v>
      </c>
      <c r="K42" s="36">
        <f>'步驟1. 先填【111-1申請總表】會自動帶公式至步驟2.欄位'!K44</f>
        <v>0</v>
      </c>
      <c r="L42" s="36">
        <f>'步驟1. 先填【111-1申請總表】會自動帶公式至步驟2.欄位'!L44</f>
        <v>0</v>
      </c>
      <c r="M42" s="37">
        <f>'步驟1. 先填【111-1申請總表】會自動帶公式至步驟2.欄位'!M44</f>
        <v>0</v>
      </c>
      <c r="N42" s="36">
        <f>'步驟1. 先填【111-1申請總表】會自動帶公式至步驟2.欄位'!N44</f>
        <v>0</v>
      </c>
      <c r="O42" s="36">
        <f>'步驟1. 先填【111-1申請總表】會自動帶公式至步驟2.欄位'!O44</f>
        <v>0</v>
      </c>
      <c r="P42" s="36" t="str">
        <f>'步驟1. 先填【111-1申請總表】會自動帶公式至步驟2.欄位'!P44</f>
        <v>郵政存簿</v>
      </c>
      <c r="Q42" s="36">
        <f>'步驟1. 先填【111-1申請總表】會自動帶公式至步驟2.欄位'!Q44</f>
        <v>0</v>
      </c>
      <c r="R42" s="36">
        <f>'步驟1. 先填【111-1申請總表】會自動帶公式至步驟2.欄位'!R44</f>
        <v>0</v>
      </c>
      <c r="S42" s="36" t="str">
        <f>'步驟1. 先填【111-1申請總表】會自動帶公式至步驟2.欄位'!S44</f>
        <v>7000021</v>
      </c>
      <c r="T42" s="36">
        <f>'步驟1. 先填【111-1申請總表】會自動帶公式至步驟2.欄位'!T44</f>
        <v>0</v>
      </c>
      <c r="U42" s="38" t="str">
        <f>'步驟1. 先填【111-1申請總表】會自動帶公式至步驟2.欄位'!U44</f>
        <v/>
      </c>
      <c r="V42" s="38">
        <v>0</v>
      </c>
      <c r="W42" s="38">
        <v>0</v>
      </c>
      <c r="X42" s="38">
        <v>0</v>
      </c>
      <c r="Y42" s="38">
        <v>0</v>
      </c>
      <c r="Z42" s="38" t="str">
        <f>'步驟1. 先填【111-1申請總表】會自動帶公式至步驟2.欄位'!Z44</f>
        <v/>
      </c>
      <c r="AA42" s="38" t="str">
        <f>'步驟1. 先填【111-1申請總表】會自動帶公式至步驟2.欄位'!AA44</f>
        <v/>
      </c>
      <c r="AB42" s="38">
        <v>0</v>
      </c>
      <c r="AC42" s="42">
        <v>0</v>
      </c>
      <c r="AD42" s="38" t="str">
        <f>'步驟1. 先填【111-1申請總表】會自動帶公式至步驟2.欄位'!AD44</f>
        <v/>
      </c>
      <c r="AE42" s="41"/>
    </row>
    <row r="43" spans="1:31" s="23" customFormat="1" ht="61.2" customHeight="1">
      <c r="A43" s="35" t="s">
        <v>472</v>
      </c>
      <c r="B43" s="34">
        <f>'步驟1. 先填【111-1申請總表】會自動帶公式至步驟2.欄位'!B45</f>
        <v>0</v>
      </c>
      <c r="C43" s="35">
        <f>'步驟1. 先填【111-1申請總表】會自動帶公式至步驟2.欄位'!C45</f>
        <v>0</v>
      </c>
      <c r="D43" s="50" t="s">
        <v>41</v>
      </c>
      <c r="E43" s="36">
        <f>'步驟1. 先填【111-1申請總表】會自動帶公式至步驟2.欄位'!E45</f>
        <v>0</v>
      </c>
      <c r="F43" s="215" t="s">
        <v>477</v>
      </c>
      <c r="G43" s="36">
        <f>'步驟1. 先填【111-1申請總表】會自動帶公式至步驟2.欄位'!G45</f>
        <v>0</v>
      </c>
      <c r="H43" s="36">
        <f>'步驟1. 先填【111-1申請總表】會自動帶公式至步驟2.欄位'!H45</f>
        <v>0</v>
      </c>
      <c r="I43" s="52">
        <f>'步驟1. 先填【111-1申請總表】會自動帶公式至步驟2.欄位'!I45</f>
        <v>0</v>
      </c>
      <c r="J43" s="36">
        <f>'步驟1. 先填【111-1申請總表】會自動帶公式至步驟2.欄位'!J45</f>
        <v>0</v>
      </c>
      <c r="K43" s="36">
        <f>'步驟1. 先填【111-1申請總表】會自動帶公式至步驟2.欄位'!K45</f>
        <v>0</v>
      </c>
      <c r="L43" s="36">
        <f>'步驟1. 先填【111-1申請總表】會自動帶公式至步驟2.欄位'!L45</f>
        <v>0</v>
      </c>
      <c r="M43" s="37">
        <f>'步驟1. 先填【111-1申請總表】會自動帶公式至步驟2.欄位'!M45</f>
        <v>0</v>
      </c>
      <c r="N43" s="36">
        <f>'步驟1. 先填【111-1申請總表】會自動帶公式至步驟2.欄位'!N45</f>
        <v>0</v>
      </c>
      <c r="O43" s="36">
        <f>'步驟1. 先填【111-1申請總表】會自動帶公式至步驟2.欄位'!O45</f>
        <v>0</v>
      </c>
      <c r="P43" s="36" t="str">
        <f>'步驟1. 先填【111-1申請總表】會自動帶公式至步驟2.欄位'!P45</f>
        <v>郵政存簿</v>
      </c>
      <c r="Q43" s="36">
        <f>'步驟1. 先填【111-1申請總表】會自動帶公式至步驟2.欄位'!Q45</f>
        <v>0</v>
      </c>
      <c r="R43" s="36">
        <f>'步驟1. 先填【111-1申請總表】會自動帶公式至步驟2.欄位'!R45</f>
        <v>0</v>
      </c>
      <c r="S43" s="36" t="str">
        <f>'步驟1. 先填【111-1申請總表】會自動帶公式至步驟2.欄位'!S45</f>
        <v>7000021</v>
      </c>
      <c r="T43" s="36">
        <f>'步驟1. 先填【111-1申請總表】會自動帶公式至步驟2.欄位'!T45</f>
        <v>0</v>
      </c>
      <c r="U43" s="38" t="str">
        <f>'步驟1. 先填【111-1申請總表】會自動帶公式至步驟2.欄位'!U45</f>
        <v/>
      </c>
      <c r="V43" s="38">
        <v>0</v>
      </c>
      <c r="W43" s="38">
        <v>0</v>
      </c>
      <c r="X43" s="38">
        <v>0</v>
      </c>
      <c r="Y43" s="38">
        <v>0</v>
      </c>
      <c r="Z43" s="38" t="str">
        <f>'步驟1. 先填【111-1申請總表】會自動帶公式至步驟2.欄位'!Z45</f>
        <v/>
      </c>
      <c r="AA43" s="38" t="str">
        <f>'步驟1. 先填【111-1申請總表】會自動帶公式至步驟2.欄位'!AA45</f>
        <v/>
      </c>
      <c r="AB43" s="38">
        <v>0</v>
      </c>
      <c r="AC43" s="42">
        <v>0</v>
      </c>
      <c r="AD43" s="38" t="str">
        <f>'步驟1. 先填【111-1申請總表】會自動帶公式至步驟2.欄位'!AD45</f>
        <v/>
      </c>
      <c r="AE43" s="41"/>
    </row>
    <row r="44" spans="1:31" s="23" customFormat="1" ht="61.2" customHeight="1">
      <c r="A44" s="35" t="s">
        <v>472</v>
      </c>
      <c r="B44" s="34">
        <f>'步驟1. 先填【111-1申請總表】會自動帶公式至步驟2.欄位'!B46</f>
        <v>0</v>
      </c>
      <c r="C44" s="35">
        <f>'步驟1. 先填【111-1申請總表】會自動帶公式至步驟2.欄位'!C46</f>
        <v>0</v>
      </c>
      <c r="D44" s="50" t="s">
        <v>42</v>
      </c>
      <c r="E44" s="36">
        <f>'步驟1. 先填【111-1申請總表】會自動帶公式至步驟2.欄位'!E46</f>
        <v>0</v>
      </c>
      <c r="F44" s="215" t="s">
        <v>477</v>
      </c>
      <c r="G44" s="36">
        <f>'步驟1. 先填【111-1申請總表】會自動帶公式至步驟2.欄位'!G46</f>
        <v>0</v>
      </c>
      <c r="H44" s="36">
        <f>'步驟1. 先填【111-1申請總表】會自動帶公式至步驟2.欄位'!H46</f>
        <v>0</v>
      </c>
      <c r="I44" s="52">
        <f>'步驟1. 先填【111-1申請總表】會自動帶公式至步驟2.欄位'!I46</f>
        <v>0</v>
      </c>
      <c r="J44" s="36">
        <f>'步驟1. 先填【111-1申請總表】會自動帶公式至步驟2.欄位'!J46</f>
        <v>0</v>
      </c>
      <c r="K44" s="36">
        <f>'步驟1. 先填【111-1申請總表】會自動帶公式至步驟2.欄位'!K46</f>
        <v>0</v>
      </c>
      <c r="L44" s="36">
        <f>'步驟1. 先填【111-1申請總表】會自動帶公式至步驟2.欄位'!L46</f>
        <v>0</v>
      </c>
      <c r="M44" s="37">
        <f>'步驟1. 先填【111-1申請總表】會自動帶公式至步驟2.欄位'!M46</f>
        <v>0</v>
      </c>
      <c r="N44" s="36">
        <f>'步驟1. 先填【111-1申請總表】會自動帶公式至步驟2.欄位'!N46</f>
        <v>0</v>
      </c>
      <c r="O44" s="36">
        <f>'步驟1. 先填【111-1申請總表】會自動帶公式至步驟2.欄位'!O46</f>
        <v>0</v>
      </c>
      <c r="P44" s="36" t="str">
        <f>'步驟1. 先填【111-1申請總表】會自動帶公式至步驟2.欄位'!P46</f>
        <v>郵政存簿</v>
      </c>
      <c r="Q44" s="36">
        <f>'步驟1. 先填【111-1申請總表】會自動帶公式至步驟2.欄位'!Q46</f>
        <v>0</v>
      </c>
      <c r="R44" s="36">
        <f>'步驟1. 先填【111-1申請總表】會自動帶公式至步驟2.欄位'!R46</f>
        <v>0</v>
      </c>
      <c r="S44" s="36" t="str">
        <f>'步驟1. 先填【111-1申請總表】會自動帶公式至步驟2.欄位'!S46</f>
        <v>7000021</v>
      </c>
      <c r="T44" s="36">
        <f>'步驟1. 先填【111-1申請總表】會自動帶公式至步驟2.欄位'!T46</f>
        <v>0</v>
      </c>
      <c r="U44" s="38" t="str">
        <f>'步驟1. 先填【111-1申請總表】會自動帶公式至步驟2.欄位'!U46</f>
        <v/>
      </c>
      <c r="V44" s="38">
        <v>0</v>
      </c>
      <c r="W44" s="38">
        <v>0</v>
      </c>
      <c r="X44" s="38">
        <v>0</v>
      </c>
      <c r="Y44" s="38">
        <v>0</v>
      </c>
      <c r="Z44" s="38" t="str">
        <f>'步驟1. 先填【111-1申請總表】會自動帶公式至步驟2.欄位'!Z46</f>
        <v/>
      </c>
      <c r="AA44" s="38" t="str">
        <f>'步驟1. 先填【111-1申請總表】會自動帶公式至步驟2.欄位'!AA46</f>
        <v/>
      </c>
      <c r="AB44" s="38">
        <v>0</v>
      </c>
      <c r="AC44" s="42">
        <v>0</v>
      </c>
      <c r="AD44" s="38" t="str">
        <f>'步驟1. 先填【111-1申請總表】會自動帶公式至步驟2.欄位'!AD46</f>
        <v/>
      </c>
      <c r="AE44" s="41"/>
    </row>
    <row r="45" spans="1:31" s="23" customFormat="1" ht="61.2" customHeight="1">
      <c r="A45" s="35" t="s">
        <v>472</v>
      </c>
      <c r="B45" s="34">
        <f>'步驟1. 先填【111-1申請總表】會自動帶公式至步驟2.欄位'!B47</f>
        <v>0</v>
      </c>
      <c r="C45" s="35">
        <f>'步驟1. 先填【111-1申請總表】會自動帶公式至步驟2.欄位'!C47</f>
        <v>0</v>
      </c>
      <c r="D45" s="50" t="s">
        <v>43</v>
      </c>
      <c r="E45" s="36">
        <f>'步驟1. 先填【111-1申請總表】會自動帶公式至步驟2.欄位'!E47</f>
        <v>0</v>
      </c>
      <c r="F45" s="215" t="s">
        <v>477</v>
      </c>
      <c r="G45" s="36">
        <f>'步驟1. 先填【111-1申請總表】會自動帶公式至步驟2.欄位'!G47</f>
        <v>0</v>
      </c>
      <c r="H45" s="36">
        <f>'步驟1. 先填【111-1申請總表】會自動帶公式至步驟2.欄位'!H47</f>
        <v>0</v>
      </c>
      <c r="I45" s="52">
        <f>'步驟1. 先填【111-1申請總表】會自動帶公式至步驟2.欄位'!I47</f>
        <v>0</v>
      </c>
      <c r="J45" s="36">
        <f>'步驟1. 先填【111-1申請總表】會自動帶公式至步驟2.欄位'!J47</f>
        <v>0</v>
      </c>
      <c r="K45" s="36">
        <f>'步驟1. 先填【111-1申請總表】會自動帶公式至步驟2.欄位'!K47</f>
        <v>0</v>
      </c>
      <c r="L45" s="36">
        <f>'步驟1. 先填【111-1申請總表】會自動帶公式至步驟2.欄位'!L47</f>
        <v>0</v>
      </c>
      <c r="M45" s="37">
        <f>'步驟1. 先填【111-1申請總表】會自動帶公式至步驟2.欄位'!M47</f>
        <v>0</v>
      </c>
      <c r="N45" s="36">
        <f>'步驟1. 先填【111-1申請總表】會自動帶公式至步驟2.欄位'!N47</f>
        <v>0</v>
      </c>
      <c r="O45" s="36">
        <f>'步驟1. 先填【111-1申請總表】會自動帶公式至步驟2.欄位'!O47</f>
        <v>0</v>
      </c>
      <c r="P45" s="36" t="str">
        <f>'步驟1. 先填【111-1申請總表】會自動帶公式至步驟2.欄位'!P47</f>
        <v>郵政存簿</v>
      </c>
      <c r="Q45" s="36">
        <f>'步驟1. 先填【111-1申請總表】會自動帶公式至步驟2.欄位'!Q47</f>
        <v>0</v>
      </c>
      <c r="R45" s="36">
        <f>'步驟1. 先填【111-1申請總表】會自動帶公式至步驟2.欄位'!R47</f>
        <v>0</v>
      </c>
      <c r="S45" s="36" t="str">
        <f>'步驟1. 先填【111-1申請總表】會自動帶公式至步驟2.欄位'!S47</f>
        <v>7000021</v>
      </c>
      <c r="T45" s="36">
        <f>'步驟1. 先填【111-1申請總表】會自動帶公式至步驟2.欄位'!T47</f>
        <v>0</v>
      </c>
      <c r="U45" s="38" t="str">
        <f>'步驟1. 先填【111-1申請總表】會自動帶公式至步驟2.欄位'!U47</f>
        <v/>
      </c>
      <c r="V45" s="38">
        <v>0</v>
      </c>
      <c r="W45" s="38">
        <v>0</v>
      </c>
      <c r="X45" s="38">
        <v>0</v>
      </c>
      <c r="Y45" s="38">
        <v>0</v>
      </c>
      <c r="Z45" s="38" t="str">
        <f>'步驟1. 先填【111-1申請總表】會自動帶公式至步驟2.欄位'!Z47</f>
        <v/>
      </c>
      <c r="AA45" s="38" t="str">
        <f>'步驟1. 先填【111-1申請總表】會自動帶公式至步驟2.欄位'!AA47</f>
        <v/>
      </c>
      <c r="AB45" s="38">
        <v>0</v>
      </c>
      <c r="AC45" s="42">
        <v>0</v>
      </c>
      <c r="AD45" s="38" t="str">
        <f>'步驟1. 先填【111-1申請總表】會自動帶公式至步驟2.欄位'!AD47</f>
        <v/>
      </c>
      <c r="AE45" s="41"/>
    </row>
    <row r="46" spans="1:31" s="23" customFormat="1" ht="61.2" customHeight="1">
      <c r="A46" s="35" t="s">
        <v>472</v>
      </c>
      <c r="B46" s="34">
        <f>'步驟1. 先填【111-1申請總表】會自動帶公式至步驟2.欄位'!B48</f>
        <v>0</v>
      </c>
      <c r="C46" s="35">
        <f>'步驟1. 先填【111-1申請總表】會自動帶公式至步驟2.欄位'!C48</f>
        <v>0</v>
      </c>
      <c r="D46" s="50" t="s">
        <v>44</v>
      </c>
      <c r="E46" s="36">
        <f>'步驟1. 先填【111-1申請總表】會自動帶公式至步驟2.欄位'!E48</f>
        <v>0</v>
      </c>
      <c r="F46" s="215" t="s">
        <v>477</v>
      </c>
      <c r="G46" s="36">
        <f>'步驟1. 先填【111-1申請總表】會自動帶公式至步驟2.欄位'!G48</f>
        <v>0</v>
      </c>
      <c r="H46" s="36">
        <f>'步驟1. 先填【111-1申請總表】會自動帶公式至步驟2.欄位'!H48</f>
        <v>0</v>
      </c>
      <c r="I46" s="52">
        <f>'步驟1. 先填【111-1申請總表】會自動帶公式至步驟2.欄位'!I48</f>
        <v>0</v>
      </c>
      <c r="J46" s="36">
        <f>'步驟1. 先填【111-1申請總表】會自動帶公式至步驟2.欄位'!J48</f>
        <v>0</v>
      </c>
      <c r="K46" s="36">
        <f>'步驟1. 先填【111-1申請總表】會自動帶公式至步驟2.欄位'!K48</f>
        <v>0</v>
      </c>
      <c r="L46" s="36">
        <f>'步驟1. 先填【111-1申請總表】會自動帶公式至步驟2.欄位'!L48</f>
        <v>0</v>
      </c>
      <c r="M46" s="37">
        <f>'步驟1. 先填【111-1申請總表】會自動帶公式至步驟2.欄位'!M48</f>
        <v>0</v>
      </c>
      <c r="N46" s="36">
        <f>'步驟1. 先填【111-1申請總表】會自動帶公式至步驟2.欄位'!N48</f>
        <v>0</v>
      </c>
      <c r="O46" s="36">
        <f>'步驟1. 先填【111-1申請總表】會自動帶公式至步驟2.欄位'!O48</f>
        <v>0</v>
      </c>
      <c r="P46" s="36" t="str">
        <f>'步驟1. 先填【111-1申請總表】會自動帶公式至步驟2.欄位'!P48</f>
        <v>郵政存簿</v>
      </c>
      <c r="Q46" s="36">
        <f>'步驟1. 先填【111-1申請總表】會自動帶公式至步驟2.欄位'!Q48</f>
        <v>0</v>
      </c>
      <c r="R46" s="36">
        <f>'步驟1. 先填【111-1申請總表】會自動帶公式至步驟2.欄位'!R48</f>
        <v>0</v>
      </c>
      <c r="S46" s="36" t="str">
        <f>'步驟1. 先填【111-1申請總表】會自動帶公式至步驟2.欄位'!S48</f>
        <v>7000021</v>
      </c>
      <c r="T46" s="36">
        <f>'步驟1. 先填【111-1申請總表】會自動帶公式至步驟2.欄位'!T48</f>
        <v>0</v>
      </c>
      <c r="U46" s="38" t="str">
        <f>'步驟1. 先填【111-1申請總表】會自動帶公式至步驟2.欄位'!U48</f>
        <v/>
      </c>
      <c r="V46" s="38">
        <v>0</v>
      </c>
      <c r="W46" s="38">
        <v>0</v>
      </c>
      <c r="X46" s="38">
        <v>0</v>
      </c>
      <c r="Y46" s="38">
        <v>0</v>
      </c>
      <c r="Z46" s="38" t="str">
        <f>'步驟1. 先填【111-1申請總表】會自動帶公式至步驟2.欄位'!Z48</f>
        <v/>
      </c>
      <c r="AA46" s="38" t="str">
        <f>'步驟1. 先填【111-1申請總表】會自動帶公式至步驟2.欄位'!AA48</f>
        <v/>
      </c>
      <c r="AB46" s="38">
        <v>0</v>
      </c>
      <c r="AC46" s="42">
        <v>0</v>
      </c>
      <c r="AD46" s="38" t="str">
        <f>'步驟1. 先填【111-1申請總表】會自動帶公式至步驟2.欄位'!AD48</f>
        <v/>
      </c>
      <c r="AE46" s="41"/>
    </row>
    <row r="47" spans="1:31" s="23" customFormat="1" ht="61.2" customHeight="1">
      <c r="A47" s="35" t="s">
        <v>472</v>
      </c>
      <c r="B47" s="34">
        <f>'步驟1. 先填【111-1申請總表】會自動帶公式至步驟2.欄位'!B49</f>
        <v>0</v>
      </c>
      <c r="C47" s="35">
        <f>'步驟1. 先填【111-1申請總表】會自動帶公式至步驟2.欄位'!C49</f>
        <v>0</v>
      </c>
      <c r="D47" s="50" t="s">
        <v>45</v>
      </c>
      <c r="E47" s="36">
        <f>'步驟1. 先填【111-1申請總表】會自動帶公式至步驟2.欄位'!E49</f>
        <v>0</v>
      </c>
      <c r="F47" s="215" t="s">
        <v>477</v>
      </c>
      <c r="G47" s="36">
        <f>'步驟1. 先填【111-1申請總表】會自動帶公式至步驟2.欄位'!G49</f>
        <v>0</v>
      </c>
      <c r="H47" s="36">
        <f>'步驟1. 先填【111-1申請總表】會自動帶公式至步驟2.欄位'!H49</f>
        <v>0</v>
      </c>
      <c r="I47" s="52">
        <f>'步驟1. 先填【111-1申請總表】會自動帶公式至步驟2.欄位'!I49</f>
        <v>0</v>
      </c>
      <c r="J47" s="36">
        <f>'步驟1. 先填【111-1申請總表】會自動帶公式至步驟2.欄位'!J49</f>
        <v>0</v>
      </c>
      <c r="K47" s="36">
        <f>'步驟1. 先填【111-1申請總表】會自動帶公式至步驟2.欄位'!K49</f>
        <v>0</v>
      </c>
      <c r="L47" s="36">
        <f>'步驟1. 先填【111-1申請總表】會自動帶公式至步驟2.欄位'!L49</f>
        <v>0</v>
      </c>
      <c r="M47" s="37">
        <f>'步驟1. 先填【111-1申請總表】會自動帶公式至步驟2.欄位'!M49</f>
        <v>0</v>
      </c>
      <c r="N47" s="36">
        <f>'步驟1. 先填【111-1申請總表】會自動帶公式至步驟2.欄位'!N49</f>
        <v>0</v>
      </c>
      <c r="O47" s="36">
        <f>'步驟1. 先填【111-1申請總表】會自動帶公式至步驟2.欄位'!O49</f>
        <v>0</v>
      </c>
      <c r="P47" s="36" t="str">
        <f>'步驟1. 先填【111-1申請總表】會自動帶公式至步驟2.欄位'!P49</f>
        <v>郵政存簿</v>
      </c>
      <c r="Q47" s="36">
        <f>'步驟1. 先填【111-1申請總表】會自動帶公式至步驟2.欄位'!Q49</f>
        <v>0</v>
      </c>
      <c r="R47" s="36">
        <f>'步驟1. 先填【111-1申請總表】會自動帶公式至步驟2.欄位'!R49</f>
        <v>0</v>
      </c>
      <c r="S47" s="36" t="str">
        <f>'步驟1. 先填【111-1申請總表】會自動帶公式至步驟2.欄位'!S49</f>
        <v>7000021</v>
      </c>
      <c r="T47" s="36">
        <f>'步驟1. 先填【111-1申請總表】會自動帶公式至步驟2.欄位'!T49</f>
        <v>0</v>
      </c>
      <c r="U47" s="38" t="str">
        <f>'步驟1. 先填【111-1申請總表】會自動帶公式至步驟2.欄位'!U49</f>
        <v/>
      </c>
      <c r="V47" s="38">
        <v>0</v>
      </c>
      <c r="W47" s="38">
        <v>0</v>
      </c>
      <c r="X47" s="38">
        <v>0</v>
      </c>
      <c r="Y47" s="38">
        <v>0</v>
      </c>
      <c r="Z47" s="38" t="str">
        <f>'步驟1. 先填【111-1申請總表】會自動帶公式至步驟2.欄位'!Z49</f>
        <v/>
      </c>
      <c r="AA47" s="38" t="str">
        <f>'步驟1. 先填【111-1申請總表】會自動帶公式至步驟2.欄位'!AA49</f>
        <v/>
      </c>
      <c r="AB47" s="38">
        <v>0</v>
      </c>
      <c r="AC47" s="42">
        <v>0</v>
      </c>
      <c r="AD47" s="38" t="str">
        <f>'步驟1. 先填【111-1申請總表】會自動帶公式至步驟2.欄位'!AD49</f>
        <v/>
      </c>
      <c r="AE47" s="41"/>
    </row>
    <row r="48" spans="1:31" s="23" customFormat="1" ht="61.2" customHeight="1">
      <c r="A48" s="35" t="s">
        <v>472</v>
      </c>
      <c r="B48" s="34">
        <f>'步驟1. 先填【111-1申請總表】會自動帶公式至步驟2.欄位'!B50</f>
        <v>0</v>
      </c>
      <c r="C48" s="35">
        <f>'步驟1. 先填【111-1申請總表】會自動帶公式至步驟2.欄位'!C50</f>
        <v>0</v>
      </c>
      <c r="D48" s="50" t="s">
        <v>46</v>
      </c>
      <c r="E48" s="36">
        <f>'步驟1. 先填【111-1申請總表】會自動帶公式至步驟2.欄位'!E50</f>
        <v>0</v>
      </c>
      <c r="F48" s="215" t="s">
        <v>477</v>
      </c>
      <c r="G48" s="36">
        <f>'步驟1. 先填【111-1申請總表】會自動帶公式至步驟2.欄位'!G50</f>
        <v>0</v>
      </c>
      <c r="H48" s="36">
        <f>'步驟1. 先填【111-1申請總表】會自動帶公式至步驟2.欄位'!H50</f>
        <v>0</v>
      </c>
      <c r="I48" s="52">
        <f>'步驟1. 先填【111-1申請總表】會自動帶公式至步驟2.欄位'!I50</f>
        <v>0</v>
      </c>
      <c r="J48" s="36">
        <f>'步驟1. 先填【111-1申請總表】會自動帶公式至步驟2.欄位'!J50</f>
        <v>0</v>
      </c>
      <c r="K48" s="36">
        <f>'步驟1. 先填【111-1申請總表】會自動帶公式至步驟2.欄位'!K50</f>
        <v>0</v>
      </c>
      <c r="L48" s="36">
        <f>'步驟1. 先填【111-1申請總表】會自動帶公式至步驟2.欄位'!L50</f>
        <v>0</v>
      </c>
      <c r="M48" s="37">
        <f>'步驟1. 先填【111-1申請總表】會自動帶公式至步驟2.欄位'!M50</f>
        <v>0</v>
      </c>
      <c r="N48" s="36">
        <f>'步驟1. 先填【111-1申請總表】會自動帶公式至步驟2.欄位'!N50</f>
        <v>0</v>
      </c>
      <c r="O48" s="36">
        <f>'步驟1. 先填【111-1申請總表】會自動帶公式至步驟2.欄位'!O50</f>
        <v>0</v>
      </c>
      <c r="P48" s="36" t="str">
        <f>'步驟1. 先填【111-1申請總表】會自動帶公式至步驟2.欄位'!P50</f>
        <v>郵政存簿</v>
      </c>
      <c r="Q48" s="36">
        <f>'步驟1. 先填【111-1申請總表】會自動帶公式至步驟2.欄位'!Q50</f>
        <v>0</v>
      </c>
      <c r="R48" s="36">
        <f>'步驟1. 先填【111-1申請總表】會自動帶公式至步驟2.欄位'!R50</f>
        <v>0</v>
      </c>
      <c r="S48" s="36" t="str">
        <f>'步驟1. 先填【111-1申請總表】會自動帶公式至步驟2.欄位'!S50</f>
        <v>7000021</v>
      </c>
      <c r="T48" s="36">
        <f>'步驟1. 先填【111-1申請總表】會自動帶公式至步驟2.欄位'!T50</f>
        <v>0</v>
      </c>
      <c r="U48" s="38" t="str">
        <f>'步驟1. 先填【111-1申請總表】會自動帶公式至步驟2.欄位'!U50</f>
        <v/>
      </c>
      <c r="V48" s="38">
        <v>0</v>
      </c>
      <c r="W48" s="38">
        <v>0</v>
      </c>
      <c r="X48" s="38">
        <v>0</v>
      </c>
      <c r="Y48" s="38">
        <v>0</v>
      </c>
      <c r="Z48" s="38" t="str">
        <f>'步驟1. 先填【111-1申請總表】會自動帶公式至步驟2.欄位'!Z50</f>
        <v/>
      </c>
      <c r="AA48" s="38" t="str">
        <f>'步驟1. 先填【111-1申請總表】會自動帶公式至步驟2.欄位'!AA50</f>
        <v/>
      </c>
      <c r="AB48" s="38">
        <v>0</v>
      </c>
      <c r="AC48" s="42">
        <v>0</v>
      </c>
      <c r="AD48" s="38" t="str">
        <f>'步驟1. 先填【111-1申請總表】會自動帶公式至步驟2.欄位'!AD50</f>
        <v/>
      </c>
      <c r="AE48" s="41"/>
    </row>
    <row r="49" spans="1:31" s="23" customFormat="1" ht="61.2" customHeight="1">
      <c r="A49" s="35" t="s">
        <v>472</v>
      </c>
      <c r="B49" s="34">
        <f>'步驟1. 先填【111-1申請總表】會自動帶公式至步驟2.欄位'!B51</f>
        <v>0</v>
      </c>
      <c r="C49" s="35">
        <f>'步驟1. 先填【111-1申請總表】會自動帶公式至步驟2.欄位'!C51</f>
        <v>0</v>
      </c>
      <c r="D49" s="50" t="s">
        <v>47</v>
      </c>
      <c r="E49" s="36">
        <f>'步驟1. 先填【111-1申請總表】會自動帶公式至步驟2.欄位'!E51</f>
        <v>0</v>
      </c>
      <c r="F49" s="215" t="s">
        <v>477</v>
      </c>
      <c r="G49" s="36">
        <f>'步驟1. 先填【111-1申請總表】會自動帶公式至步驟2.欄位'!G51</f>
        <v>0</v>
      </c>
      <c r="H49" s="36">
        <f>'步驟1. 先填【111-1申請總表】會自動帶公式至步驟2.欄位'!H51</f>
        <v>0</v>
      </c>
      <c r="I49" s="52">
        <f>'步驟1. 先填【111-1申請總表】會自動帶公式至步驟2.欄位'!I51</f>
        <v>0</v>
      </c>
      <c r="J49" s="36">
        <f>'步驟1. 先填【111-1申請總表】會自動帶公式至步驟2.欄位'!J51</f>
        <v>0</v>
      </c>
      <c r="K49" s="36">
        <f>'步驟1. 先填【111-1申請總表】會自動帶公式至步驟2.欄位'!K51</f>
        <v>0</v>
      </c>
      <c r="L49" s="36">
        <f>'步驟1. 先填【111-1申請總表】會自動帶公式至步驟2.欄位'!L51</f>
        <v>0</v>
      </c>
      <c r="M49" s="37">
        <f>'步驟1. 先填【111-1申請總表】會自動帶公式至步驟2.欄位'!M51</f>
        <v>0</v>
      </c>
      <c r="N49" s="36">
        <f>'步驟1. 先填【111-1申請總表】會自動帶公式至步驟2.欄位'!N51</f>
        <v>0</v>
      </c>
      <c r="O49" s="36">
        <f>'步驟1. 先填【111-1申請總表】會自動帶公式至步驟2.欄位'!O51</f>
        <v>0</v>
      </c>
      <c r="P49" s="36" t="str">
        <f>'步驟1. 先填【111-1申請總表】會自動帶公式至步驟2.欄位'!P51</f>
        <v>郵政存簿</v>
      </c>
      <c r="Q49" s="36">
        <f>'步驟1. 先填【111-1申請總表】會自動帶公式至步驟2.欄位'!Q51</f>
        <v>0</v>
      </c>
      <c r="R49" s="36">
        <f>'步驟1. 先填【111-1申請總表】會自動帶公式至步驟2.欄位'!R51</f>
        <v>0</v>
      </c>
      <c r="S49" s="36" t="str">
        <f>'步驟1. 先填【111-1申請總表】會自動帶公式至步驟2.欄位'!S51</f>
        <v>7000021</v>
      </c>
      <c r="T49" s="36">
        <f>'步驟1. 先填【111-1申請總表】會自動帶公式至步驟2.欄位'!T51</f>
        <v>0</v>
      </c>
      <c r="U49" s="38" t="str">
        <f>'步驟1. 先填【111-1申請總表】會自動帶公式至步驟2.欄位'!U51</f>
        <v/>
      </c>
      <c r="V49" s="38">
        <v>0</v>
      </c>
      <c r="W49" s="38">
        <v>0</v>
      </c>
      <c r="X49" s="38">
        <v>0</v>
      </c>
      <c r="Y49" s="38">
        <v>0</v>
      </c>
      <c r="Z49" s="38" t="str">
        <f>'步驟1. 先填【111-1申請總表】會自動帶公式至步驟2.欄位'!Z51</f>
        <v/>
      </c>
      <c r="AA49" s="38" t="str">
        <f>'步驟1. 先填【111-1申請總表】會自動帶公式至步驟2.欄位'!AA51</f>
        <v/>
      </c>
      <c r="AB49" s="38">
        <v>0</v>
      </c>
      <c r="AC49" s="42">
        <v>0</v>
      </c>
      <c r="AD49" s="38" t="str">
        <f>'步驟1. 先填【111-1申請總表】會自動帶公式至步驟2.欄位'!AD51</f>
        <v/>
      </c>
      <c r="AE49" s="41"/>
    </row>
    <row r="50" spans="1:31" s="23" customFormat="1" ht="61.2" customHeight="1">
      <c r="A50" s="35" t="s">
        <v>472</v>
      </c>
      <c r="B50" s="34">
        <f>'步驟1. 先填【111-1申請總表】會自動帶公式至步驟2.欄位'!B52</f>
        <v>0</v>
      </c>
      <c r="C50" s="35">
        <f>'步驟1. 先填【111-1申請總表】會自動帶公式至步驟2.欄位'!C52</f>
        <v>0</v>
      </c>
      <c r="D50" s="50" t="s">
        <v>48</v>
      </c>
      <c r="E50" s="36">
        <f>'步驟1. 先填【111-1申請總表】會自動帶公式至步驟2.欄位'!E52</f>
        <v>0</v>
      </c>
      <c r="F50" s="215" t="s">
        <v>477</v>
      </c>
      <c r="G50" s="36">
        <f>'步驟1. 先填【111-1申請總表】會自動帶公式至步驟2.欄位'!G52</f>
        <v>0</v>
      </c>
      <c r="H50" s="36">
        <f>'步驟1. 先填【111-1申請總表】會自動帶公式至步驟2.欄位'!H52</f>
        <v>0</v>
      </c>
      <c r="I50" s="52">
        <f>'步驟1. 先填【111-1申請總表】會自動帶公式至步驟2.欄位'!I52</f>
        <v>0</v>
      </c>
      <c r="J50" s="36">
        <f>'步驟1. 先填【111-1申請總表】會自動帶公式至步驟2.欄位'!J52</f>
        <v>0</v>
      </c>
      <c r="K50" s="36">
        <f>'步驟1. 先填【111-1申請總表】會自動帶公式至步驟2.欄位'!K52</f>
        <v>0</v>
      </c>
      <c r="L50" s="36">
        <f>'步驟1. 先填【111-1申請總表】會自動帶公式至步驟2.欄位'!L52</f>
        <v>0</v>
      </c>
      <c r="M50" s="37">
        <f>'步驟1. 先填【111-1申請總表】會自動帶公式至步驟2.欄位'!M52</f>
        <v>0</v>
      </c>
      <c r="N50" s="36">
        <f>'步驟1. 先填【111-1申請總表】會自動帶公式至步驟2.欄位'!N52</f>
        <v>0</v>
      </c>
      <c r="O50" s="36">
        <f>'步驟1. 先填【111-1申請總表】會自動帶公式至步驟2.欄位'!O52</f>
        <v>0</v>
      </c>
      <c r="P50" s="36" t="str">
        <f>'步驟1. 先填【111-1申請總表】會自動帶公式至步驟2.欄位'!P52</f>
        <v>郵政存簿</v>
      </c>
      <c r="Q50" s="36">
        <f>'步驟1. 先填【111-1申請總表】會自動帶公式至步驟2.欄位'!Q52</f>
        <v>0</v>
      </c>
      <c r="R50" s="36">
        <f>'步驟1. 先填【111-1申請總表】會自動帶公式至步驟2.欄位'!R52</f>
        <v>0</v>
      </c>
      <c r="S50" s="36" t="str">
        <f>'步驟1. 先填【111-1申請總表】會自動帶公式至步驟2.欄位'!S52</f>
        <v>7000021</v>
      </c>
      <c r="T50" s="36">
        <f>'步驟1. 先填【111-1申請總表】會自動帶公式至步驟2.欄位'!T52</f>
        <v>0</v>
      </c>
      <c r="U50" s="38" t="str">
        <f>'步驟1. 先填【111-1申請總表】會自動帶公式至步驟2.欄位'!U52</f>
        <v/>
      </c>
      <c r="V50" s="38">
        <v>0</v>
      </c>
      <c r="W50" s="38">
        <v>0</v>
      </c>
      <c r="X50" s="38">
        <v>0</v>
      </c>
      <c r="Y50" s="38">
        <v>0</v>
      </c>
      <c r="Z50" s="38" t="str">
        <f>'步驟1. 先填【111-1申請總表】會自動帶公式至步驟2.欄位'!Z52</f>
        <v/>
      </c>
      <c r="AA50" s="38" t="str">
        <f>'步驟1. 先填【111-1申請總表】會自動帶公式至步驟2.欄位'!AA52</f>
        <v/>
      </c>
      <c r="AB50" s="38">
        <v>0</v>
      </c>
      <c r="AC50" s="42">
        <v>0</v>
      </c>
      <c r="AD50" s="38" t="str">
        <f>'步驟1. 先填【111-1申請總表】會自動帶公式至步驟2.欄位'!AD52</f>
        <v/>
      </c>
      <c r="AE50" s="41"/>
    </row>
    <row r="51" spans="1:31" s="23" customFormat="1" ht="61.2" customHeight="1">
      <c r="A51" s="35" t="s">
        <v>472</v>
      </c>
      <c r="B51" s="34">
        <f>'步驟1. 先填【111-1申請總表】會自動帶公式至步驟2.欄位'!B53</f>
        <v>0</v>
      </c>
      <c r="C51" s="35">
        <f>'步驟1. 先填【111-1申請總表】會自動帶公式至步驟2.欄位'!C53</f>
        <v>0</v>
      </c>
      <c r="D51" s="50" t="s">
        <v>49</v>
      </c>
      <c r="E51" s="36">
        <f>'步驟1. 先填【111-1申請總表】會自動帶公式至步驟2.欄位'!E53</f>
        <v>0</v>
      </c>
      <c r="F51" s="215" t="s">
        <v>477</v>
      </c>
      <c r="G51" s="36">
        <f>'步驟1. 先填【111-1申請總表】會自動帶公式至步驟2.欄位'!G53</f>
        <v>0</v>
      </c>
      <c r="H51" s="36">
        <f>'步驟1. 先填【111-1申請總表】會自動帶公式至步驟2.欄位'!H53</f>
        <v>0</v>
      </c>
      <c r="I51" s="52">
        <f>'步驟1. 先填【111-1申請總表】會自動帶公式至步驟2.欄位'!I53</f>
        <v>0</v>
      </c>
      <c r="J51" s="36">
        <f>'步驟1. 先填【111-1申請總表】會自動帶公式至步驟2.欄位'!J53</f>
        <v>0</v>
      </c>
      <c r="K51" s="36">
        <f>'步驟1. 先填【111-1申請總表】會自動帶公式至步驟2.欄位'!K53</f>
        <v>0</v>
      </c>
      <c r="L51" s="36">
        <f>'步驟1. 先填【111-1申請總表】會自動帶公式至步驟2.欄位'!L53</f>
        <v>0</v>
      </c>
      <c r="M51" s="37">
        <f>'步驟1. 先填【111-1申請總表】會自動帶公式至步驟2.欄位'!M53</f>
        <v>0</v>
      </c>
      <c r="N51" s="36">
        <f>'步驟1. 先填【111-1申請總表】會自動帶公式至步驟2.欄位'!N53</f>
        <v>0</v>
      </c>
      <c r="O51" s="36">
        <f>'步驟1. 先填【111-1申請總表】會自動帶公式至步驟2.欄位'!O53</f>
        <v>0</v>
      </c>
      <c r="P51" s="36" t="str">
        <f>'步驟1. 先填【111-1申請總表】會自動帶公式至步驟2.欄位'!P53</f>
        <v>郵政存簿</v>
      </c>
      <c r="Q51" s="36">
        <f>'步驟1. 先填【111-1申請總表】會自動帶公式至步驟2.欄位'!Q53</f>
        <v>0</v>
      </c>
      <c r="R51" s="36">
        <f>'步驟1. 先填【111-1申請總表】會自動帶公式至步驟2.欄位'!R53</f>
        <v>0</v>
      </c>
      <c r="S51" s="36" t="str">
        <f>'步驟1. 先填【111-1申請總表】會自動帶公式至步驟2.欄位'!S53</f>
        <v>7000021</v>
      </c>
      <c r="T51" s="36">
        <f>'步驟1. 先填【111-1申請總表】會自動帶公式至步驟2.欄位'!T53</f>
        <v>0</v>
      </c>
      <c r="U51" s="38" t="str">
        <f>'步驟1. 先填【111-1申請總表】會自動帶公式至步驟2.欄位'!U53</f>
        <v/>
      </c>
      <c r="V51" s="38">
        <v>0</v>
      </c>
      <c r="W51" s="38">
        <v>0</v>
      </c>
      <c r="X51" s="38">
        <v>0</v>
      </c>
      <c r="Y51" s="38">
        <v>0</v>
      </c>
      <c r="Z51" s="38" t="str">
        <f>'步驟1. 先填【111-1申請總表】會自動帶公式至步驟2.欄位'!Z53</f>
        <v/>
      </c>
      <c r="AA51" s="38" t="str">
        <f>'步驟1. 先填【111-1申請總表】會自動帶公式至步驟2.欄位'!AA53</f>
        <v/>
      </c>
      <c r="AB51" s="38">
        <v>0</v>
      </c>
      <c r="AC51" s="42">
        <v>0</v>
      </c>
      <c r="AD51" s="38" t="str">
        <f>'步驟1. 先填【111-1申請總表】會自動帶公式至步驟2.欄位'!AD53</f>
        <v/>
      </c>
      <c r="AE51" s="41"/>
    </row>
    <row r="52" spans="1:31" s="23" customFormat="1" ht="61.2" customHeight="1">
      <c r="A52" s="35" t="s">
        <v>472</v>
      </c>
      <c r="B52" s="34">
        <f>'步驟1. 先填【111-1申請總表】會自動帶公式至步驟2.欄位'!B54</f>
        <v>0</v>
      </c>
      <c r="C52" s="35">
        <f>'步驟1. 先填【111-1申請總表】會自動帶公式至步驟2.欄位'!C54</f>
        <v>0</v>
      </c>
      <c r="D52" s="50" t="s">
        <v>50</v>
      </c>
      <c r="E52" s="36">
        <f>'步驟1. 先填【111-1申請總表】會自動帶公式至步驟2.欄位'!E54</f>
        <v>0</v>
      </c>
      <c r="F52" s="215" t="s">
        <v>477</v>
      </c>
      <c r="G52" s="36">
        <f>'步驟1. 先填【111-1申請總表】會自動帶公式至步驟2.欄位'!G54</f>
        <v>0</v>
      </c>
      <c r="H52" s="36">
        <f>'步驟1. 先填【111-1申請總表】會自動帶公式至步驟2.欄位'!H54</f>
        <v>0</v>
      </c>
      <c r="I52" s="52">
        <f>'步驟1. 先填【111-1申請總表】會自動帶公式至步驟2.欄位'!I54</f>
        <v>0</v>
      </c>
      <c r="J52" s="36">
        <f>'步驟1. 先填【111-1申請總表】會自動帶公式至步驟2.欄位'!J54</f>
        <v>0</v>
      </c>
      <c r="K52" s="36">
        <f>'步驟1. 先填【111-1申請總表】會自動帶公式至步驟2.欄位'!K54</f>
        <v>0</v>
      </c>
      <c r="L52" s="36">
        <f>'步驟1. 先填【111-1申請總表】會自動帶公式至步驟2.欄位'!L54</f>
        <v>0</v>
      </c>
      <c r="M52" s="37">
        <f>'步驟1. 先填【111-1申請總表】會自動帶公式至步驟2.欄位'!M54</f>
        <v>0</v>
      </c>
      <c r="N52" s="36">
        <f>'步驟1. 先填【111-1申請總表】會自動帶公式至步驟2.欄位'!N54</f>
        <v>0</v>
      </c>
      <c r="O52" s="36">
        <f>'步驟1. 先填【111-1申請總表】會自動帶公式至步驟2.欄位'!O54</f>
        <v>0</v>
      </c>
      <c r="P52" s="36" t="str">
        <f>'步驟1. 先填【111-1申請總表】會自動帶公式至步驟2.欄位'!P54</f>
        <v>郵政存簿</v>
      </c>
      <c r="Q52" s="36">
        <f>'步驟1. 先填【111-1申請總表】會自動帶公式至步驟2.欄位'!Q54</f>
        <v>0</v>
      </c>
      <c r="R52" s="36">
        <f>'步驟1. 先填【111-1申請總表】會自動帶公式至步驟2.欄位'!R54</f>
        <v>0</v>
      </c>
      <c r="S52" s="36" t="str">
        <f>'步驟1. 先填【111-1申請總表】會自動帶公式至步驟2.欄位'!S54</f>
        <v>7000021</v>
      </c>
      <c r="T52" s="36">
        <f>'步驟1. 先填【111-1申請總表】會自動帶公式至步驟2.欄位'!T54</f>
        <v>0</v>
      </c>
      <c r="U52" s="38" t="str">
        <f>'步驟1. 先填【111-1申請總表】會自動帶公式至步驟2.欄位'!U54</f>
        <v/>
      </c>
      <c r="V52" s="38">
        <v>0</v>
      </c>
      <c r="W52" s="38">
        <v>0</v>
      </c>
      <c r="X52" s="38">
        <v>0</v>
      </c>
      <c r="Y52" s="38">
        <v>0</v>
      </c>
      <c r="Z52" s="38" t="str">
        <f>'步驟1. 先填【111-1申請總表】會自動帶公式至步驟2.欄位'!Z54</f>
        <v/>
      </c>
      <c r="AA52" s="38" t="str">
        <f>'步驟1. 先填【111-1申請總表】會自動帶公式至步驟2.欄位'!AA54</f>
        <v/>
      </c>
      <c r="AB52" s="38">
        <v>0</v>
      </c>
      <c r="AC52" s="42">
        <v>0</v>
      </c>
      <c r="AD52" s="38" t="str">
        <f>'步驟1. 先填【111-1申請總表】會自動帶公式至步驟2.欄位'!AD54</f>
        <v/>
      </c>
      <c r="AE52" s="41"/>
    </row>
    <row r="53" spans="1:31" s="23" customFormat="1" ht="61.2" customHeight="1">
      <c r="A53" s="35" t="s">
        <v>472</v>
      </c>
      <c r="B53" s="34">
        <f>'步驟1. 先填【111-1申請總表】會自動帶公式至步驟2.欄位'!B55</f>
        <v>0</v>
      </c>
      <c r="C53" s="35">
        <f>'步驟1. 先填【111-1申請總表】會自動帶公式至步驟2.欄位'!C55</f>
        <v>0</v>
      </c>
      <c r="D53" s="50" t="s">
        <v>51</v>
      </c>
      <c r="E53" s="36">
        <f>'步驟1. 先填【111-1申請總表】會自動帶公式至步驟2.欄位'!E55</f>
        <v>0</v>
      </c>
      <c r="F53" s="215" t="s">
        <v>477</v>
      </c>
      <c r="G53" s="36">
        <f>'步驟1. 先填【111-1申請總表】會自動帶公式至步驟2.欄位'!G55</f>
        <v>0</v>
      </c>
      <c r="H53" s="36">
        <f>'步驟1. 先填【111-1申請總表】會自動帶公式至步驟2.欄位'!H55</f>
        <v>0</v>
      </c>
      <c r="I53" s="52">
        <f>'步驟1. 先填【111-1申請總表】會自動帶公式至步驟2.欄位'!I55</f>
        <v>0</v>
      </c>
      <c r="J53" s="36">
        <f>'步驟1. 先填【111-1申請總表】會自動帶公式至步驟2.欄位'!J55</f>
        <v>0</v>
      </c>
      <c r="K53" s="36">
        <f>'步驟1. 先填【111-1申請總表】會自動帶公式至步驟2.欄位'!K55</f>
        <v>0</v>
      </c>
      <c r="L53" s="36">
        <f>'步驟1. 先填【111-1申請總表】會自動帶公式至步驟2.欄位'!L55</f>
        <v>0</v>
      </c>
      <c r="M53" s="37">
        <f>'步驟1. 先填【111-1申請總表】會自動帶公式至步驟2.欄位'!M55</f>
        <v>0</v>
      </c>
      <c r="N53" s="36">
        <f>'步驟1. 先填【111-1申請總表】會自動帶公式至步驟2.欄位'!N55</f>
        <v>0</v>
      </c>
      <c r="O53" s="36">
        <f>'步驟1. 先填【111-1申請總表】會自動帶公式至步驟2.欄位'!O55</f>
        <v>0</v>
      </c>
      <c r="P53" s="36" t="str">
        <f>'步驟1. 先填【111-1申請總表】會自動帶公式至步驟2.欄位'!P55</f>
        <v>郵政存簿</v>
      </c>
      <c r="Q53" s="36">
        <f>'步驟1. 先填【111-1申請總表】會自動帶公式至步驟2.欄位'!Q55</f>
        <v>0</v>
      </c>
      <c r="R53" s="36">
        <f>'步驟1. 先填【111-1申請總表】會自動帶公式至步驟2.欄位'!R55</f>
        <v>0</v>
      </c>
      <c r="S53" s="36" t="str">
        <f>'步驟1. 先填【111-1申請總表】會自動帶公式至步驟2.欄位'!S55</f>
        <v>7000021</v>
      </c>
      <c r="T53" s="36">
        <f>'步驟1. 先填【111-1申請總表】會自動帶公式至步驟2.欄位'!T55</f>
        <v>0</v>
      </c>
      <c r="U53" s="38" t="str">
        <f>'步驟1. 先填【111-1申請總表】會自動帶公式至步驟2.欄位'!U55</f>
        <v/>
      </c>
      <c r="V53" s="38">
        <v>0</v>
      </c>
      <c r="W53" s="38">
        <v>0</v>
      </c>
      <c r="X53" s="38">
        <v>0</v>
      </c>
      <c r="Y53" s="38">
        <v>0</v>
      </c>
      <c r="Z53" s="38" t="str">
        <f>'步驟1. 先填【111-1申請總表】會自動帶公式至步驟2.欄位'!Z55</f>
        <v/>
      </c>
      <c r="AA53" s="38" t="str">
        <f>'步驟1. 先填【111-1申請總表】會自動帶公式至步驟2.欄位'!AA55</f>
        <v/>
      </c>
      <c r="AB53" s="38">
        <v>0</v>
      </c>
      <c r="AC53" s="42">
        <v>0</v>
      </c>
      <c r="AD53" s="38" t="str">
        <f>'步驟1. 先填【111-1申請總表】會自動帶公式至步驟2.欄位'!AD55</f>
        <v/>
      </c>
      <c r="AE53" s="41"/>
    </row>
    <row r="54" spans="1:31" s="23" customFormat="1" ht="61.2" customHeight="1">
      <c r="A54" s="35" t="s">
        <v>472</v>
      </c>
      <c r="B54" s="34">
        <f>'步驟1. 先填【111-1申請總表】會自動帶公式至步驟2.欄位'!B56</f>
        <v>0</v>
      </c>
      <c r="C54" s="35">
        <f>'步驟1. 先填【111-1申請總表】會自動帶公式至步驟2.欄位'!C56</f>
        <v>0</v>
      </c>
      <c r="D54" s="50" t="s">
        <v>52</v>
      </c>
      <c r="E54" s="36">
        <f>'步驟1. 先填【111-1申請總表】會自動帶公式至步驟2.欄位'!E56</f>
        <v>0</v>
      </c>
      <c r="F54" s="215" t="s">
        <v>477</v>
      </c>
      <c r="G54" s="36">
        <f>'步驟1. 先填【111-1申請總表】會自動帶公式至步驟2.欄位'!G56</f>
        <v>0</v>
      </c>
      <c r="H54" s="36">
        <f>'步驟1. 先填【111-1申請總表】會自動帶公式至步驟2.欄位'!H56</f>
        <v>0</v>
      </c>
      <c r="I54" s="52">
        <f>'步驟1. 先填【111-1申請總表】會自動帶公式至步驟2.欄位'!I56</f>
        <v>0</v>
      </c>
      <c r="J54" s="36">
        <f>'步驟1. 先填【111-1申請總表】會自動帶公式至步驟2.欄位'!J56</f>
        <v>0</v>
      </c>
      <c r="K54" s="36">
        <f>'步驟1. 先填【111-1申請總表】會自動帶公式至步驟2.欄位'!K56</f>
        <v>0</v>
      </c>
      <c r="L54" s="36">
        <f>'步驟1. 先填【111-1申請總表】會自動帶公式至步驟2.欄位'!L56</f>
        <v>0</v>
      </c>
      <c r="M54" s="37">
        <f>'步驟1. 先填【111-1申請總表】會自動帶公式至步驟2.欄位'!M56</f>
        <v>0</v>
      </c>
      <c r="N54" s="36">
        <f>'步驟1. 先填【111-1申請總表】會自動帶公式至步驟2.欄位'!N56</f>
        <v>0</v>
      </c>
      <c r="O54" s="36">
        <f>'步驟1. 先填【111-1申請總表】會自動帶公式至步驟2.欄位'!O56</f>
        <v>0</v>
      </c>
      <c r="P54" s="36" t="str">
        <f>'步驟1. 先填【111-1申請總表】會自動帶公式至步驟2.欄位'!P56</f>
        <v>郵政存簿</v>
      </c>
      <c r="Q54" s="36">
        <f>'步驟1. 先填【111-1申請總表】會自動帶公式至步驟2.欄位'!Q56</f>
        <v>0</v>
      </c>
      <c r="R54" s="36">
        <f>'步驟1. 先填【111-1申請總表】會自動帶公式至步驟2.欄位'!R56</f>
        <v>0</v>
      </c>
      <c r="S54" s="36" t="str">
        <f>'步驟1. 先填【111-1申請總表】會自動帶公式至步驟2.欄位'!S56</f>
        <v>7000021</v>
      </c>
      <c r="T54" s="36">
        <f>'步驟1. 先填【111-1申請總表】會自動帶公式至步驟2.欄位'!T56</f>
        <v>0</v>
      </c>
      <c r="U54" s="38" t="str">
        <f>'步驟1. 先填【111-1申請總表】會自動帶公式至步驟2.欄位'!U56</f>
        <v/>
      </c>
      <c r="V54" s="38">
        <v>0</v>
      </c>
      <c r="W54" s="38">
        <v>0</v>
      </c>
      <c r="X54" s="38">
        <v>0</v>
      </c>
      <c r="Y54" s="38">
        <v>0</v>
      </c>
      <c r="Z54" s="38" t="str">
        <f>'步驟1. 先填【111-1申請總表】會自動帶公式至步驟2.欄位'!Z56</f>
        <v/>
      </c>
      <c r="AA54" s="38" t="str">
        <f>'步驟1. 先填【111-1申請總表】會自動帶公式至步驟2.欄位'!AA56</f>
        <v/>
      </c>
      <c r="AB54" s="38">
        <v>0</v>
      </c>
      <c r="AC54" s="42">
        <v>0</v>
      </c>
      <c r="AD54" s="38" t="str">
        <f>'步驟1. 先填【111-1申請總表】會自動帶公式至步驟2.欄位'!AD56</f>
        <v/>
      </c>
      <c r="AE54" s="41"/>
    </row>
    <row r="55" spans="1:31" s="23" customFormat="1" ht="61.2" customHeight="1">
      <c r="A55" s="35" t="s">
        <v>472</v>
      </c>
      <c r="B55" s="34">
        <f>'步驟1. 先填【111-1申請總表】會自動帶公式至步驟2.欄位'!B57</f>
        <v>0</v>
      </c>
      <c r="C55" s="35">
        <f>'步驟1. 先填【111-1申請總表】會自動帶公式至步驟2.欄位'!C57</f>
        <v>0</v>
      </c>
      <c r="D55" s="50" t="s">
        <v>53</v>
      </c>
      <c r="E55" s="36">
        <f>'步驟1. 先填【111-1申請總表】會自動帶公式至步驟2.欄位'!E57</f>
        <v>0</v>
      </c>
      <c r="F55" s="215" t="s">
        <v>477</v>
      </c>
      <c r="G55" s="36">
        <f>'步驟1. 先填【111-1申請總表】會自動帶公式至步驟2.欄位'!G57</f>
        <v>0</v>
      </c>
      <c r="H55" s="36">
        <f>'步驟1. 先填【111-1申請總表】會自動帶公式至步驟2.欄位'!H57</f>
        <v>0</v>
      </c>
      <c r="I55" s="52">
        <f>'步驟1. 先填【111-1申請總表】會自動帶公式至步驟2.欄位'!I57</f>
        <v>0</v>
      </c>
      <c r="J55" s="36">
        <f>'步驟1. 先填【111-1申請總表】會自動帶公式至步驟2.欄位'!J57</f>
        <v>0</v>
      </c>
      <c r="K55" s="36">
        <f>'步驟1. 先填【111-1申請總表】會自動帶公式至步驟2.欄位'!K57</f>
        <v>0</v>
      </c>
      <c r="L55" s="36">
        <f>'步驟1. 先填【111-1申請總表】會自動帶公式至步驟2.欄位'!L57</f>
        <v>0</v>
      </c>
      <c r="M55" s="37">
        <f>'步驟1. 先填【111-1申請總表】會自動帶公式至步驟2.欄位'!M57</f>
        <v>0</v>
      </c>
      <c r="N55" s="36">
        <f>'步驟1. 先填【111-1申請總表】會自動帶公式至步驟2.欄位'!N57</f>
        <v>0</v>
      </c>
      <c r="O55" s="36">
        <f>'步驟1. 先填【111-1申請總表】會自動帶公式至步驟2.欄位'!O57</f>
        <v>0</v>
      </c>
      <c r="P55" s="36" t="str">
        <f>'步驟1. 先填【111-1申請總表】會自動帶公式至步驟2.欄位'!P57</f>
        <v>郵政存簿</v>
      </c>
      <c r="Q55" s="36">
        <f>'步驟1. 先填【111-1申請總表】會自動帶公式至步驟2.欄位'!Q57</f>
        <v>0</v>
      </c>
      <c r="R55" s="36">
        <f>'步驟1. 先填【111-1申請總表】會自動帶公式至步驟2.欄位'!R57</f>
        <v>0</v>
      </c>
      <c r="S55" s="36" t="str">
        <f>'步驟1. 先填【111-1申請總表】會自動帶公式至步驟2.欄位'!S57</f>
        <v>7000021</v>
      </c>
      <c r="T55" s="36">
        <f>'步驟1. 先填【111-1申請總表】會自動帶公式至步驟2.欄位'!T57</f>
        <v>0</v>
      </c>
      <c r="U55" s="38" t="str">
        <f>'步驟1. 先填【111-1申請總表】會自動帶公式至步驟2.欄位'!U57</f>
        <v/>
      </c>
      <c r="V55" s="38">
        <v>0</v>
      </c>
      <c r="W55" s="38">
        <v>0</v>
      </c>
      <c r="X55" s="38">
        <v>0</v>
      </c>
      <c r="Y55" s="38">
        <v>0</v>
      </c>
      <c r="Z55" s="38" t="str">
        <f>'步驟1. 先填【111-1申請總表】會自動帶公式至步驟2.欄位'!Z57</f>
        <v/>
      </c>
      <c r="AA55" s="38" t="str">
        <f>'步驟1. 先填【111-1申請總表】會自動帶公式至步驟2.欄位'!AA57</f>
        <v/>
      </c>
      <c r="AB55" s="38">
        <v>0</v>
      </c>
      <c r="AC55" s="42">
        <v>0</v>
      </c>
      <c r="AD55" s="38" t="str">
        <f>'步驟1. 先填【111-1申請總表】會自動帶公式至步驟2.欄位'!AD57</f>
        <v/>
      </c>
      <c r="AE55" s="41"/>
    </row>
    <row r="56" spans="1:31" s="23" customFormat="1" ht="40.950000000000003" customHeight="1">
      <c r="A56" s="43"/>
      <c r="B56" s="43"/>
      <c r="C56" s="43"/>
      <c r="D56" s="686" t="s">
        <v>192</v>
      </c>
      <c r="E56" s="686"/>
      <c r="F56" s="686"/>
      <c r="G56" s="686"/>
      <c r="H56" s="686"/>
      <c r="I56" s="686"/>
      <c r="J56" s="686"/>
      <c r="K56" s="686"/>
      <c r="L56" s="686"/>
      <c r="M56" s="686"/>
      <c r="N56" s="686"/>
      <c r="O56" s="686"/>
      <c r="P56" s="686"/>
      <c r="Q56" s="686"/>
      <c r="R56" s="686"/>
      <c r="S56" s="686"/>
      <c r="T56" s="686"/>
      <c r="U56" s="38">
        <f t="shared" ref="U56:AD56" si="0">SUM(U6:U55)</f>
        <v>0</v>
      </c>
      <c r="V56" s="38">
        <f t="shared" si="0"/>
        <v>0</v>
      </c>
      <c r="W56" s="38">
        <f t="shared" si="0"/>
        <v>0</v>
      </c>
      <c r="X56" s="38">
        <f t="shared" si="0"/>
        <v>0</v>
      </c>
      <c r="Y56" s="38">
        <f t="shared" si="0"/>
        <v>0</v>
      </c>
      <c r="Z56" s="38">
        <f t="shared" si="0"/>
        <v>0</v>
      </c>
      <c r="AA56" s="38">
        <f t="shared" si="0"/>
        <v>0</v>
      </c>
      <c r="AB56" s="38">
        <f t="shared" si="0"/>
        <v>0</v>
      </c>
      <c r="AC56" s="38">
        <f t="shared" si="0"/>
        <v>0</v>
      </c>
      <c r="AD56" s="38">
        <f t="shared" si="0"/>
        <v>0</v>
      </c>
      <c r="AE56" s="43"/>
    </row>
    <row r="57" spans="1:31" s="23" customFormat="1" ht="40.950000000000003" customHeight="1">
      <c r="A57" s="43"/>
      <c r="B57" s="43"/>
      <c r="C57" s="43"/>
      <c r="D57" s="686" t="s">
        <v>193</v>
      </c>
      <c r="E57" s="686"/>
      <c r="F57" s="686"/>
      <c r="G57" s="686"/>
      <c r="H57" s="686"/>
      <c r="I57" s="686"/>
      <c r="J57" s="686"/>
      <c r="K57" s="686"/>
      <c r="L57" s="686"/>
      <c r="M57" s="686"/>
      <c r="N57" s="686"/>
      <c r="O57" s="686"/>
      <c r="P57" s="686"/>
      <c r="Q57" s="686"/>
      <c r="R57" s="686"/>
      <c r="S57" s="686"/>
      <c r="T57" s="686"/>
      <c r="U57" s="38">
        <f>COUNTIF(U6:U55,"&gt;0")</f>
        <v>0</v>
      </c>
      <c r="V57" s="38">
        <f t="shared" ref="V57:AD57" si="1">COUNTIF(V6:V55,"&gt;0")</f>
        <v>0</v>
      </c>
      <c r="W57" s="38">
        <f t="shared" si="1"/>
        <v>0</v>
      </c>
      <c r="X57" s="38">
        <f t="shared" si="1"/>
        <v>0</v>
      </c>
      <c r="Y57" s="38">
        <f t="shared" si="1"/>
        <v>0</v>
      </c>
      <c r="Z57" s="38">
        <f t="shared" si="1"/>
        <v>0</v>
      </c>
      <c r="AA57" s="38">
        <f t="shared" si="1"/>
        <v>0</v>
      </c>
      <c r="AB57" s="38">
        <f t="shared" si="1"/>
        <v>0</v>
      </c>
      <c r="AC57" s="38">
        <f t="shared" si="1"/>
        <v>0</v>
      </c>
      <c r="AD57" s="38">
        <f t="shared" si="1"/>
        <v>0</v>
      </c>
      <c r="AE57" s="43"/>
    </row>
    <row r="58" spans="1:31" ht="107.25" customHeight="1"/>
    <row r="59" spans="1:31" ht="409.35" customHeight="1"/>
  </sheetData>
  <sheetProtection password="CCC5" sheet="1" objects="1" scenarios="1" formatCells="0" formatColumns="0" formatRows="0" insertColumns="0" insertRows="0" insertHyperlinks="0" deleteColumns="0" deleteRows="0" selectLockedCells="1" sort="0"/>
  <mergeCells count="32">
    <mergeCell ref="AD4:AD5"/>
    <mergeCell ref="AE4:AE5"/>
    <mergeCell ref="D56:T56"/>
    <mergeCell ref="D57:T57"/>
    <mergeCell ref="X4:X5"/>
    <mergeCell ref="Y4:Y5"/>
    <mergeCell ref="Z4:Z5"/>
    <mergeCell ref="AA4:AA5"/>
    <mergeCell ref="AB4:AB5"/>
    <mergeCell ref="AC4:AC5"/>
    <mergeCell ref="N4:N5"/>
    <mergeCell ref="O4:O5"/>
    <mergeCell ref="P4:T4"/>
    <mergeCell ref="U4:U5"/>
    <mergeCell ref="V4:V5"/>
    <mergeCell ref="W4:W5"/>
    <mergeCell ref="M4:M5"/>
    <mergeCell ref="D1:AE1"/>
    <mergeCell ref="D2:AE2"/>
    <mergeCell ref="D3:AE3"/>
    <mergeCell ref="A4:A5"/>
    <mergeCell ref="B4:B5"/>
    <mergeCell ref="C4:C5"/>
    <mergeCell ref="D4:D5"/>
    <mergeCell ref="E4:E5"/>
    <mergeCell ref="F4:F5"/>
    <mergeCell ref="G4:G5"/>
    <mergeCell ref="H4:H5"/>
    <mergeCell ref="I4:I5"/>
    <mergeCell ref="J4:J5"/>
    <mergeCell ref="K4:K5"/>
    <mergeCell ref="L4:L5"/>
  </mergeCells>
  <phoneticPr fontId="3" type="noConversion"/>
  <dataValidations count="1">
    <dataValidation allowBlank="1" showInputMessage="1" showErrorMessage="1" promptTitle="提醒！" prompt="非每學期開放申請。請配合敝基金會公文行之。_x000a_※依照所得稅法，列入個人其他所得，開立扣繳憑單。" sqref="Y4"/>
  </dataValidations>
  <printOptions horizontalCentered="1"/>
  <pageMargins left="0.11811023622047245" right="0" top="0.19685039370078741" bottom="2.9133858267716537" header="0" footer="0.19685039370078741"/>
  <pageSetup paperSize="8" scale="80" fitToHeight="0" pageOrder="overThenDown" orientation="landscape" r:id="rId1"/>
  <headerFooter scaleWithDoc="0">
    <oddHeader>&amp;C
&amp;G</oddHeader>
    <oddFooter>&amp;C
&amp;G</oddFooter>
  </headerFooter>
  <rowBreaks count="1" manualBreakCount="1">
    <brk id="57"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
    <tabColor theme="3" tint="0.59999389629810485"/>
    <pageSetUpPr fitToPage="1"/>
  </sheetPr>
  <dimension ref="A1:AA56"/>
  <sheetViews>
    <sheetView zoomScaleNormal="100" workbookViewId="0">
      <selection activeCell="AJ5" sqref="AJ5"/>
    </sheetView>
  </sheetViews>
  <sheetFormatPr defaultColWidth="9" defaultRowHeight="15"/>
  <cols>
    <col min="1" max="1" width="7.44140625" style="26" customWidth="1"/>
    <col min="2" max="2" width="5.88671875" style="26" customWidth="1"/>
    <col min="3" max="3" width="5.44140625" style="26" customWidth="1"/>
    <col min="4" max="4" width="5.6640625" style="54" customWidth="1"/>
    <col min="5" max="5" width="8" style="26" customWidth="1"/>
    <col min="6" max="6" width="9.5546875" style="26" customWidth="1"/>
    <col min="7" max="7" width="10.6640625" style="26" customWidth="1"/>
    <col min="8" max="8" width="7.44140625" style="26" customWidth="1"/>
    <col min="9" max="9" width="8.77734375" style="54" customWidth="1"/>
    <col min="10" max="10" width="10.109375" style="26" customWidth="1"/>
    <col min="11" max="11" width="14.21875" style="26" customWidth="1"/>
    <col min="12" max="12" width="15" style="26" customWidth="1"/>
    <col min="13" max="13" width="14.6640625" style="26" customWidth="1"/>
    <col min="14" max="14" width="12.21875" style="26" customWidth="1"/>
    <col min="15" max="15" width="23.6640625" style="26" customWidth="1"/>
    <col min="16" max="16" width="12.44140625" style="33" customWidth="1"/>
    <col min="17" max="18" width="12.44140625" style="33" hidden="1" customWidth="1"/>
    <col min="19" max="19" width="17.109375" style="33" hidden="1" customWidth="1"/>
    <col min="20" max="25" width="12.44140625" style="33" hidden="1" customWidth="1"/>
    <col min="26" max="26" width="13.44140625" style="33" customWidth="1"/>
    <col min="27" max="27" width="45.88671875" style="26" customWidth="1"/>
    <col min="28" max="16384" width="9" style="26"/>
  </cols>
  <sheetData>
    <row r="1" spans="1:27" s="24" customFormat="1" ht="51" customHeight="1">
      <c r="D1" s="697" t="str">
        <f>'111-1合格者清冊(已保護儲存格)'!D1</f>
        <v>學校中文名稱:桃園市立中壢商業高級中等學校
學校英文名稱:Taoyuan Municipal Zhong Li Commercial Senior High School</v>
      </c>
      <c r="E1" s="697"/>
      <c r="F1" s="697"/>
      <c r="G1" s="697"/>
      <c r="H1" s="697"/>
      <c r="I1" s="697"/>
      <c r="J1" s="697"/>
      <c r="K1" s="697"/>
      <c r="L1" s="697"/>
      <c r="M1" s="697"/>
      <c r="N1" s="697"/>
      <c r="O1" s="697"/>
      <c r="P1" s="697"/>
      <c r="Q1" s="697"/>
      <c r="R1" s="697"/>
      <c r="S1" s="697"/>
      <c r="T1" s="697"/>
      <c r="U1" s="697"/>
      <c r="V1" s="697"/>
      <c r="W1" s="697"/>
      <c r="X1" s="697"/>
      <c r="Y1" s="697"/>
      <c r="Z1" s="697"/>
      <c r="AA1" s="697"/>
    </row>
    <row r="2" spans="1:27" s="24" customFormat="1" ht="28.5" customHeight="1">
      <c r="D2" s="698" t="s">
        <v>118</v>
      </c>
      <c r="E2" s="698"/>
      <c r="F2" s="698"/>
      <c r="G2" s="698"/>
      <c r="H2" s="698"/>
      <c r="I2" s="698"/>
      <c r="J2" s="698"/>
      <c r="K2" s="698"/>
      <c r="L2" s="698"/>
      <c r="M2" s="698"/>
      <c r="N2" s="698"/>
      <c r="O2" s="698"/>
      <c r="P2" s="698"/>
      <c r="Q2" s="698"/>
      <c r="R2" s="698"/>
      <c r="S2" s="698"/>
      <c r="T2" s="698"/>
      <c r="U2" s="698"/>
      <c r="V2" s="698"/>
      <c r="W2" s="698"/>
      <c r="X2" s="698"/>
      <c r="Y2" s="698"/>
      <c r="Z2" s="698"/>
      <c r="AA2" s="698"/>
    </row>
    <row r="3" spans="1:27" s="25" customFormat="1" ht="28.5" customHeight="1">
      <c r="D3" s="699" t="str">
        <f>'步驟1. 先填【111-1申請總表】會自動帶公式至步驟2.欄位'!D3</f>
        <v xml:space="preserve">111學年度第一學期(111上)  (First Semester,September 2022) </v>
      </c>
      <c r="E3" s="699"/>
      <c r="F3" s="699"/>
      <c r="G3" s="699"/>
      <c r="H3" s="699"/>
      <c r="I3" s="699"/>
      <c r="J3" s="699"/>
      <c r="K3" s="699"/>
      <c r="L3" s="699"/>
      <c r="M3" s="699"/>
      <c r="N3" s="699"/>
      <c r="O3" s="699"/>
      <c r="P3" s="699"/>
      <c r="Q3" s="699"/>
      <c r="R3" s="699"/>
      <c r="S3" s="699"/>
      <c r="T3" s="699"/>
      <c r="U3" s="699"/>
      <c r="V3" s="699"/>
      <c r="W3" s="699"/>
      <c r="X3" s="699"/>
      <c r="Y3" s="699"/>
      <c r="Z3" s="699"/>
      <c r="AA3" s="699"/>
    </row>
    <row r="4" spans="1:27" s="32" customFormat="1" ht="23.4" customHeight="1">
      <c r="A4" s="704" t="s">
        <v>145</v>
      </c>
      <c r="B4" s="706" t="s">
        <v>146</v>
      </c>
      <c r="C4" s="706" t="s">
        <v>147</v>
      </c>
      <c r="D4" s="700" t="s">
        <v>148</v>
      </c>
      <c r="E4" s="692" t="s">
        <v>149</v>
      </c>
      <c r="F4" s="692" t="s">
        <v>150</v>
      </c>
      <c r="G4" s="692" t="s">
        <v>151</v>
      </c>
      <c r="H4" s="692" t="s">
        <v>152</v>
      </c>
      <c r="I4" s="700" t="s">
        <v>153</v>
      </c>
      <c r="J4" s="692" t="s">
        <v>154</v>
      </c>
      <c r="K4" s="692" t="s">
        <v>155</v>
      </c>
      <c r="L4" s="692" t="s">
        <v>156</v>
      </c>
      <c r="M4" s="692" t="s">
        <v>157</v>
      </c>
      <c r="N4" s="692" t="s">
        <v>158</v>
      </c>
      <c r="O4" s="692" t="s">
        <v>159</v>
      </c>
      <c r="P4" s="690" t="str">
        <f>'步驟1. 先填【111-1申請總表】會自動帶公式至步驟2.欄位'!EJ6</f>
        <v>32G隨身碟數量
Number of USB flash drive</v>
      </c>
      <c r="Q4" s="690" t="str">
        <f>'步驟1. 先填【111-1申請總表】會自動帶公式至步驟2.欄位'!EK6</f>
        <v xml:space="preserve">後背袋數量
Number of backpack </v>
      </c>
      <c r="R4" s="690" t="str">
        <f>'步驟1. 先填【111-1申請總表】會自動帶公式至步驟2.欄位'!EL6</f>
        <v xml:space="preserve">鉛筆袋數量
Number of pencil bag
</v>
      </c>
      <c r="S4" s="690" t="str">
        <f>'步驟1. 先填【111-1申請總表】會自動帶公式至步驟2.欄位'!EM6</f>
        <v>自動鉛筆(含橡皮擦)數量
Number of mechanical pencils (including eraser)</v>
      </c>
      <c r="T4" s="690" t="str">
        <f>'步驟1. 先填【111-1申請總表】會自動帶公式至步驟2.欄位'!EN6</f>
        <v xml:space="preserve">螢光筆數量
Number of highlighter
</v>
      </c>
      <c r="U4" s="690" t="str">
        <f>'步驟1. 先填【111-1申請總表】會自動帶公式至步驟2.欄位'!EO6</f>
        <v>原子筆數量
Number of pens</v>
      </c>
      <c r="V4" s="690" t="str">
        <f>'步驟1. 先填【111-1申請總表】會自動帶公式至步驟2.欄位'!EP6</f>
        <v>帽子數量
Number of hat</v>
      </c>
      <c r="W4" s="690" t="str">
        <f>'步驟1. 先填【111-1申請總表】會自動帶公式至步驟2.欄位'!EQ6</f>
        <v>書籍數量
Number of books</v>
      </c>
      <c r="X4" s="690" t="str">
        <f>'步驟1. 先填【111-1申請總表】會自動帶公式至步驟2.欄位'!ER6</f>
        <v xml:space="preserve">耳機數量
Number of headset/headphones </v>
      </c>
      <c r="Y4" s="690" t="str">
        <f>'步驟1. 先填【111-1申請總表】會自動帶公式至步驟2.欄位'!ES6</f>
        <v xml:space="preserve">水瓶數量
Number of water bottles
</v>
      </c>
      <c r="Z4" s="690" t="str">
        <f>'步驟1. 先填【111-1申請總表】會自動帶公式至步驟2.欄位'!ET6</f>
        <v>文具用品數量
Number of stationery</v>
      </c>
      <c r="AA4" s="702" t="s">
        <v>160</v>
      </c>
    </row>
    <row r="5" spans="1:27" s="32" customFormat="1" ht="75.599999999999994" customHeight="1">
      <c r="A5" s="705"/>
      <c r="B5" s="706"/>
      <c r="C5" s="706"/>
      <c r="D5" s="701"/>
      <c r="E5" s="693"/>
      <c r="F5" s="693"/>
      <c r="G5" s="693"/>
      <c r="H5" s="693"/>
      <c r="I5" s="701"/>
      <c r="J5" s="693"/>
      <c r="K5" s="693"/>
      <c r="L5" s="693"/>
      <c r="M5" s="693"/>
      <c r="N5" s="693"/>
      <c r="O5" s="693"/>
      <c r="P5" s="691"/>
      <c r="Q5" s="691"/>
      <c r="R5" s="691"/>
      <c r="S5" s="691"/>
      <c r="T5" s="691"/>
      <c r="U5" s="691"/>
      <c r="V5" s="691"/>
      <c r="W5" s="691"/>
      <c r="X5" s="691"/>
      <c r="Y5" s="691"/>
      <c r="Z5" s="691"/>
      <c r="AA5" s="703"/>
    </row>
    <row r="6" spans="1:27" ht="49.2" customHeight="1">
      <c r="A6" s="44" t="str">
        <f>'111-1合格者清冊(已保護儲存格)'!A6</f>
        <v>111學年度第一學期
(僅能填此列，才能有帶公式至步驟2.申請書)</v>
      </c>
      <c r="B6" s="44">
        <f>'111-1合格者清冊(已保護儲存格)'!B6</f>
        <v>0</v>
      </c>
      <c r="C6" s="44">
        <f>'111-1合格者清冊(已保護儲存格)'!C6</f>
        <v>0</v>
      </c>
      <c r="D6" s="53" t="str">
        <f>'111-1合格者清冊(已保護儲存格)'!D6</f>
        <v>1</v>
      </c>
      <c r="E6" s="44">
        <f>'111-1合格者清冊(已保護儲存格)'!E6</f>
        <v>0</v>
      </c>
      <c r="F6" s="44">
        <f>'111-1合格者清冊(已保護儲存格)'!F6</f>
        <v>0</v>
      </c>
      <c r="G6" s="44">
        <f>'111-1合格者清冊(已保護儲存格)'!G6</f>
        <v>0</v>
      </c>
      <c r="H6" s="44">
        <f>'111-1合格者清冊(已保護儲存格)'!H6</f>
        <v>0</v>
      </c>
      <c r="I6" s="53">
        <f>'111-1合格者清冊(已保護儲存格)'!I6</f>
        <v>0</v>
      </c>
      <c r="J6" s="44">
        <f>'111-1合格者清冊(已保護儲存格)'!J6</f>
        <v>0</v>
      </c>
      <c r="K6" s="44">
        <f>'111-1合格者清冊(已保護儲存格)'!K6</f>
        <v>0</v>
      </c>
      <c r="L6" s="44">
        <f>'111-1合格者清冊(已保護儲存格)'!L6</f>
        <v>0</v>
      </c>
      <c r="M6" s="37">
        <f>'111-1合格者清冊(已保護儲存格)'!M6</f>
        <v>0</v>
      </c>
      <c r="N6" s="44">
        <f>'111-1合格者清冊(已保護儲存格)'!N6</f>
        <v>0</v>
      </c>
      <c r="O6" s="44">
        <f>'111-1合格者清冊(已保護儲存格)'!O6</f>
        <v>0</v>
      </c>
      <c r="P6" s="45">
        <f>'步驟1. 先填【111-1申請總表】會自動帶公式至步驟2.欄位'!EJ8</f>
        <v>0</v>
      </c>
      <c r="Q6" s="45">
        <f>'步驟1. 先填【111-1申請總表】會自動帶公式至步驟2.欄位'!EK8</f>
        <v>0</v>
      </c>
      <c r="R6" s="45">
        <f>'步驟1. 先填【111-1申請總表】會自動帶公式至步驟2.欄位'!EL8</f>
        <v>0</v>
      </c>
      <c r="S6" s="45">
        <f>'步驟1. 先填【111-1申請總表】會自動帶公式至步驟2.欄位'!EM8</f>
        <v>0</v>
      </c>
      <c r="T6" s="45">
        <f>'步驟1. 先填【111-1申請總表】會自動帶公式至步驟2.欄位'!EN8</f>
        <v>0</v>
      </c>
      <c r="U6" s="45">
        <f>'步驟1. 先填【111-1申請總表】會自動帶公式至步驟2.欄位'!EO8</f>
        <v>0</v>
      </c>
      <c r="V6" s="45">
        <f>'步驟1. 先填【111-1申請總表】會自動帶公式至步驟2.欄位'!EP8</f>
        <v>0</v>
      </c>
      <c r="W6" s="45">
        <f>'步驟1. 先填【111-1申請總表】會自動帶公式至步驟2.欄位'!EQ8</f>
        <v>0</v>
      </c>
      <c r="X6" s="45">
        <f>'步驟1. 先填【111-1申請總表】會自動帶公式至步驟2.欄位'!ER8</f>
        <v>0</v>
      </c>
      <c r="Y6" s="45">
        <f>'步驟1. 先填【111-1申請總表】會自動帶公式至步驟2.欄位'!ES8</f>
        <v>0</v>
      </c>
      <c r="Z6" s="45">
        <f>'步驟1. 先填【111-1申請總表】會自動帶公式至步驟2.欄位'!ET8</f>
        <v>0</v>
      </c>
      <c r="AA6" s="46"/>
    </row>
    <row r="7" spans="1:27" ht="49.2" customHeight="1">
      <c r="A7" s="44" t="str">
        <f>'111-1合格者清冊(已保護儲存格)'!A7</f>
        <v>111學年度第一學期</v>
      </c>
      <c r="B7" s="44">
        <f>'111-1合格者清冊(已保護儲存格)'!B7</f>
        <v>0</v>
      </c>
      <c r="C7" s="44">
        <f>'111-1合格者清冊(已保護儲存格)'!C7</f>
        <v>0</v>
      </c>
      <c r="D7" s="53" t="str">
        <f>'111-1合格者清冊(已保護儲存格)'!D7</f>
        <v>2</v>
      </c>
      <c r="E7" s="44">
        <f>'111-1合格者清冊(已保護儲存格)'!E7</f>
        <v>0</v>
      </c>
      <c r="F7" s="44">
        <f>'111-1合格者清冊(已保護儲存格)'!F7</f>
        <v>0</v>
      </c>
      <c r="G7" s="44">
        <f>'111-1合格者清冊(已保護儲存格)'!G7</f>
        <v>0</v>
      </c>
      <c r="H7" s="44">
        <f>'111-1合格者清冊(已保護儲存格)'!H7</f>
        <v>0</v>
      </c>
      <c r="I7" s="53">
        <f>'111-1合格者清冊(已保護儲存格)'!I7</f>
        <v>0</v>
      </c>
      <c r="J7" s="44">
        <f>'111-1合格者清冊(已保護儲存格)'!J7</f>
        <v>0</v>
      </c>
      <c r="K7" s="44">
        <f>'111-1合格者清冊(已保護儲存格)'!K7</f>
        <v>0</v>
      </c>
      <c r="L7" s="44">
        <f>'111-1合格者清冊(已保護儲存格)'!L7</f>
        <v>0</v>
      </c>
      <c r="M7" s="37">
        <f>'111-1合格者清冊(已保護儲存格)'!M7</f>
        <v>0</v>
      </c>
      <c r="N7" s="44">
        <f>'111-1合格者清冊(已保護儲存格)'!N7</f>
        <v>0</v>
      </c>
      <c r="O7" s="44">
        <f>'111-1合格者清冊(已保護儲存格)'!O7</f>
        <v>0</v>
      </c>
      <c r="P7" s="45">
        <f>'步驟1. 先填【111-1申請總表】會自動帶公式至步驟2.欄位'!EJ9</f>
        <v>0</v>
      </c>
      <c r="Q7" s="45">
        <f>'步驟1. 先填【111-1申請總表】會自動帶公式至步驟2.欄位'!EK9</f>
        <v>0</v>
      </c>
      <c r="R7" s="45">
        <f>'步驟1. 先填【111-1申請總表】會自動帶公式至步驟2.欄位'!EL9</f>
        <v>0</v>
      </c>
      <c r="S7" s="45">
        <f>'步驟1. 先填【111-1申請總表】會自動帶公式至步驟2.欄位'!EM9</f>
        <v>0</v>
      </c>
      <c r="T7" s="45">
        <f>'步驟1. 先填【111-1申請總表】會自動帶公式至步驟2.欄位'!EN9</f>
        <v>0</v>
      </c>
      <c r="U7" s="45">
        <f>'步驟1. 先填【111-1申請總表】會自動帶公式至步驟2.欄位'!EO9</f>
        <v>0</v>
      </c>
      <c r="V7" s="45">
        <f>'步驟1. 先填【111-1申請總表】會自動帶公式至步驟2.欄位'!EP9</f>
        <v>0</v>
      </c>
      <c r="W7" s="45">
        <f>'步驟1. 先填【111-1申請總表】會自動帶公式至步驟2.欄位'!EQ9</f>
        <v>0</v>
      </c>
      <c r="X7" s="45">
        <f>'步驟1. 先填【111-1申請總表】會自動帶公式至步驟2.欄位'!ER9</f>
        <v>0</v>
      </c>
      <c r="Y7" s="45">
        <f>'步驟1. 先填【111-1申請總表】會自動帶公式至步驟2.欄位'!ES9</f>
        <v>0</v>
      </c>
      <c r="Z7" s="45">
        <f>'步驟1. 先填【111-1申請總表】會自動帶公式至步驟2.欄位'!ET9</f>
        <v>0</v>
      </c>
      <c r="AA7" s="46"/>
    </row>
    <row r="8" spans="1:27" ht="49.2" customHeight="1">
      <c r="A8" s="44" t="str">
        <f>'111-1合格者清冊(已保護儲存格)'!A8</f>
        <v>111學年度第一學期</v>
      </c>
      <c r="B8" s="44">
        <f>'111-1合格者清冊(已保護儲存格)'!B8</f>
        <v>0</v>
      </c>
      <c r="C8" s="44">
        <f>'111-1合格者清冊(已保護儲存格)'!C8</f>
        <v>0</v>
      </c>
      <c r="D8" s="53" t="str">
        <f>'111-1合格者清冊(已保護儲存格)'!D8</f>
        <v>3</v>
      </c>
      <c r="E8" s="44">
        <f>'111-1合格者清冊(已保護儲存格)'!E8</f>
        <v>0</v>
      </c>
      <c r="F8" s="44">
        <f>'111-1合格者清冊(已保護儲存格)'!F8</f>
        <v>0</v>
      </c>
      <c r="G8" s="44">
        <f>'111-1合格者清冊(已保護儲存格)'!G8</f>
        <v>0</v>
      </c>
      <c r="H8" s="44">
        <f>'111-1合格者清冊(已保護儲存格)'!H8</f>
        <v>0</v>
      </c>
      <c r="I8" s="53">
        <f>'111-1合格者清冊(已保護儲存格)'!I8</f>
        <v>0</v>
      </c>
      <c r="J8" s="44">
        <f>'111-1合格者清冊(已保護儲存格)'!J8</f>
        <v>0</v>
      </c>
      <c r="K8" s="44">
        <f>'111-1合格者清冊(已保護儲存格)'!K8</f>
        <v>0</v>
      </c>
      <c r="L8" s="44">
        <f>'111-1合格者清冊(已保護儲存格)'!L8</f>
        <v>0</v>
      </c>
      <c r="M8" s="37">
        <f>'111-1合格者清冊(已保護儲存格)'!M8</f>
        <v>0</v>
      </c>
      <c r="N8" s="44">
        <f>'111-1合格者清冊(已保護儲存格)'!N8</f>
        <v>0</v>
      </c>
      <c r="O8" s="44">
        <f>'111-1合格者清冊(已保護儲存格)'!O8</f>
        <v>0</v>
      </c>
      <c r="P8" s="45">
        <f>'步驟1. 先填【111-1申請總表】會自動帶公式至步驟2.欄位'!EJ10</f>
        <v>0</v>
      </c>
      <c r="Q8" s="45">
        <f>'步驟1. 先填【111-1申請總表】會自動帶公式至步驟2.欄位'!EK10</f>
        <v>0</v>
      </c>
      <c r="R8" s="45">
        <f>'步驟1. 先填【111-1申請總表】會自動帶公式至步驟2.欄位'!EL10</f>
        <v>0</v>
      </c>
      <c r="S8" s="45">
        <f>'步驟1. 先填【111-1申請總表】會自動帶公式至步驟2.欄位'!EM10</f>
        <v>0</v>
      </c>
      <c r="T8" s="45">
        <f>'步驟1. 先填【111-1申請總表】會自動帶公式至步驟2.欄位'!EN10</f>
        <v>0</v>
      </c>
      <c r="U8" s="45">
        <f>'步驟1. 先填【111-1申請總表】會自動帶公式至步驟2.欄位'!EO10</f>
        <v>0</v>
      </c>
      <c r="V8" s="45">
        <f>'步驟1. 先填【111-1申請總表】會自動帶公式至步驟2.欄位'!EP10</f>
        <v>0</v>
      </c>
      <c r="W8" s="45">
        <f>'步驟1. 先填【111-1申請總表】會自動帶公式至步驟2.欄位'!EQ10</f>
        <v>0</v>
      </c>
      <c r="X8" s="45">
        <f>'步驟1. 先填【111-1申請總表】會自動帶公式至步驟2.欄位'!ER10</f>
        <v>0</v>
      </c>
      <c r="Y8" s="45">
        <f>'步驟1. 先填【111-1申請總表】會自動帶公式至步驟2.欄位'!ES10</f>
        <v>0</v>
      </c>
      <c r="Z8" s="45">
        <f>'步驟1. 先填【111-1申請總表】會自動帶公式至步驟2.欄位'!ET10</f>
        <v>0</v>
      </c>
      <c r="AA8" s="46"/>
    </row>
    <row r="9" spans="1:27" ht="49.2" customHeight="1">
      <c r="A9" s="44" t="str">
        <f>'111-1合格者清冊(已保護儲存格)'!A9</f>
        <v>111學年度第一學期</v>
      </c>
      <c r="B9" s="44">
        <f>'111-1合格者清冊(已保護儲存格)'!B9</f>
        <v>0</v>
      </c>
      <c r="C9" s="44">
        <f>'111-1合格者清冊(已保護儲存格)'!C9</f>
        <v>0</v>
      </c>
      <c r="D9" s="53" t="str">
        <f>'111-1合格者清冊(已保護儲存格)'!D9</f>
        <v>4</v>
      </c>
      <c r="E9" s="44">
        <f>'111-1合格者清冊(已保護儲存格)'!E9</f>
        <v>0</v>
      </c>
      <c r="F9" s="44">
        <f>'111-1合格者清冊(已保護儲存格)'!F9</f>
        <v>0</v>
      </c>
      <c r="G9" s="44">
        <f>'111-1合格者清冊(已保護儲存格)'!G9</f>
        <v>0</v>
      </c>
      <c r="H9" s="44">
        <f>'111-1合格者清冊(已保護儲存格)'!H9</f>
        <v>0</v>
      </c>
      <c r="I9" s="53">
        <f>'111-1合格者清冊(已保護儲存格)'!I9</f>
        <v>0</v>
      </c>
      <c r="J9" s="44">
        <f>'111-1合格者清冊(已保護儲存格)'!J9</f>
        <v>0</v>
      </c>
      <c r="K9" s="44">
        <f>'111-1合格者清冊(已保護儲存格)'!K9</f>
        <v>0</v>
      </c>
      <c r="L9" s="44">
        <f>'111-1合格者清冊(已保護儲存格)'!L9</f>
        <v>0</v>
      </c>
      <c r="M9" s="37">
        <f>'111-1合格者清冊(已保護儲存格)'!M9</f>
        <v>0</v>
      </c>
      <c r="N9" s="44">
        <f>'111-1合格者清冊(已保護儲存格)'!N9</f>
        <v>0</v>
      </c>
      <c r="O9" s="44">
        <f>'111-1合格者清冊(已保護儲存格)'!O9</f>
        <v>0</v>
      </c>
      <c r="P9" s="45">
        <f>'步驟1. 先填【111-1申請總表】會自動帶公式至步驟2.欄位'!EJ11</f>
        <v>0</v>
      </c>
      <c r="Q9" s="45">
        <f>'步驟1. 先填【111-1申請總表】會自動帶公式至步驟2.欄位'!EK11</f>
        <v>0</v>
      </c>
      <c r="R9" s="45">
        <f>'步驟1. 先填【111-1申請總表】會自動帶公式至步驟2.欄位'!EL11</f>
        <v>0</v>
      </c>
      <c r="S9" s="45">
        <f>'步驟1. 先填【111-1申請總表】會自動帶公式至步驟2.欄位'!EM11</f>
        <v>0</v>
      </c>
      <c r="T9" s="45">
        <f>'步驟1. 先填【111-1申請總表】會自動帶公式至步驟2.欄位'!EN11</f>
        <v>0</v>
      </c>
      <c r="U9" s="45">
        <f>'步驟1. 先填【111-1申請總表】會自動帶公式至步驟2.欄位'!EO11</f>
        <v>0</v>
      </c>
      <c r="V9" s="45">
        <f>'步驟1. 先填【111-1申請總表】會自動帶公式至步驟2.欄位'!EP11</f>
        <v>0</v>
      </c>
      <c r="W9" s="45">
        <f>'步驟1. 先填【111-1申請總表】會自動帶公式至步驟2.欄位'!EQ11</f>
        <v>0</v>
      </c>
      <c r="X9" s="45">
        <f>'步驟1. 先填【111-1申請總表】會自動帶公式至步驟2.欄位'!ER11</f>
        <v>0</v>
      </c>
      <c r="Y9" s="45">
        <f>'步驟1. 先填【111-1申請總表】會自動帶公式至步驟2.欄位'!ES11</f>
        <v>0</v>
      </c>
      <c r="Z9" s="45">
        <f>'步驟1. 先填【111-1申請總表】會自動帶公式至步驟2.欄位'!ET11</f>
        <v>0</v>
      </c>
      <c r="AA9" s="46"/>
    </row>
    <row r="10" spans="1:27" ht="49.2" customHeight="1">
      <c r="A10" s="44" t="str">
        <f>'111-1合格者清冊(已保護儲存格)'!A10</f>
        <v>111學年度第一學期</v>
      </c>
      <c r="B10" s="44">
        <f>'111-1合格者清冊(已保護儲存格)'!B10</f>
        <v>0</v>
      </c>
      <c r="C10" s="44">
        <f>'111-1合格者清冊(已保護儲存格)'!C10</f>
        <v>0</v>
      </c>
      <c r="D10" s="53" t="str">
        <f>'111-1合格者清冊(已保護儲存格)'!D10</f>
        <v>5</v>
      </c>
      <c r="E10" s="44">
        <f>'111-1合格者清冊(已保護儲存格)'!E10</f>
        <v>0</v>
      </c>
      <c r="F10" s="44">
        <f>'111-1合格者清冊(已保護儲存格)'!F10</f>
        <v>0</v>
      </c>
      <c r="G10" s="44">
        <f>'111-1合格者清冊(已保護儲存格)'!G10</f>
        <v>0</v>
      </c>
      <c r="H10" s="44">
        <f>'111-1合格者清冊(已保護儲存格)'!H10</f>
        <v>0</v>
      </c>
      <c r="I10" s="53">
        <f>'111-1合格者清冊(已保護儲存格)'!I10</f>
        <v>0</v>
      </c>
      <c r="J10" s="44">
        <f>'111-1合格者清冊(已保護儲存格)'!J10</f>
        <v>0</v>
      </c>
      <c r="K10" s="44">
        <f>'111-1合格者清冊(已保護儲存格)'!K10</f>
        <v>0</v>
      </c>
      <c r="L10" s="44">
        <f>'111-1合格者清冊(已保護儲存格)'!L10</f>
        <v>0</v>
      </c>
      <c r="M10" s="37">
        <f>'111-1合格者清冊(已保護儲存格)'!M10</f>
        <v>0</v>
      </c>
      <c r="N10" s="44">
        <f>'111-1合格者清冊(已保護儲存格)'!N10</f>
        <v>0</v>
      </c>
      <c r="O10" s="44">
        <f>'111-1合格者清冊(已保護儲存格)'!O10</f>
        <v>0</v>
      </c>
      <c r="P10" s="45">
        <f>'步驟1. 先填【111-1申請總表】會自動帶公式至步驟2.欄位'!EJ12</f>
        <v>0</v>
      </c>
      <c r="Q10" s="45">
        <f>'步驟1. 先填【111-1申請總表】會自動帶公式至步驟2.欄位'!EK12</f>
        <v>0</v>
      </c>
      <c r="R10" s="45">
        <f>'步驟1. 先填【111-1申請總表】會自動帶公式至步驟2.欄位'!EL12</f>
        <v>0</v>
      </c>
      <c r="S10" s="45">
        <f>'步驟1. 先填【111-1申請總表】會自動帶公式至步驟2.欄位'!EM12</f>
        <v>0</v>
      </c>
      <c r="T10" s="45">
        <f>'步驟1. 先填【111-1申請總表】會自動帶公式至步驟2.欄位'!EN12</f>
        <v>0</v>
      </c>
      <c r="U10" s="45">
        <f>'步驟1. 先填【111-1申請總表】會自動帶公式至步驟2.欄位'!EO12</f>
        <v>0</v>
      </c>
      <c r="V10" s="45">
        <f>'步驟1. 先填【111-1申請總表】會自動帶公式至步驟2.欄位'!EP12</f>
        <v>0</v>
      </c>
      <c r="W10" s="45">
        <f>'步驟1. 先填【111-1申請總表】會自動帶公式至步驟2.欄位'!EQ12</f>
        <v>0</v>
      </c>
      <c r="X10" s="45">
        <f>'步驟1. 先填【111-1申請總表】會自動帶公式至步驟2.欄位'!ER12</f>
        <v>0</v>
      </c>
      <c r="Y10" s="45">
        <f>'步驟1. 先填【111-1申請總表】會自動帶公式至步驟2.欄位'!ES12</f>
        <v>0</v>
      </c>
      <c r="Z10" s="45">
        <f>'步驟1. 先填【111-1申請總表】會自動帶公式至步驟2.欄位'!ET12</f>
        <v>0</v>
      </c>
      <c r="AA10" s="46"/>
    </row>
    <row r="11" spans="1:27" ht="49.2" customHeight="1">
      <c r="A11" s="44" t="str">
        <f>'111-1合格者清冊(已保護儲存格)'!A11</f>
        <v>111學年度第一學期</v>
      </c>
      <c r="B11" s="44">
        <f>'111-1合格者清冊(已保護儲存格)'!B11</f>
        <v>0</v>
      </c>
      <c r="C11" s="44">
        <f>'111-1合格者清冊(已保護儲存格)'!C11</f>
        <v>0</v>
      </c>
      <c r="D11" s="53" t="str">
        <f>'111-1合格者清冊(已保護儲存格)'!D11</f>
        <v>6</v>
      </c>
      <c r="E11" s="44">
        <f>'111-1合格者清冊(已保護儲存格)'!E11</f>
        <v>0</v>
      </c>
      <c r="F11" s="44">
        <f>'111-1合格者清冊(已保護儲存格)'!F11</f>
        <v>0</v>
      </c>
      <c r="G11" s="44">
        <f>'111-1合格者清冊(已保護儲存格)'!G11</f>
        <v>0</v>
      </c>
      <c r="H11" s="44">
        <f>'111-1合格者清冊(已保護儲存格)'!H11</f>
        <v>0</v>
      </c>
      <c r="I11" s="53">
        <f>'111-1合格者清冊(已保護儲存格)'!I11</f>
        <v>0</v>
      </c>
      <c r="J11" s="44">
        <f>'111-1合格者清冊(已保護儲存格)'!J11</f>
        <v>0</v>
      </c>
      <c r="K11" s="44">
        <f>'111-1合格者清冊(已保護儲存格)'!K11</f>
        <v>0</v>
      </c>
      <c r="L11" s="44">
        <f>'111-1合格者清冊(已保護儲存格)'!L11</f>
        <v>0</v>
      </c>
      <c r="M11" s="37">
        <f>'111-1合格者清冊(已保護儲存格)'!M11</f>
        <v>0</v>
      </c>
      <c r="N11" s="44">
        <f>'111-1合格者清冊(已保護儲存格)'!N11</f>
        <v>0</v>
      </c>
      <c r="O11" s="44">
        <f>'111-1合格者清冊(已保護儲存格)'!O11</f>
        <v>0</v>
      </c>
      <c r="P11" s="45">
        <f>'步驟1. 先填【111-1申請總表】會自動帶公式至步驟2.欄位'!EJ13</f>
        <v>0</v>
      </c>
      <c r="Q11" s="45">
        <f>'步驟1. 先填【111-1申請總表】會自動帶公式至步驟2.欄位'!EK13</f>
        <v>0</v>
      </c>
      <c r="R11" s="45">
        <f>'步驟1. 先填【111-1申請總表】會自動帶公式至步驟2.欄位'!EL13</f>
        <v>0</v>
      </c>
      <c r="S11" s="45">
        <f>'步驟1. 先填【111-1申請總表】會自動帶公式至步驟2.欄位'!EM13</f>
        <v>0</v>
      </c>
      <c r="T11" s="45">
        <f>'步驟1. 先填【111-1申請總表】會自動帶公式至步驟2.欄位'!EN13</f>
        <v>0</v>
      </c>
      <c r="U11" s="45">
        <f>'步驟1. 先填【111-1申請總表】會自動帶公式至步驟2.欄位'!EO13</f>
        <v>0</v>
      </c>
      <c r="V11" s="45">
        <f>'步驟1. 先填【111-1申請總表】會自動帶公式至步驟2.欄位'!EP13</f>
        <v>0</v>
      </c>
      <c r="W11" s="45">
        <f>'步驟1. 先填【111-1申請總表】會自動帶公式至步驟2.欄位'!EQ13</f>
        <v>0</v>
      </c>
      <c r="X11" s="45">
        <f>'步驟1. 先填【111-1申請總表】會自動帶公式至步驟2.欄位'!ER13</f>
        <v>0</v>
      </c>
      <c r="Y11" s="45">
        <f>'步驟1. 先填【111-1申請總表】會自動帶公式至步驟2.欄位'!ES13</f>
        <v>0</v>
      </c>
      <c r="Z11" s="45">
        <f>'步驟1. 先填【111-1申請總表】會自動帶公式至步驟2.欄位'!ET13</f>
        <v>0</v>
      </c>
      <c r="AA11" s="46"/>
    </row>
    <row r="12" spans="1:27" ht="49.2" customHeight="1">
      <c r="A12" s="44" t="str">
        <f>'111-1合格者清冊(已保護儲存格)'!A12</f>
        <v>111學年度第一學期</v>
      </c>
      <c r="B12" s="44">
        <f>'111-1合格者清冊(已保護儲存格)'!B12</f>
        <v>0</v>
      </c>
      <c r="C12" s="44">
        <f>'111-1合格者清冊(已保護儲存格)'!C12</f>
        <v>0</v>
      </c>
      <c r="D12" s="53" t="str">
        <f>'111-1合格者清冊(已保護儲存格)'!D12</f>
        <v>7</v>
      </c>
      <c r="E12" s="44">
        <f>'111-1合格者清冊(已保護儲存格)'!E12</f>
        <v>0</v>
      </c>
      <c r="F12" s="44">
        <f>'111-1合格者清冊(已保護儲存格)'!F12</f>
        <v>0</v>
      </c>
      <c r="G12" s="44">
        <f>'111-1合格者清冊(已保護儲存格)'!G12</f>
        <v>0</v>
      </c>
      <c r="H12" s="44">
        <f>'111-1合格者清冊(已保護儲存格)'!H12</f>
        <v>0</v>
      </c>
      <c r="I12" s="53">
        <f>'111-1合格者清冊(已保護儲存格)'!I12</f>
        <v>0</v>
      </c>
      <c r="J12" s="44">
        <f>'111-1合格者清冊(已保護儲存格)'!J12</f>
        <v>0</v>
      </c>
      <c r="K12" s="44">
        <f>'111-1合格者清冊(已保護儲存格)'!K12</f>
        <v>0</v>
      </c>
      <c r="L12" s="44">
        <f>'111-1合格者清冊(已保護儲存格)'!L12</f>
        <v>0</v>
      </c>
      <c r="M12" s="37">
        <f>'111-1合格者清冊(已保護儲存格)'!M12</f>
        <v>0</v>
      </c>
      <c r="N12" s="44">
        <f>'111-1合格者清冊(已保護儲存格)'!N12</f>
        <v>0</v>
      </c>
      <c r="O12" s="44">
        <f>'111-1合格者清冊(已保護儲存格)'!O12</f>
        <v>0</v>
      </c>
      <c r="P12" s="45">
        <f>'步驟1. 先填【111-1申請總表】會自動帶公式至步驟2.欄位'!EJ14</f>
        <v>0</v>
      </c>
      <c r="Q12" s="45">
        <f>'步驟1. 先填【111-1申請總表】會自動帶公式至步驟2.欄位'!EK14</f>
        <v>0</v>
      </c>
      <c r="R12" s="45">
        <f>'步驟1. 先填【111-1申請總表】會自動帶公式至步驟2.欄位'!EL14</f>
        <v>0</v>
      </c>
      <c r="S12" s="45">
        <f>'步驟1. 先填【111-1申請總表】會自動帶公式至步驟2.欄位'!EM14</f>
        <v>0</v>
      </c>
      <c r="T12" s="45">
        <f>'步驟1. 先填【111-1申請總表】會自動帶公式至步驟2.欄位'!EN14</f>
        <v>0</v>
      </c>
      <c r="U12" s="45">
        <f>'步驟1. 先填【111-1申請總表】會自動帶公式至步驟2.欄位'!EO14</f>
        <v>0</v>
      </c>
      <c r="V12" s="45">
        <f>'步驟1. 先填【111-1申請總表】會自動帶公式至步驟2.欄位'!EP14</f>
        <v>0</v>
      </c>
      <c r="W12" s="45">
        <f>'步驟1. 先填【111-1申請總表】會自動帶公式至步驟2.欄位'!EQ14</f>
        <v>0</v>
      </c>
      <c r="X12" s="45">
        <f>'步驟1. 先填【111-1申請總表】會自動帶公式至步驟2.欄位'!ER14</f>
        <v>0</v>
      </c>
      <c r="Y12" s="45">
        <f>'步驟1. 先填【111-1申請總表】會自動帶公式至步驟2.欄位'!ES14</f>
        <v>0</v>
      </c>
      <c r="Z12" s="45">
        <f>'步驟1. 先填【111-1申請總表】會自動帶公式至步驟2.欄位'!ET14</f>
        <v>0</v>
      </c>
      <c r="AA12" s="46"/>
    </row>
    <row r="13" spans="1:27" ht="49.2" customHeight="1">
      <c r="A13" s="44" t="str">
        <f>'111-1合格者清冊(已保護儲存格)'!A13</f>
        <v>111學年度第一學期</v>
      </c>
      <c r="B13" s="44">
        <f>'111-1合格者清冊(已保護儲存格)'!B13</f>
        <v>0</v>
      </c>
      <c r="C13" s="44">
        <f>'111-1合格者清冊(已保護儲存格)'!C13</f>
        <v>0</v>
      </c>
      <c r="D13" s="53" t="str">
        <f>'111-1合格者清冊(已保護儲存格)'!D13</f>
        <v>8</v>
      </c>
      <c r="E13" s="44">
        <f>'111-1合格者清冊(已保護儲存格)'!E13</f>
        <v>0</v>
      </c>
      <c r="F13" s="44">
        <f>'111-1合格者清冊(已保護儲存格)'!F13</f>
        <v>0</v>
      </c>
      <c r="G13" s="44">
        <f>'111-1合格者清冊(已保護儲存格)'!G13</f>
        <v>0</v>
      </c>
      <c r="H13" s="44">
        <f>'111-1合格者清冊(已保護儲存格)'!H13</f>
        <v>0</v>
      </c>
      <c r="I13" s="53">
        <f>'111-1合格者清冊(已保護儲存格)'!I13</f>
        <v>0</v>
      </c>
      <c r="J13" s="44">
        <f>'111-1合格者清冊(已保護儲存格)'!J13</f>
        <v>0</v>
      </c>
      <c r="K13" s="44">
        <f>'111-1合格者清冊(已保護儲存格)'!K13</f>
        <v>0</v>
      </c>
      <c r="L13" s="44">
        <f>'111-1合格者清冊(已保護儲存格)'!L13</f>
        <v>0</v>
      </c>
      <c r="M13" s="37">
        <f>'111-1合格者清冊(已保護儲存格)'!M13</f>
        <v>0</v>
      </c>
      <c r="N13" s="44">
        <f>'111-1合格者清冊(已保護儲存格)'!N13</f>
        <v>0</v>
      </c>
      <c r="O13" s="44">
        <f>'111-1合格者清冊(已保護儲存格)'!O13</f>
        <v>0</v>
      </c>
      <c r="P13" s="45">
        <f>'步驟1. 先填【111-1申請總表】會自動帶公式至步驟2.欄位'!EJ15</f>
        <v>0</v>
      </c>
      <c r="Q13" s="45">
        <f>'步驟1. 先填【111-1申請總表】會自動帶公式至步驟2.欄位'!EK15</f>
        <v>0</v>
      </c>
      <c r="R13" s="45">
        <f>'步驟1. 先填【111-1申請總表】會自動帶公式至步驟2.欄位'!EL15</f>
        <v>0</v>
      </c>
      <c r="S13" s="45">
        <f>'步驟1. 先填【111-1申請總表】會自動帶公式至步驟2.欄位'!EM15</f>
        <v>0</v>
      </c>
      <c r="T13" s="45">
        <f>'步驟1. 先填【111-1申請總表】會自動帶公式至步驟2.欄位'!EN15</f>
        <v>0</v>
      </c>
      <c r="U13" s="45">
        <f>'步驟1. 先填【111-1申請總表】會自動帶公式至步驟2.欄位'!EO15</f>
        <v>0</v>
      </c>
      <c r="V13" s="45">
        <f>'步驟1. 先填【111-1申請總表】會自動帶公式至步驟2.欄位'!EP15</f>
        <v>0</v>
      </c>
      <c r="W13" s="45">
        <f>'步驟1. 先填【111-1申請總表】會自動帶公式至步驟2.欄位'!EQ15</f>
        <v>0</v>
      </c>
      <c r="X13" s="45">
        <f>'步驟1. 先填【111-1申請總表】會自動帶公式至步驟2.欄位'!ER15</f>
        <v>0</v>
      </c>
      <c r="Y13" s="45">
        <f>'步驟1. 先填【111-1申請總表】會自動帶公式至步驟2.欄位'!ES15</f>
        <v>0</v>
      </c>
      <c r="Z13" s="45">
        <f>'步驟1. 先填【111-1申請總表】會自動帶公式至步驟2.欄位'!ET15</f>
        <v>0</v>
      </c>
      <c r="AA13" s="46"/>
    </row>
    <row r="14" spans="1:27" ht="49.2" customHeight="1">
      <c r="A14" s="44" t="str">
        <f>'111-1合格者清冊(已保護儲存格)'!A14</f>
        <v>111學年度第一學期</v>
      </c>
      <c r="B14" s="44">
        <f>'111-1合格者清冊(已保護儲存格)'!B14</f>
        <v>0</v>
      </c>
      <c r="C14" s="44">
        <f>'111-1合格者清冊(已保護儲存格)'!C14</f>
        <v>0</v>
      </c>
      <c r="D14" s="53" t="str">
        <f>'111-1合格者清冊(已保護儲存格)'!D14</f>
        <v>9</v>
      </c>
      <c r="E14" s="44">
        <f>'111-1合格者清冊(已保護儲存格)'!E14</f>
        <v>0</v>
      </c>
      <c r="F14" s="44">
        <f>'111-1合格者清冊(已保護儲存格)'!F14</f>
        <v>0</v>
      </c>
      <c r="G14" s="44">
        <f>'111-1合格者清冊(已保護儲存格)'!G14</f>
        <v>0</v>
      </c>
      <c r="H14" s="44">
        <f>'111-1合格者清冊(已保護儲存格)'!H14</f>
        <v>0</v>
      </c>
      <c r="I14" s="53">
        <f>'111-1合格者清冊(已保護儲存格)'!I14</f>
        <v>0</v>
      </c>
      <c r="J14" s="44">
        <f>'111-1合格者清冊(已保護儲存格)'!J14</f>
        <v>0</v>
      </c>
      <c r="K14" s="44">
        <f>'111-1合格者清冊(已保護儲存格)'!K14</f>
        <v>0</v>
      </c>
      <c r="L14" s="44">
        <f>'111-1合格者清冊(已保護儲存格)'!L14</f>
        <v>0</v>
      </c>
      <c r="M14" s="37">
        <f>'111-1合格者清冊(已保護儲存格)'!M14</f>
        <v>0</v>
      </c>
      <c r="N14" s="44">
        <f>'111-1合格者清冊(已保護儲存格)'!N14</f>
        <v>0</v>
      </c>
      <c r="O14" s="44">
        <f>'111-1合格者清冊(已保護儲存格)'!O14</f>
        <v>0</v>
      </c>
      <c r="P14" s="45">
        <f>'步驟1. 先填【111-1申請總表】會自動帶公式至步驟2.欄位'!EJ16</f>
        <v>0</v>
      </c>
      <c r="Q14" s="45">
        <f>'步驟1. 先填【111-1申請總表】會自動帶公式至步驟2.欄位'!EK16</f>
        <v>0</v>
      </c>
      <c r="R14" s="45">
        <f>'步驟1. 先填【111-1申請總表】會自動帶公式至步驟2.欄位'!EL16</f>
        <v>0</v>
      </c>
      <c r="S14" s="45">
        <f>'步驟1. 先填【111-1申請總表】會自動帶公式至步驟2.欄位'!EM16</f>
        <v>0</v>
      </c>
      <c r="T14" s="45">
        <f>'步驟1. 先填【111-1申請總表】會自動帶公式至步驟2.欄位'!EN16</f>
        <v>0</v>
      </c>
      <c r="U14" s="45">
        <f>'步驟1. 先填【111-1申請總表】會自動帶公式至步驟2.欄位'!EO16</f>
        <v>0</v>
      </c>
      <c r="V14" s="45">
        <f>'步驟1. 先填【111-1申請總表】會自動帶公式至步驟2.欄位'!EP16</f>
        <v>0</v>
      </c>
      <c r="W14" s="45">
        <f>'步驟1. 先填【111-1申請總表】會自動帶公式至步驟2.欄位'!EQ16</f>
        <v>0</v>
      </c>
      <c r="X14" s="45">
        <f>'步驟1. 先填【111-1申請總表】會自動帶公式至步驟2.欄位'!ER16</f>
        <v>0</v>
      </c>
      <c r="Y14" s="45">
        <f>'步驟1. 先填【111-1申請總表】會自動帶公式至步驟2.欄位'!ES16</f>
        <v>0</v>
      </c>
      <c r="Z14" s="45">
        <f>'步驟1. 先填【111-1申請總表】會自動帶公式至步驟2.欄位'!ET16</f>
        <v>0</v>
      </c>
      <c r="AA14" s="46"/>
    </row>
    <row r="15" spans="1:27" ht="49.2" customHeight="1">
      <c r="A15" s="44" t="str">
        <f>'111-1合格者清冊(已保護儲存格)'!A15</f>
        <v>111學年度第一學期</v>
      </c>
      <c r="B15" s="44">
        <f>'111-1合格者清冊(已保護儲存格)'!B15</f>
        <v>0</v>
      </c>
      <c r="C15" s="44">
        <f>'111-1合格者清冊(已保護儲存格)'!C15</f>
        <v>0</v>
      </c>
      <c r="D15" s="53" t="str">
        <f>'111-1合格者清冊(已保護儲存格)'!D15</f>
        <v>10</v>
      </c>
      <c r="E15" s="44">
        <f>'111-1合格者清冊(已保護儲存格)'!E15</f>
        <v>0</v>
      </c>
      <c r="F15" s="44">
        <f>'111-1合格者清冊(已保護儲存格)'!F15</f>
        <v>0</v>
      </c>
      <c r="G15" s="44">
        <f>'111-1合格者清冊(已保護儲存格)'!G15</f>
        <v>0</v>
      </c>
      <c r="H15" s="44">
        <f>'111-1合格者清冊(已保護儲存格)'!H15</f>
        <v>0</v>
      </c>
      <c r="I15" s="53">
        <f>'111-1合格者清冊(已保護儲存格)'!I15</f>
        <v>0</v>
      </c>
      <c r="J15" s="44">
        <f>'111-1合格者清冊(已保護儲存格)'!J15</f>
        <v>0</v>
      </c>
      <c r="K15" s="44">
        <f>'111-1合格者清冊(已保護儲存格)'!K15</f>
        <v>0</v>
      </c>
      <c r="L15" s="44">
        <f>'111-1合格者清冊(已保護儲存格)'!L15</f>
        <v>0</v>
      </c>
      <c r="M15" s="37">
        <f>'111-1合格者清冊(已保護儲存格)'!M15</f>
        <v>0</v>
      </c>
      <c r="N15" s="44">
        <f>'111-1合格者清冊(已保護儲存格)'!N15</f>
        <v>0</v>
      </c>
      <c r="O15" s="44">
        <f>'111-1合格者清冊(已保護儲存格)'!O15</f>
        <v>0</v>
      </c>
      <c r="P15" s="45">
        <f>'步驟1. 先填【111-1申請總表】會自動帶公式至步驟2.欄位'!EJ17</f>
        <v>0</v>
      </c>
      <c r="Q15" s="45">
        <f>'步驟1. 先填【111-1申請總表】會自動帶公式至步驟2.欄位'!EK17</f>
        <v>0</v>
      </c>
      <c r="R15" s="45">
        <f>'步驟1. 先填【111-1申請總表】會自動帶公式至步驟2.欄位'!EL17</f>
        <v>0</v>
      </c>
      <c r="S15" s="45">
        <f>'步驟1. 先填【111-1申請總表】會自動帶公式至步驟2.欄位'!EM17</f>
        <v>0</v>
      </c>
      <c r="T15" s="45">
        <f>'步驟1. 先填【111-1申請總表】會自動帶公式至步驟2.欄位'!EN17</f>
        <v>0</v>
      </c>
      <c r="U15" s="45">
        <f>'步驟1. 先填【111-1申請總表】會自動帶公式至步驟2.欄位'!EO17</f>
        <v>0</v>
      </c>
      <c r="V15" s="45">
        <f>'步驟1. 先填【111-1申請總表】會自動帶公式至步驟2.欄位'!EP17</f>
        <v>0</v>
      </c>
      <c r="W15" s="45">
        <f>'步驟1. 先填【111-1申請總表】會自動帶公式至步驟2.欄位'!EQ17</f>
        <v>0</v>
      </c>
      <c r="X15" s="45">
        <f>'步驟1. 先填【111-1申請總表】會自動帶公式至步驟2.欄位'!ER17</f>
        <v>0</v>
      </c>
      <c r="Y15" s="45">
        <f>'步驟1. 先填【111-1申請總表】會自動帶公式至步驟2.欄位'!ES17</f>
        <v>0</v>
      </c>
      <c r="Z15" s="45">
        <f>'步驟1. 先填【111-1申請總表】會自動帶公式至步驟2.欄位'!ET17</f>
        <v>0</v>
      </c>
      <c r="AA15" s="46"/>
    </row>
    <row r="16" spans="1:27" ht="49.2" customHeight="1">
      <c r="A16" s="44" t="str">
        <f>'111-1合格者清冊(已保護儲存格)'!A16</f>
        <v>111學年度第一學期</v>
      </c>
      <c r="B16" s="44">
        <f>'111-1合格者清冊(已保護儲存格)'!B16</f>
        <v>0</v>
      </c>
      <c r="C16" s="44">
        <f>'111-1合格者清冊(已保護儲存格)'!C16</f>
        <v>0</v>
      </c>
      <c r="D16" s="53" t="str">
        <f>'111-1合格者清冊(已保護儲存格)'!D16</f>
        <v>11</v>
      </c>
      <c r="E16" s="44">
        <f>'111-1合格者清冊(已保護儲存格)'!E16</f>
        <v>0</v>
      </c>
      <c r="F16" s="44">
        <f>'111-1合格者清冊(已保護儲存格)'!F16</f>
        <v>0</v>
      </c>
      <c r="G16" s="44">
        <f>'111-1合格者清冊(已保護儲存格)'!G16</f>
        <v>0</v>
      </c>
      <c r="H16" s="44">
        <f>'111-1合格者清冊(已保護儲存格)'!H16</f>
        <v>0</v>
      </c>
      <c r="I16" s="53">
        <f>'111-1合格者清冊(已保護儲存格)'!I16</f>
        <v>0</v>
      </c>
      <c r="J16" s="44">
        <f>'111-1合格者清冊(已保護儲存格)'!J16</f>
        <v>0</v>
      </c>
      <c r="K16" s="44">
        <f>'111-1合格者清冊(已保護儲存格)'!K16</f>
        <v>0</v>
      </c>
      <c r="L16" s="44">
        <f>'111-1合格者清冊(已保護儲存格)'!L16</f>
        <v>0</v>
      </c>
      <c r="M16" s="37">
        <f>'111-1合格者清冊(已保護儲存格)'!M16</f>
        <v>0</v>
      </c>
      <c r="N16" s="44">
        <f>'111-1合格者清冊(已保護儲存格)'!N16</f>
        <v>0</v>
      </c>
      <c r="O16" s="44">
        <f>'111-1合格者清冊(已保護儲存格)'!O16</f>
        <v>0</v>
      </c>
      <c r="P16" s="45">
        <f>'步驟1. 先填【111-1申請總表】會自動帶公式至步驟2.欄位'!EJ18</f>
        <v>0</v>
      </c>
      <c r="Q16" s="45">
        <f>'步驟1. 先填【111-1申請總表】會自動帶公式至步驟2.欄位'!EK18</f>
        <v>0</v>
      </c>
      <c r="R16" s="45">
        <f>'步驟1. 先填【111-1申請總表】會自動帶公式至步驟2.欄位'!EL18</f>
        <v>0</v>
      </c>
      <c r="S16" s="45">
        <f>'步驟1. 先填【111-1申請總表】會自動帶公式至步驟2.欄位'!EM18</f>
        <v>0</v>
      </c>
      <c r="T16" s="45">
        <f>'步驟1. 先填【111-1申請總表】會自動帶公式至步驟2.欄位'!EN18</f>
        <v>0</v>
      </c>
      <c r="U16" s="45">
        <f>'步驟1. 先填【111-1申請總表】會自動帶公式至步驟2.欄位'!EO18</f>
        <v>0</v>
      </c>
      <c r="V16" s="45">
        <f>'步驟1. 先填【111-1申請總表】會自動帶公式至步驟2.欄位'!EP18</f>
        <v>0</v>
      </c>
      <c r="W16" s="45">
        <f>'步驟1. 先填【111-1申請總表】會自動帶公式至步驟2.欄位'!EQ18</f>
        <v>0</v>
      </c>
      <c r="X16" s="45">
        <f>'步驟1. 先填【111-1申請總表】會自動帶公式至步驟2.欄位'!ER18</f>
        <v>0</v>
      </c>
      <c r="Y16" s="45">
        <f>'步驟1. 先填【111-1申請總表】會自動帶公式至步驟2.欄位'!ES18</f>
        <v>0</v>
      </c>
      <c r="Z16" s="45">
        <f>'步驟1. 先填【111-1申請總表】會自動帶公式至步驟2.欄位'!ET18</f>
        <v>0</v>
      </c>
      <c r="AA16" s="46"/>
    </row>
    <row r="17" spans="1:27" ht="49.2" customHeight="1">
      <c r="A17" s="44" t="str">
        <f>'111-1合格者清冊(已保護儲存格)'!A17</f>
        <v>111學年度第一學期</v>
      </c>
      <c r="B17" s="44">
        <f>'111-1合格者清冊(已保護儲存格)'!B17</f>
        <v>0</v>
      </c>
      <c r="C17" s="44">
        <f>'111-1合格者清冊(已保護儲存格)'!C17</f>
        <v>0</v>
      </c>
      <c r="D17" s="53" t="str">
        <f>'111-1合格者清冊(已保護儲存格)'!D17</f>
        <v>12</v>
      </c>
      <c r="E17" s="44">
        <f>'111-1合格者清冊(已保護儲存格)'!E17</f>
        <v>0</v>
      </c>
      <c r="F17" s="44">
        <f>'111-1合格者清冊(已保護儲存格)'!F17</f>
        <v>0</v>
      </c>
      <c r="G17" s="44">
        <f>'111-1合格者清冊(已保護儲存格)'!G17</f>
        <v>0</v>
      </c>
      <c r="H17" s="44">
        <f>'111-1合格者清冊(已保護儲存格)'!H17</f>
        <v>0</v>
      </c>
      <c r="I17" s="53">
        <f>'111-1合格者清冊(已保護儲存格)'!I17</f>
        <v>0</v>
      </c>
      <c r="J17" s="44">
        <f>'111-1合格者清冊(已保護儲存格)'!J17</f>
        <v>0</v>
      </c>
      <c r="K17" s="44">
        <f>'111-1合格者清冊(已保護儲存格)'!K17</f>
        <v>0</v>
      </c>
      <c r="L17" s="44">
        <f>'111-1合格者清冊(已保護儲存格)'!L17</f>
        <v>0</v>
      </c>
      <c r="M17" s="37">
        <f>'111-1合格者清冊(已保護儲存格)'!M17</f>
        <v>0</v>
      </c>
      <c r="N17" s="44">
        <f>'111-1合格者清冊(已保護儲存格)'!N17</f>
        <v>0</v>
      </c>
      <c r="O17" s="44">
        <f>'111-1合格者清冊(已保護儲存格)'!O17</f>
        <v>0</v>
      </c>
      <c r="P17" s="45">
        <f>'步驟1. 先填【111-1申請總表】會自動帶公式至步驟2.欄位'!EJ19</f>
        <v>0</v>
      </c>
      <c r="Q17" s="45">
        <f>'步驟1. 先填【111-1申請總表】會自動帶公式至步驟2.欄位'!EK19</f>
        <v>0</v>
      </c>
      <c r="R17" s="45">
        <f>'步驟1. 先填【111-1申請總表】會自動帶公式至步驟2.欄位'!EL19</f>
        <v>0</v>
      </c>
      <c r="S17" s="45">
        <f>'步驟1. 先填【111-1申請總表】會自動帶公式至步驟2.欄位'!EM19</f>
        <v>0</v>
      </c>
      <c r="T17" s="45">
        <f>'步驟1. 先填【111-1申請總表】會自動帶公式至步驟2.欄位'!EN19</f>
        <v>0</v>
      </c>
      <c r="U17" s="45">
        <f>'步驟1. 先填【111-1申請總表】會自動帶公式至步驟2.欄位'!EO19</f>
        <v>0</v>
      </c>
      <c r="V17" s="45">
        <f>'步驟1. 先填【111-1申請總表】會自動帶公式至步驟2.欄位'!EP19</f>
        <v>0</v>
      </c>
      <c r="W17" s="45">
        <f>'步驟1. 先填【111-1申請總表】會自動帶公式至步驟2.欄位'!EQ19</f>
        <v>0</v>
      </c>
      <c r="X17" s="45">
        <f>'步驟1. 先填【111-1申請總表】會自動帶公式至步驟2.欄位'!ER19</f>
        <v>0</v>
      </c>
      <c r="Y17" s="45">
        <f>'步驟1. 先填【111-1申請總表】會自動帶公式至步驟2.欄位'!ES19</f>
        <v>0</v>
      </c>
      <c r="Z17" s="45">
        <f>'步驟1. 先填【111-1申請總表】會自動帶公式至步驟2.欄位'!ET19</f>
        <v>0</v>
      </c>
      <c r="AA17" s="46"/>
    </row>
    <row r="18" spans="1:27" ht="49.2" customHeight="1">
      <c r="A18" s="44" t="str">
        <f>'111-1合格者清冊(已保護儲存格)'!A18</f>
        <v>111學年度第一學期</v>
      </c>
      <c r="B18" s="44">
        <f>'111-1合格者清冊(已保護儲存格)'!B18</f>
        <v>0</v>
      </c>
      <c r="C18" s="44">
        <f>'111-1合格者清冊(已保護儲存格)'!C18</f>
        <v>0</v>
      </c>
      <c r="D18" s="53" t="str">
        <f>'111-1合格者清冊(已保護儲存格)'!D18</f>
        <v>13</v>
      </c>
      <c r="E18" s="44">
        <f>'111-1合格者清冊(已保護儲存格)'!E18</f>
        <v>0</v>
      </c>
      <c r="F18" s="44">
        <f>'111-1合格者清冊(已保護儲存格)'!F18</f>
        <v>0</v>
      </c>
      <c r="G18" s="44">
        <f>'111-1合格者清冊(已保護儲存格)'!G18</f>
        <v>0</v>
      </c>
      <c r="H18" s="44">
        <f>'111-1合格者清冊(已保護儲存格)'!H18</f>
        <v>0</v>
      </c>
      <c r="I18" s="53">
        <f>'111-1合格者清冊(已保護儲存格)'!I18</f>
        <v>0</v>
      </c>
      <c r="J18" s="44">
        <f>'111-1合格者清冊(已保護儲存格)'!J18</f>
        <v>0</v>
      </c>
      <c r="K18" s="44">
        <f>'111-1合格者清冊(已保護儲存格)'!K18</f>
        <v>0</v>
      </c>
      <c r="L18" s="44">
        <f>'111-1合格者清冊(已保護儲存格)'!L18</f>
        <v>0</v>
      </c>
      <c r="M18" s="37">
        <f>'111-1合格者清冊(已保護儲存格)'!M18</f>
        <v>0</v>
      </c>
      <c r="N18" s="44">
        <f>'111-1合格者清冊(已保護儲存格)'!N18</f>
        <v>0</v>
      </c>
      <c r="O18" s="44">
        <f>'111-1合格者清冊(已保護儲存格)'!O18</f>
        <v>0</v>
      </c>
      <c r="P18" s="45">
        <f>'步驟1. 先填【111-1申請總表】會自動帶公式至步驟2.欄位'!EJ20</f>
        <v>0</v>
      </c>
      <c r="Q18" s="45">
        <f>'步驟1. 先填【111-1申請總表】會自動帶公式至步驟2.欄位'!EK20</f>
        <v>0</v>
      </c>
      <c r="R18" s="45">
        <f>'步驟1. 先填【111-1申請總表】會自動帶公式至步驟2.欄位'!EL20</f>
        <v>0</v>
      </c>
      <c r="S18" s="45">
        <f>'步驟1. 先填【111-1申請總表】會自動帶公式至步驟2.欄位'!EM20</f>
        <v>0</v>
      </c>
      <c r="T18" s="45">
        <f>'步驟1. 先填【111-1申請總表】會自動帶公式至步驟2.欄位'!EN20</f>
        <v>0</v>
      </c>
      <c r="U18" s="45">
        <f>'步驟1. 先填【111-1申請總表】會自動帶公式至步驟2.欄位'!EO20</f>
        <v>0</v>
      </c>
      <c r="V18" s="45">
        <f>'步驟1. 先填【111-1申請總表】會自動帶公式至步驟2.欄位'!EP20</f>
        <v>0</v>
      </c>
      <c r="W18" s="45">
        <f>'步驟1. 先填【111-1申請總表】會自動帶公式至步驟2.欄位'!EQ20</f>
        <v>0</v>
      </c>
      <c r="X18" s="45">
        <f>'步驟1. 先填【111-1申請總表】會自動帶公式至步驟2.欄位'!ER20</f>
        <v>0</v>
      </c>
      <c r="Y18" s="45">
        <f>'步驟1. 先填【111-1申請總表】會自動帶公式至步驟2.欄位'!ES20</f>
        <v>0</v>
      </c>
      <c r="Z18" s="45">
        <f>'步驟1. 先填【111-1申請總表】會自動帶公式至步驟2.欄位'!ET20</f>
        <v>0</v>
      </c>
      <c r="AA18" s="46"/>
    </row>
    <row r="19" spans="1:27" ht="49.2" customHeight="1">
      <c r="A19" s="44" t="str">
        <f>'111-1合格者清冊(已保護儲存格)'!A19</f>
        <v>111學年度第一學期</v>
      </c>
      <c r="B19" s="44">
        <f>'111-1合格者清冊(已保護儲存格)'!B19</f>
        <v>0</v>
      </c>
      <c r="C19" s="44">
        <f>'111-1合格者清冊(已保護儲存格)'!C19</f>
        <v>0</v>
      </c>
      <c r="D19" s="53" t="str">
        <f>'111-1合格者清冊(已保護儲存格)'!D19</f>
        <v>14</v>
      </c>
      <c r="E19" s="44">
        <f>'111-1合格者清冊(已保護儲存格)'!E19</f>
        <v>0</v>
      </c>
      <c r="F19" s="44">
        <f>'111-1合格者清冊(已保護儲存格)'!F19</f>
        <v>0</v>
      </c>
      <c r="G19" s="44">
        <f>'111-1合格者清冊(已保護儲存格)'!G19</f>
        <v>0</v>
      </c>
      <c r="H19" s="44">
        <f>'111-1合格者清冊(已保護儲存格)'!H19</f>
        <v>0</v>
      </c>
      <c r="I19" s="53">
        <f>'111-1合格者清冊(已保護儲存格)'!I19</f>
        <v>0</v>
      </c>
      <c r="J19" s="44">
        <f>'111-1合格者清冊(已保護儲存格)'!J19</f>
        <v>0</v>
      </c>
      <c r="K19" s="44">
        <f>'111-1合格者清冊(已保護儲存格)'!K19</f>
        <v>0</v>
      </c>
      <c r="L19" s="44">
        <f>'111-1合格者清冊(已保護儲存格)'!L19</f>
        <v>0</v>
      </c>
      <c r="M19" s="37">
        <f>'111-1合格者清冊(已保護儲存格)'!M19</f>
        <v>0</v>
      </c>
      <c r="N19" s="44">
        <f>'111-1合格者清冊(已保護儲存格)'!N19</f>
        <v>0</v>
      </c>
      <c r="O19" s="44">
        <f>'111-1合格者清冊(已保護儲存格)'!O19</f>
        <v>0</v>
      </c>
      <c r="P19" s="45">
        <f>'步驟1. 先填【111-1申請總表】會自動帶公式至步驟2.欄位'!EJ21</f>
        <v>0</v>
      </c>
      <c r="Q19" s="45">
        <f>'步驟1. 先填【111-1申請總表】會自動帶公式至步驟2.欄位'!EK21</f>
        <v>0</v>
      </c>
      <c r="R19" s="45">
        <f>'步驟1. 先填【111-1申請總表】會自動帶公式至步驟2.欄位'!EL21</f>
        <v>0</v>
      </c>
      <c r="S19" s="45">
        <f>'步驟1. 先填【111-1申請總表】會自動帶公式至步驟2.欄位'!EM21</f>
        <v>0</v>
      </c>
      <c r="T19" s="45">
        <f>'步驟1. 先填【111-1申請總表】會自動帶公式至步驟2.欄位'!EN21</f>
        <v>0</v>
      </c>
      <c r="U19" s="45">
        <f>'步驟1. 先填【111-1申請總表】會自動帶公式至步驟2.欄位'!EO21</f>
        <v>0</v>
      </c>
      <c r="V19" s="45">
        <f>'步驟1. 先填【111-1申請總表】會自動帶公式至步驟2.欄位'!EP21</f>
        <v>0</v>
      </c>
      <c r="W19" s="45">
        <f>'步驟1. 先填【111-1申請總表】會自動帶公式至步驟2.欄位'!EQ21</f>
        <v>0</v>
      </c>
      <c r="X19" s="45">
        <f>'步驟1. 先填【111-1申請總表】會自動帶公式至步驟2.欄位'!ER21</f>
        <v>0</v>
      </c>
      <c r="Y19" s="45">
        <f>'步驟1. 先填【111-1申請總表】會自動帶公式至步驟2.欄位'!ES21</f>
        <v>0</v>
      </c>
      <c r="Z19" s="45">
        <f>'步驟1. 先填【111-1申請總表】會自動帶公式至步驟2.欄位'!ET21</f>
        <v>0</v>
      </c>
      <c r="AA19" s="46"/>
    </row>
    <row r="20" spans="1:27" ht="49.2" customHeight="1">
      <c r="A20" s="44" t="str">
        <f>'111-1合格者清冊(已保護儲存格)'!A20</f>
        <v>111學年度第一學期</v>
      </c>
      <c r="B20" s="44">
        <f>'111-1合格者清冊(已保護儲存格)'!B20</f>
        <v>0</v>
      </c>
      <c r="C20" s="44">
        <f>'111-1合格者清冊(已保護儲存格)'!C20</f>
        <v>0</v>
      </c>
      <c r="D20" s="53" t="str">
        <f>'111-1合格者清冊(已保護儲存格)'!D20</f>
        <v>15</v>
      </c>
      <c r="E20" s="44">
        <f>'111-1合格者清冊(已保護儲存格)'!E20</f>
        <v>0</v>
      </c>
      <c r="F20" s="44">
        <f>'111-1合格者清冊(已保護儲存格)'!F20</f>
        <v>0</v>
      </c>
      <c r="G20" s="44">
        <f>'111-1合格者清冊(已保護儲存格)'!G20</f>
        <v>0</v>
      </c>
      <c r="H20" s="44">
        <f>'111-1合格者清冊(已保護儲存格)'!H20</f>
        <v>0</v>
      </c>
      <c r="I20" s="53">
        <f>'111-1合格者清冊(已保護儲存格)'!I20</f>
        <v>0</v>
      </c>
      <c r="J20" s="44">
        <f>'111-1合格者清冊(已保護儲存格)'!J20</f>
        <v>0</v>
      </c>
      <c r="K20" s="44">
        <f>'111-1合格者清冊(已保護儲存格)'!K20</f>
        <v>0</v>
      </c>
      <c r="L20" s="44">
        <f>'111-1合格者清冊(已保護儲存格)'!L20</f>
        <v>0</v>
      </c>
      <c r="M20" s="37">
        <f>'111-1合格者清冊(已保護儲存格)'!M20</f>
        <v>0</v>
      </c>
      <c r="N20" s="44">
        <f>'111-1合格者清冊(已保護儲存格)'!N20</f>
        <v>0</v>
      </c>
      <c r="O20" s="44">
        <f>'111-1合格者清冊(已保護儲存格)'!O20</f>
        <v>0</v>
      </c>
      <c r="P20" s="45">
        <f>'步驟1. 先填【111-1申請總表】會自動帶公式至步驟2.欄位'!EJ22</f>
        <v>0</v>
      </c>
      <c r="Q20" s="45">
        <f>'步驟1. 先填【111-1申請總表】會自動帶公式至步驟2.欄位'!EK22</f>
        <v>0</v>
      </c>
      <c r="R20" s="45">
        <f>'步驟1. 先填【111-1申請總表】會自動帶公式至步驟2.欄位'!EL22</f>
        <v>0</v>
      </c>
      <c r="S20" s="45">
        <f>'步驟1. 先填【111-1申請總表】會自動帶公式至步驟2.欄位'!EM22</f>
        <v>0</v>
      </c>
      <c r="T20" s="45">
        <f>'步驟1. 先填【111-1申請總表】會自動帶公式至步驟2.欄位'!EN22</f>
        <v>0</v>
      </c>
      <c r="U20" s="45">
        <f>'步驟1. 先填【111-1申請總表】會自動帶公式至步驟2.欄位'!EO22</f>
        <v>0</v>
      </c>
      <c r="V20" s="45">
        <f>'步驟1. 先填【111-1申請總表】會自動帶公式至步驟2.欄位'!EP22</f>
        <v>0</v>
      </c>
      <c r="W20" s="45">
        <f>'步驟1. 先填【111-1申請總表】會自動帶公式至步驟2.欄位'!EQ22</f>
        <v>0</v>
      </c>
      <c r="X20" s="45">
        <f>'步驟1. 先填【111-1申請總表】會自動帶公式至步驟2.欄位'!ER22</f>
        <v>0</v>
      </c>
      <c r="Y20" s="45">
        <f>'步驟1. 先填【111-1申請總表】會自動帶公式至步驟2.欄位'!ES22</f>
        <v>0</v>
      </c>
      <c r="Z20" s="45">
        <f>'步驟1. 先填【111-1申請總表】會自動帶公式至步驟2.欄位'!ET22</f>
        <v>0</v>
      </c>
      <c r="AA20" s="46"/>
    </row>
    <row r="21" spans="1:27" ht="49.2" customHeight="1">
      <c r="A21" s="44" t="str">
        <f>'111-1合格者清冊(已保護儲存格)'!A21</f>
        <v>111學年度第一學期</v>
      </c>
      <c r="B21" s="44">
        <f>'111-1合格者清冊(已保護儲存格)'!B21</f>
        <v>0</v>
      </c>
      <c r="C21" s="44">
        <f>'111-1合格者清冊(已保護儲存格)'!C21</f>
        <v>0</v>
      </c>
      <c r="D21" s="53" t="str">
        <f>'111-1合格者清冊(已保護儲存格)'!D21</f>
        <v>16</v>
      </c>
      <c r="E21" s="44">
        <f>'111-1合格者清冊(已保護儲存格)'!E21</f>
        <v>0</v>
      </c>
      <c r="F21" s="44">
        <f>'111-1合格者清冊(已保護儲存格)'!F21</f>
        <v>0</v>
      </c>
      <c r="G21" s="44">
        <f>'111-1合格者清冊(已保護儲存格)'!G21</f>
        <v>0</v>
      </c>
      <c r="H21" s="44">
        <f>'111-1合格者清冊(已保護儲存格)'!H21</f>
        <v>0</v>
      </c>
      <c r="I21" s="53">
        <f>'111-1合格者清冊(已保護儲存格)'!I21</f>
        <v>0</v>
      </c>
      <c r="J21" s="44">
        <f>'111-1合格者清冊(已保護儲存格)'!J21</f>
        <v>0</v>
      </c>
      <c r="K21" s="44">
        <f>'111-1合格者清冊(已保護儲存格)'!K21</f>
        <v>0</v>
      </c>
      <c r="L21" s="44">
        <f>'111-1合格者清冊(已保護儲存格)'!L21</f>
        <v>0</v>
      </c>
      <c r="M21" s="37">
        <f>'111-1合格者清冊(已保護儲存格)'!M21</f>
        <v>0</v>
      </c>
      <c r="N21" s="44">
        <f>'111-1合格者清冊(已保護儲存格)'!N21</f>
        <v>0</v>
      </c>
      <c r="O21" s="44">
        <f>'111-1合格者清冊(已保護儲存格)'!O21</f>
        <v>0</v>
      </c>
      <c r="P21" s="45">
        <f>'步驟1. 先填【111-1申請總表】會自動帶公式至步驟2.欄位'!EJ23</f>
        <v>0</v>
      </c>
      <c r="Q21" s="45">
        <f>'步驟1. 先填【111-1申請總表】會自動帶公式至步驟2.欄位'!EK23</f>
        <v>0</v>
      </c>
      <c r="R21" s="45">
        <f>'步驟1. 先填【111-1申請總表】會自動帶公式至步驟2.欄位'!EL23</f>
        <v>0</v>
      </c>
      <c r="S21" s="45">
        <f>'步驟1. 先填【111-1申請總表】會自動帶公式至步驟2.欄位'!EM23</f>
        <v>0</v>
      </c>
      <c r="T21" s="45">
        <f>'步驟1. 先填【111-1申請總表】會自動帶公式至步驟2.欄位'!EN23</f>
        <v>0</v>
      </c>
      <c r="U21" s="45">
        <f>'步驟1. 先填【111-1申請總表】會自動帶公式至步驟2.欄位'!EO23</f>
        <v>0</v>
      </c>
      <c r="V21" s="45">
        <f>'步驟1. 先填【111-1申請總表】會自動帶公式至步驟2.欄位'!EP23</f>
        <v>0</v>
      </c>
      <c r="W21" s="45">
        <f>'步驟1. 先填【111-1申請總表】會自動帶公式至步驟2.欄位'!EQ23</f>
        <v>0</v>
      </c>
      <c r="X21" s="45">
        <f>'步驟1. 先填【111-1申請總表】會自動帶公式至步驟2.欄位'!ER23</f>
        <v>0</v>
      </c>
      <c r="Y21" s="45">
        <f>'步驟1. 先填【111-1申請總表】會自動帶公式至步驟2.欄位'!ES23</f>
        <v>0</v>
      </c>
      <c r="Z21" s="45">
        <f>'步驟1. 先填【111-1申請總表】會自動帶公式至步驟2.欄位'!ET23</f>
        <v>0</v>
      </c>
      <c r="AA21" s="46"/>
    </row>
    <row r="22" spans="1:27" ht="49.2" customHeight="1">
      <c r="A22" s="44" t="str">
        <f>'111-1合格者清冊(已保護儲存格)'!A22</f>
        <v>111學年度第一學期</v>
      </c>
      <c r="B22" s="44">
        <f>'111-1合格者清冊(已保護儲存格)'!B22</f>
        <v>0</v>
      </c>
      <c r="C22" s="44">
        <f>'111-1合格者清冊(已保護儲存格)'!C22</f>
        <v>0</v>
      </c>
      <c r="D22" s="53" t="str">
        <f>'111-1合格者清冊(已保護儲存格)'!D22</f>
        <v>17</v>
      </c>
      <c r="E22" s="44">
        <f>'111-1合格者清冊(已保護儲存格)'!E22</f>
        <v>0</v>
      </c>
      <c r="F22" s="44">
        <f>'111-1合格者清冊(已保護儲存格)'!F22</f>
        <v>0</v>
      </c>
      <c r="G22" s="44">
        <f>'111-1合格者清冊(已保護儲存格)'!G22</f>
        <v>0</v>
      </c>
      <c r="H22" s="44">
        <f>'111-1合格者清冊(已保護儲存格)'!H22</f>
        <v>0</v>
      </c>
      <c r="I22" s="53">
        <f>'111-1合格者清冊(已保護儲存格)'!I22</f>
        <v>0</v>
      </c>
      <c r="J22" s="44">
        <f>'111-1合格者清冊(已保護儲存格)'!J22</f>
        <v>0</v>
      </c>
      <c r="K22" s="44">
        <f>'111-1合格者清冊(已保護儲存格)'!K22</f>
        <v>0</v>
      </c>
      <c r="L22" s="44">
        <f>'111-1合格者清冊(已保護儲存格)'!L22</f>
        <v>0</v>
      </c>
      <c r="M22" s="37">
        <f>'111-1合格者清冊(已保護儲存格)'!M22</f>
        <v>0</v>
      </c>
      <c r="N22" s="44">
        <f>'111-1合格者清冊(已保護儲存格)'!N22</f>
        <v>0</v>
      </c>
      <c r="O22" s="44">
        <f>'111-1合格者清冊(已保護儲存格)'!O22</f>
        <v>0</v>
      </c>
      <c r="P22" s="45">
        <f>'步驟1. 先填【111-1申請總表】會自動帶公式至步驟2.欄位'!EJ24</f>
        <v>0</v>
      </c>
      <c r="Q22" s="45">
        <f>'步驟1. 先填【111-1申請總表】會自動帶公式至步驟2.欄位'!EK24</f>
        <v>0</v>
      </c>
      <c r="R22" s="45">
        <f>'步驟1. 先填【111-1申請總表】會自動帶公式至步驟2.欄位'!EL24</f>
        <v>0</v>
      </c>
      <c r="S22" s="45">
        <f>'步驟1. 先填【111-1申請總表】會自動帶公式至步驟2.欄位'!EM24</f>
        <v>0</v>
      </c>
      <c r="T22" s="45">
        <f>'步驟1. 先填【111-1申請總表】會自動帶公式至步驟2.欄位'!EN24</f>
        <v>0</v>
      </c>
      <c r="U22" s="45">
        <f>'步驟1. 先填【111-1申請總表】會自動帶公式至步驟2.欄位'!EO24</f>
        <v>0</v>
      </c>
      <c r="V22" s="45">
        <f>'步驟1. 先填【111-1申請總表】會自動帶公式至步驟2.欄位'!EP24</f>
        <v>0</v>
      </c>
      <c r="W22" s="45">
        <f>'步驟1. 先填【111-1申請總表】會自動帶公式至步驟2.欄位'!EQ24</f>
        <v>0</v>
      </c>
      <c r="X22" s="45">
        <f>'步驟1. 先填【111-1申請總表】會自動帶公式至步驟2.欄位'!ER24</f>
        <v>0</v>
      </c>
      <c r="Y22" s="45">
        <f>'步驟1. 先填【111-1申請總表】會自動帶公式至步驟2.欄位'!ES24</f>
        <v>0</v>
      </c>
      <c r="Z22" s="45">
        <f>'步驟1. 先填【111-1申請總表】會自動帶公式至步驟2.欄位'!ET24</f>
        <v>0</v>
      </c>
      <c r="AA22" s="46"/>
    </row>
    <row r="23" spans="1:27" ht="49.2" customHeight="1">
      <c r="A23" s="44" t="str">
        <f>'111-1合格者清冊(已保護儲存格)'!A23</f>
        <v>111學年度第一學期</v>
      </c>
      <c r="B23" s="44">
        <f>'111-1合格者清冊(已保護儲存格)'!B23</f>
        <v>0</v>
      </c>
      <c r="C23" s="44">
        <f>'111-1合格者清冊(已保護儲存格)'!C23</f>
        <v>0</v>
      </c>
      <c r="D23" s="53" t="str">
        <f>'111-1合格者清冊(已保護儲存格)'!D23</f>
        <v>18</v>
      </c>
      <c r="E23" s="44">
        <f>'111-1合格者清冊(已保護儲存格)'!E23</f>
        <v>0</v>
      </c>
      <c r="F23" s="44">
        <f>'111-1合格者清冊(已保護儲存格)'!F23</f>
        <v>0</v>
      </c>
      <c r="G23" s="44">
        <f>'111-1合格者清冊(已保護儲存格)'!G23</f>
        <v>0</v>
      </c>
      <c r="H23" s="44">
        <f>'111-1合格者清冊(已保護儲存格)'!H23</f>
        <v>0</v>
      </c>
      <c r="I23" s="53">
        <f>'111-1合格者清冊(已保護儲存格)'!I23</f>
        <v>0</v>
      </c>
      <c r="J23" s="44">
        <f>'111-1合格者清冊(已保護儲存格)'!J23</f>
        <v>0</v>
      </c>
      <c r="K23" s="44">
        <f>'111-1合格者清冊(已保護儲存格)'!K23</f>
        <v>0</v>
      </c>
      <c r="L23" s="44">
        <f>'111-1合格者清冊(已保護儲存格)'!L23</f>
        <v>0</v>
      </c>
      <c r="M23" s="37">
        <f>'111-1合格者清冊(已保護儲存格)'!M23</f>
        <v>0</v>
      </c>
      <c r="N23" s="44">
        <f>'111-1合格者清冊(已保護儲存格)'!N23</f>
        <v>0</v>
      </c>
      <c r="O23" s="44">
        <f>'111-1合格者清冊(已保護儲存格)'!O23</f>
        <v>0</v>
      </c>
      <c r="P23" s="45">
        <f>'步驟1. 先填【111-1申請總表】會自動帶公式至步驟2.欄位'!EJ25</f>
        <v>0</v>
      </c>
      <c r="Q23" s="45">
        <f>'步驟1. 先填【111-1申請總表】會自動帶公式至步驟2.欄位'!EK25</f>
        <v>0</v>
      </c>
      <c r="R23" s="45">
        <f>'步驟1. 先填【111-1申請總表】會自動帶公式至步驟2.欄位'!EL25</f>
        <v>0</v>
      </c>
      <c r="S23" s="45">
        <f>'步驟1. 先填【111-1申請總表】會自動帶公式至步驟2.欄位'!EM25</f>
        <v>0</v>
      </c>
      <c r="T23" s="45">
        <f>'步驟1. 先填【111-1申請總表】會自動帶公式至步驟2.欄位'!EN25</f>
        <v>0</v>
      </c>
      <c r="U23" s="45">
        <f>'步驟1. 先填【111-1申請總表】會自動帶公式至步驟2.欄位'!EO25</f>
        <v>0</v>
      </c>
      <c r="V23" s="45">
        <f>'步驟1. 先填【111-1申請總表】會自動帶公式至步驟2.欄位'!EP25</f>
        <v>0</v>
      </c>
      <c r="W23" s="45">
        <f>'步驟1. 先填【111-1申請總表】會自動帶公式至步驟2.欄位'!EQ25</f>
        <v>0</v>
      </c>
      <c r="X23" s="45">
        <f>'步驟1. 先填【111-1申請總表】會自動帶公式至步驟2.欄位'!ER25</f>
        <v>0</v>
      </c>
      <c r="Y23" s="45">
        <f>'步驟1. 先填【111-1申請總表】會自動帶公式至步驟2.欄位'!ES25</f>
        <v>0</v>
      </c>
      <c r="Z23" s="45">
        <f>'步驟1. 先填【111-1申請總表】會自動帶公式至步驟2.欄位'!ET25</f>
        <v>0</v>
      </c>
      <c r="AA23" s="46"/>
    </row>
    <row r="24" spans="1:27" ht="49.2" customHeight="1">
      <c r="A24" s="44" t="str">
        <f>'111-1合格者清冊(已保護儲存格)'!A24</f>
        <v>111學年度第一學期</v>
      </c>
      <c r="B24" s="44">
        <f>'111-1合格者清冊(已保護儲存格)'!B24</f>
        <v>0</v>
      </c>
      <c r="C24" s="44">
        <f>'111-1合格者清冊(已保護儲存格)'!C24</f>
        <v>0</v>
      </c>
      <c r="D24" s="53" t="str">
        <f>'111-1合格者清冊(已保護儲存格)'!D24</f>
        <v>19</v>
      </c>
      <c r="E24" s="44">
        <f>'111-1合格者清冊(已保護儲存格)'!E24</f>
        <v>0</v>
      </c>
      <c r="F24" s="44">
        <f>'111-1合格者清冊(已保護儲存格)'!F24</f>
        <v>0</v>
      </c>
      <c r="G24" s="44">
        <f>'111-1合格者清冊(已保護儲存格)'!G24</f>
        <v>0</v>
      </c>
      <c r="H24" s="44">
        <f>'111-1合格者清冊(已保護儲存格)'!H24</f>
        <v>0</v>
      </c>
      <c r="I24" s="53">
        <f>'111-1合格者清冊(已保護儲存格)'!I24</f>
        <v>0</v>
      </c>
      <c r="J24" s="44">
        <f>'111-1合格者清冊(已保護儲存格)'!J24</f>
        <v>0</v>
      </c>
      <c r="K24" s="44">
        <f>'111-1合格者清冊(已保護儲存格)'!K24</f>
        <v>0</v>
      </c>
      <c r="L24" s="44">
        <f>'111-1合格者清冊(已保護儲存格)'!L24</f>
        <v>0</v>
      </c>
      <c r="M24" s="37">
        <f>'111-1合格者清冊(已保護儲存格)'!M24</f>
        <v>0</v>
      </c>
      <c r="N24" s="44">
        <f>'111-1合格者清冊(已保護儲存格)'!N24</f>
        <v>0</v>
      </c>
      <c r="O24" s="44">
        <f>'111-1合格者清冊(已保護儲存格)'!O24</f>
        <v>0</v>
      </c>
      <c r="P24" s="45">
        <f>'步驟1. 先填【111-1申請總表】會自動帶公式至步驟2.欄位'!EJ26</f>
        <v>0</v>
      </c>
      <c r="Q24" s="45">
        <f>'步驟1. 先填【111-1申請總表】會自動帶公式至步驟2.欄位'!EK26</f>
        <v>0</v>
      </c>
      <c r="R24" s="45">
        <f>'步驟1. 先填【111-1申請總表】會自動帶公式至步驟2.欄位'!EL26</f>
        <v>0</v>
      </c>
      <c r="S24" s="45">
        <f>'步驟1. 先填【111-1申請總表】會自動帶公式至步驟2.欄位'!EM26</f>
        <v>0</v>
      </c>
      <c r="T24" s="45">
        <f>'步驟1. 先填【111-1申請總表】會自動帶公式至步驟2.欄位'!EN26</f>
        <v>0</v>
      </c>
      <c r="U24" s="45">
        <f>'步驟1. 先填【111-1申請總表】會自動帶公式至步驟2.欄位'!EO26</f>
        <v>0</v>
      </c>
      <c r="V24" s="45">
        <f>'步驟1. 先填【111-1申請總表】會自動帶公式至步驟2.欄位'!EP26</f>
        <v>0</v>
      </c>
      <c r="W24" s="45">
        <f>'步驟1. 先填【111-1申請總表】會自動帶公式至步驟2.欄位'!EQ26</f>
        <v>0</v>
      </c>
      <c r="X24" s="45">
        <f>'步驟1. 先填【111-1申請總表】會自動帶公式至步驟2.欄位'!ER26</f>
        <v>0</v>
      </c>
      <c r="Y24" s="45">
        <f>'步驟1. 先填【111-1申請總表】會自動帶公式至步驟2.欄位'!ES26</f>
        <v>0</v>
      </c>
      <c r="Z24" s="45">
        <f>'步驟1. 先填【111-1申請總表】會自動帶公式至步驟2.欄位'!ET26</f>
        <v>0</v>
      </c>
      <c r="AA24" s="46"/>
    </row>
    <row r="25" spans="1:27" ht="49.2" customHeight="1">
      <c r="A25" s="44" t="str">
        <f>'111-1合格者清冊(已保護儲存格)'!A25</f>
        <v>111學年度第一學期</v>
      </c>
      <c r="B25" s="44">
        <f>'111-1合格者清冊(已保護儲存格)'!B25</f>
        <v>0</v>
      </c>
      <c r="C25" s="44">
        <f>'111-1合格者清冊(已保護儲存格)'!C25</f>
        <v>0</v>
      </c>
      <c r="D25" s="53" t="str">
        <f>'111-1合格者清冊(已保護儲存格)'!D25</f>
        <v>20</v>
      </c>
      <c r="E25" s="44">
        <f>'111-1合格者清冊(已保護儲存格)'!E25</f>
        <v>0</v>
      </c>
      <c r="F25" s="44">
        <f>'111-1合格者清冊(已保護儲存格)'!F25</f>
        <v>0</v>
      </c>
      <c r="G25" s="44">
        <f>'111-1合格者清冊(已保護儲存格)'!G25</f>
        <v>0</v>
      </c>
      <c r="H25" s="44">
        <f>'111-1合格者清冊(已保護儲存格)'!H25</f>
        <v>0</v>
      </c>
      <c r="I25" s="53">
        <f>'111-1合格者清冊(已保護儲存格)'!I25</f>
        <v>0</v>
      </c>
      <c r="J25" s="44">
        <f>'111-1合格者清冊(已保護儲存格)'!J25</f>
        <v>0</v>
      </c>
      <c r="K25" s="44">
        <f>'111-1合格者清冊(已保護儲存格)'!K25</f>
        <v>0</v>
      </c>
      <c r="L25" s="44">
        <f>'111-1合格者清冊(已保護儲存格)'!L25</f>
        <v>0</v>
      </c>
      <c r="M25" s="37">
        <f>'111-1合格者清冊(已保護儲存格)'!M25</f>
        <v>0</v>
      </c>
      <c r="N25" s="44">
        <f>'111-1合格者清冊(已保護儲存格)'!N25</f>
        <v>0</v>
      </c>
      <c r="O25" s="44">
        <f>'111-1合格者清冊(已保護儲存格)'!O25</f>
        <v>0</v>
      </c>
      <c r="P25" s="45">
        <f>'步驟1. 先填【111-1申請總表】會自動帶公式至步驟2.欄位'!EJ27</f>
        <v>0</v>
      </c>
      <c r="Q25" s="45">
        <f>'步驟1. 先填【111-1申請總表】會自動帶公式至步驟2.欄位'!EK27</f>
        <v>0</v>
      </c>
      <c r="R25" s="45">
        <f>'步驟1. 先填【111-1申請總表】會自動帶公式至步驟2.欄位'!EL27</f>
        <v>0</v>
      </c>
      <c r="S25" s="45">
        <f>'步驟1. 先填【111-1申請總表】會自動帶公式至步驟2.欄位'!EM27</f>
        <v>0</v>
      </c>
      <c r="T25" s="45">
        <f>'步驟1. 先填【111-1申請總表】會自動帶公式至步驟2.欄位'!EN27</f>
        <v>0</v>
      </c>
      <c r="U25" s="45">
        <f>'步驟1. 先填【111-1申請總表】會自動帶公式至步驟2.欄位'!EO27</f>
        <v>0</v>
      </c>
      <c r="V25" s="45">
        <f>'步驟1. 先填【111-1申請總表】會自動帶公式至步驟2.欄位'!EP27</f>
        <v>0</v>
      </c>
      <c r="W25" s="45">
        <f>'步驟1. 先填【111-1申請總表】會自動帶公式至步驟2.欄位'!EQ27</f>
        <v>0</v>
      </c>
      <c r="X25" s="45">
        <f>'步驟1. 先填【111-1申請總表】會自動帶公式至步驟2.欄位'!ER27</f>
        <v>0</v>
      </c>
      <c r="Y25" s="45">
        <f>'步驟1. 先填【111-1申請總表】會自動帶公式至步驟2.欄位'!ES27</f>
        <v>0</v>
      </c>
      <c r="Z25" s="45">
        <f>'步驟1. 先填【111-1申請總表】會自動帶公式至步驟2.欄位'!ET27</f>
        <v>0</v>
      </c>
      <c r="AA25" s="46"/>
    </row>
    <row r="26" spans="1:27" ht="49.2" customHeight="1">
      <c r="A26" s="44" t="str">
        <f>'111-1合格者清冊(已保護儲存格)'!A26</f>
        <v>111學年度第一學期</v>
      </c>
      <c r="B26" s="44">
        <f>'111-1合格者清冊(已保護儲存格)'!B26</f>
        <v>0</v>
      </c>
      <c r="C26" s="44">
        <f>'111-1合格者清冊(已保護儲存格)'!C26</f>
        <v>0</v>
      </c>
      <c r="D26" s="53" t="str">
        <f>'111-1合格者清冊(已保護儲存格)'!D26</f>
        <v>21</v>
      </c>
      <c r="E26" s="44">
        <f>'111-1合格者清冊(已保護儲存格)'!E26</f>
        <v>0</v>
      </c>
      <c r="F26" s="44">
        <f>'111-1合格者清冊(已保護儲存格)'!F26</f>
        <v>0</v>
      </c>
      <c r="G26" s="44">
        <f>'111-1合格者清冊(已保護儲存格)'!G26</f>
        <v>0</v>
      </c>
      <c r="H26" s="44">
        <f>'111-1合格者清冊(已保護儲存格)'!H26</f>
        <v>0</v>
      </c>
      <c r="I26" s="53">
        <f>'111-1合格者清冊(已保護儲存格)'!I26</f>
        <v>0</v>
      </c>
      <c r="J26" s="44">
        <f>'111-1合格者清冊(已保護儲存格)'!J26</f>
        <v>0</v>
      </c>
      <c r="K26" s="44">
        <f>'111-1合格者清冊(已保護儲存格)'!K26</f>
        <v>0</v>
      </c>
      <c r="L26" s="44">
        <f>'111-1合格者清冊(已保護儲存格)'!L26</f>
        <v>0</v>
      </c>
      <c r="M26" s="37">
        <f>'111-1合格者清冊(已保護儲存格)'!M26</f>
        <v>0</v>
      </c>
      <c r="N26" s="44">
        <f>'111-1合格者清冊(已保護儲存格)'!N26</f>
        <v>0</v>
      </c>
      <c r="O26" s="44">
        <f>'111-1合格者清冊(已保護儲存格)'!O26</f>
        <v>0</v>
      </c>
      <c r="P26" s="45">
        <f>'步驟1. 先填【111-1申請總表】會自動帶公式至步驟2.欄位'!EJ28</f>
        <v>0</v>
      </c>
      <c r="Q26" s="45">
        <f>'步驟1. 先填【111-1申請總表】會自動帶公式至步驟2.欄位'!EK28</f>
        <v>0</v>
      </c>
      <c r="R26" s="45">
        <f>'步驟1. 先填【111-1申請總表】會自動帶公式至步驟2.欄位'!EL28</f>
        <v>0</v>
      </c>
      <c r="S26" s="45">
        <f>'步驟1. 先填【111-1申請總表】會自動帶公式至步驟2.欄位'!EM28</f>
        <v>0</v>
      </c>
      <c r="T26" s="45">
        <f>'步驟1. 先填【111-1申請總表】會自動帶公式至步驟2.欄位'!EN28</f>
        <v>0</v>
      </c>
      <c r="U26" s="45">
        <f>'步驟1. 先填【111-1申請總表】會自動帶公式至步驟2.欄位'!EO28</f>
        <v>0</v>
      </c>
      <c r="V26" s="45">
        <f>'步驟1. 先填【111-1申請總表】會自動帶公式至步驟2.欄位'!EP28</f>
        <v>0</v>
      </c>
      <c r="W26" s="45">
        <f>'步驟1. 先填【111-1申請總表】會自動帶公式至步驟2.欄位'!EQ28</f>
        <v>0</v>
      </c>
      <c r="X26" s="45">
        <f>'步驟1. 先填【111-1申請總表】會自動帶公式至步驟2.欄位'!ER28</f>
        <v>0</v>
      </c>
      <c r="Y26" s="45">
        <f>'步驟1. 先填【111-1申請總表】會自動帶公式至步驟2.欄位'!ES28</f>
        <v>0</v>
      </c>
      <c r="Z26" s="45">
        <f>'步驟1. 先填【111-1申請總表】會自動帶公式至步驟2.欄位'!ET28</f>
        <v>0</v>
      </c>
      <c r="AA26" s="46"/>
    </row>
    <row r="27" spans="1:27" ht="49.2" customHeight="1">
      <c r="A27" s="44" t="str">
        <f>'111-1合格者清冊(已保護儲存格)'!A27</f>
        <v>111學年度第一學期</v>
      </c>
      <c r="B27" s="44">
        <f>'111-1合格者清冊(已保護儲存格)'!B27</f>
        <v>0</v>
      </c>
      <c r="C27" s="44">
        <f>'111-1合格者清冊(已保護儲存格)'!C27</f>
        <v>0</v>
      </c>
      <c r="D27" s="53" t="str">
        <f>'111-1合格者清冊(已保護儲存格)'!D27</f>
        <v>22</v>
      </c>
      <c r="E27" s="44">
        <f>'111-1合格者清冊(已保護儲存格)'!E27</f>
        <v>0</v>
      </c>
      <c r="F27" s="44">
        <f>'111-1合格者清冊(已保護儲存格)'!F27</f>
        <v>0</v>
      </c>
      <c r="G27" s="44">
        <f>'111-1合格者清冊(已保護儲存格)'!G27</f>
        <v>0</v>
      </c>
      <c r="H27" s="44">
        <f>'111-1合格者清冊(已保護儲存格)'!H27</f>
        <v>0</v>
      </c>
      <c r="I27" s="53">
        <f>'111-1合格者清冊(已保護儲存格)'!I27</f>
        <v>0</v>
      </c>
      <c r="J27" s="44">
        <f>'111-1合格者清冊(已保護儲存格)'!J27</f>
        <v>0</v>
      </c>
      <c r="K27" s="44">
        <f>'111-1合格者清冊(已保護儲存格)'!K27</f>
        <v>0</v>
      </c>
      <c r="L27" s="44">
        <f>'111-1合格者清冊(已保護儲存格)'!L27</f>
        <v>0</v>
      </c>
      <c r="M27" s="37">
        <f>'111-1合格者清冊(已保護儲存格)'!M27</f>
        <v>0</v>
      </c>
      <c r="N27" s="44">
        <f>'111-1合格者清冊(已保護儲存格)'!N27</f>
        <v>0</v>
      </c>
      <c r="O27" s="44">
        <f>'111-1合格者清冊(已保護儲存格)'!O27</f>
        <v>0</v>
      </c>
      <c r="P27" s="45">
        <f>'步驟1. 先填【111-1申請總表】會自動帶公式至步驟2.欄位'!EJ29</f>
        <v>0</v>
      </c>
      <c r="Q27" s="45">
        <f>'步驟1. 先填【111-1申請總表】會自動帶公式至步驟2.欄位'!EK29</f>
        <v>0</v>
      </c>
      <c r="R27" s="45">
        <f>'步驟1. 先填【111-1申請總表】會自動帶公式至步驟2.欄位'!EL29</f>
        <v>0</v>
      </c>
      <c r="S27" s="45">
        <f>'步驟1. 先填【111-1申請總表】會自動帶公式至步驟2.欄位'!EM29</f>
        <v>0</v>
      </c>
      <c r="T27" s="45">
        <f>'步驟1. 先填【111-1申請總表】會自動帶公式至步驟2.欄位'!EN29</f>
        <v>0</v>
      </c>
      <c r="U27" s="45">
        <f>'步驟1. 先填【111-1申請總表】會自動帶公式至步驟2.欄位'!EO29</f>
        <v>0</v>
      </c>
      <c r="V27" s="45">
        <f>'步驟1. 先填【111-1申請總表】會自動帶公式至步驟2.欄位'!EP29</f>
        <v>0</v>
      </c>
      <c r="W27" s="45">
        <f>'步驟1. 先填【111-1申請總表】會自動帶公式至步驟2.欄位'!EQ29</f>
        <v>0</v>
      </c>
      <c r="X27" s="45">
        <f>'步驟1. 先填【111-1申請總表】會自動帶公式至步驟2.欄位'!ER29</f>
        <v>0</v>
      </c>
      <c r="Y27" s="45">
        <f>'步驟1. 先填【111-1申請總表】會自動帶公式至步驟2.欄位'!ES29</f>
        <v>0</v>
      </c>
      <c r="Z27" s="45">
        <f>'步驟1. 先填【111-1申請總表】會自動帶公式至步驟2.欄位'!ET29</f>
        <v>0</v>
      </c>
      <c r="AA27" s="46"/>
    </row>
    <row r="28" spans="1:27" ht="49.2" customHeight="1">
      <c r="A28" s="44" t="str">
        <f>'111-1合格者清冊(已保護儲存格)'!A28</f>
        <v>111學年度第一學期</v>
      </c>
      <c r="B28" s="44">
        <f>'111-1合格者清冊(已保護儲存格)'!B28</f>
        <v>0</v>
      </c>
      <c r="C28" s="44">
        <f>'111-1合格者清冊(已保護儲存格)'!C28</f>
        <v>0</v>
      </c>
      <c r="D28" s="53" t="str">
        <f>'111-1合格者清冊(已保護儲存格)'!D28</f>
        <v>23</v>
      </c>
      <c r="E28" s="44">
        <f>'111-1合格者清冊(已保護儲存格)'!E28</f>
        <v>0</v>
      </c>
      <c r="F28" s="44">
        <f>'111-1合格者清冊(已保護儲存格)'!F28</f>
        <v>0</v>
      </c>
      <c r="G28" s="44">
        <f>'111-1合格者清冊(已保護儲存格)'!G28</f>
        <v>0</v>
      </c>
      <c r="H28" s="44">
        <f>'111-1合格者清冊(已保護儲存格)'!H28</f>
        <v>0</v>
      </c>
      <c r="I28" s="53">
        <f>'111-1合格者清冊(已保護儲存格)'!I28</f>
        <v>0</v>
      </c>
      <c r="J28" s="44">
        <f>'111-1合格者清冊(已保護儲存格)'!J28</f>
        <v>0</v>
      </c>
      <c r="K28" s="44">
        <f>'111-1合格者清冊(已保護儲存格)'!K28</f>
        <v>0</v>
      </c>
      <c r="L28" s="44">
        <f>'111-1合格者清冊(已保護儲存格)'!L28</f>
        <v>0</v>
      </c>
      <c r="M28" s="37">
        <f>'111-1合格者清冊(已保護儲存格)'!M28</f>
        <v>0</v>
      </c>
      <c r="N28" s="44">
        <f>'111-1合格者清冊(已保護儲存格)'!N28</f>
        <v>0</v>
      </c>
      <c r="O28" s="44">
        <f>'111-1合格者清冊(已保護儲存格)'!O28</f>
        <v>0</v>
      </c>
      <c r="P28" s="45">
        <f>'步驟1. 先填【111-1申請總表】會自動帶公式至步驟2.欄位'!EJ30</f>
        <v>0</v>
      </c>
      <c r="Q28" s="45">
        <f>'步驟1. 先填【111-1申請總表】會自動帶公式至步驟2.欄位'!EK30</f>
        <v>0</v>
      </c>
      <c r="R28" s="45">
        <f>'步驟1. 先填【111-1申請總表】會自動帶公式至步驟2.欄位'!EL30</f>
        <v>0</v>
      </c>
      <c r="S28" s="45">
        <f>'步驟1. 先填【111-1申請總表】會自動帶公式至步驟2.欄位'!EM30</f>
        <v>0</v>
      </c>
      <c r="T28" s="45">
        <f>'步驟1. 先填【111-1申請總表】會自動帶公式至步驟2.欄位'!EN30</f>
        <v>0</v>
      </c>
      <c r="U28" s="45">
        <f>'步驟1. 先填【111-1申請總表】會自動帶公式至步驟2.欄位'!EO30</f>
        <v>0</v>
      </c>
      <c r="V28" s="45">
        <f>'步驟1. 先填【111-1申請總表】會自動帶公式至步驟2.欄位'!EP30</f>
        <v>0</v>
      </c>
      <c r="W28" s="45">
        <f>'步驟1. 先填【111-1申請總表】會自動帶公式至步驟2.欄位'!EQ30</f>
        <v>0</v>
      </c>
      <c r="X28" s="45">
        <f>'步驟1. 先填【111-1申請總表】會自動帶公式至步驟2.欄位'!ER30</f>
        <v>0</v>
      </c>
      <c r="Y28" s="45">
        <f>'步驟1. 先填【111-1申請總表】會自動帶公式至步驟2.欄位'!ES30</f>
        <v>0</v>
      </c>
      <c r="Z28" s="45">
        <f>'步驟1. 先填【111-1申請總表】會自動帶公式至步驟2.欄位'!ET30</f>
        <v>0</v>
      </c>
      <c r="AA28" s="46"/>
    </row>
    <row r="29" spans="1:27" ht="49.2" customHeight="1">
      <c r="A29" s="44" t="str">
        <f>'111-1合格者清冊(已保護儲存格)'!A29</f>
        <v>111學年度第一學期</v>
      </c>
      <c r="B29" s="44">
        <f>'111-1合格者清冊(已保護儲存格)'!B29</f>
        <v>0</v>
      </c>
      <c r="C29" s="44">
        <f>'111-1合格者清冊(已保護儲存格)'!C29</f>
        <v>0</v>
      </c>
      <c r="D29" s="53" t="str">
        <f>'111-1合格者清冊(已保護儲存格)'!D29</f>
        <v>24</v>
      </c>
      <c r="E29" s="44">
        <f>'111-1合格者清冊(已保護儲存格)'!E29</f>
        <v>0</v>
      </c>
      <c r="F29" s="44">
        <f>'111-1合格者清冊(已保護儲存格)'!F29</f>
        <v>0</v>
      </c>
      <c r="G29" s="44">
        <f>'111-1合格者清冊(已保護儲存格)'!G29</f>
        <v>0</v>
      </c>
      <c r="H29" s="44">
        <f>'111-1合格者清冊(已保護儲存格)'!H29</f>
        <v>0</v>
      </c>
      <c r="I29" s="53">
        <f>'111-1合格者清冊(已保護儲存格)'!I29</f>
        <v>0</v>
      </c>
      <c r="J29" s="44">
        <f>'111-1合格者清冊(已保護儲存格)'!J29</f>
        <v>0</v>
      </c>
      <c r="K29" s="44">
        <f>'111-1合格者清冊(已保護儲存格)'!K29</f>
        <v>0</v>
      </c>
      <c r="L29" s="44">
        <f>'111-1合格者清冊(已保護儲存格)'!L29</f>
        <v>0</v>
      </c>
      <c r="M29" s="37">
        <f>'111-1合格者清冊(已保護儲存格)'!M29</f>
        <v>0</v>
      </c>
      <c r="N29" s="44">
        <f>'111-1合格者清冊(已保護儲存格)'!N29</f>
        <v>0</v>
      </c>
      <c r="O29" s="44">
        <f>'111-1合格者清冊(已保護儲存格)'!O29</f>
        <v>0</v>
      </c>
      <c r="P29" s="45">
        <f>'步驟1. 先填【111-1申請總表】會自動帶公式至步驟2.欄位'!EJ31</f>
        <v>0</v>
      </c>
      <c r="Q29" s="45">
        <f>'步驟1. 先填【111-1申請總表】會自動帶公式至步驟2.欄位'!EK31</f>
        <v>0</v>
      </c>
      <c r="R29" s="45">
        <f>'步驟1. 先填【111-1申請總表】會自動帶公式至步驟2.欄位'!EL31</f>
        <v>0</v>
      </c>
      <c r="S29" s="45">
        <f>'步驟1. 先填【111-1申請總表】會自動帶公式至步驟2.欄位'!EM31</f>
        <v>0</v>
      </c>
      <c r="T29" s="45">
        <f>'步驟1. 先填【111-1申請總表】會自動帶公式至步驟2.欄位'!EN31</f>
        <v>0</v>
      </c>
      <c r="U29" s="45">
        <f>'步驟1. 先填【111-1申請總表】會自動帶公式至步驟2.欄位'!EO31</f>
        <v>0</v>
      </c>
      <c r="V29" s="45">
        <f>'步驟1. 先填【111-1申請總表】會自動帶公式至步驟2.欄位'!EP31</f>
        <v>0</v>
      </c>
      <c r="W29" s="45">
        <f>'步驟1. 先填【111-1申請總表】會自動帶公式至步驟2.欄位'!EQ31</f>
        <v>0</v>
      </c>
      <c r="X29" s="45">
        <f>'步驟1. 先填【111-1申請總表】會自動帶公式至步驟2.欄位'!ER31</f>
        <v>0</v>
      </c>
      <c r="Y29" s="45">
        <f>'步驟1. 先填【111-1申請總表】會自動帶公式至步驟2.欄位'!ES31</f>
        <v>0</v>
      </c>
      <c r="Z29" s="45">
        <f>'步驟1. 先填【111-1申請總表】會自動帶公式至步驟2.欄位'!ET31</f>
        <v>0</v>
      </c>
      <c r="AA29" s="46"/>
    </row>
    <row r="30" spans="1:27" ht="49.2" customHeight="1">
      <c r="A30" s="44" t="str">
        <f>'111-1合格者清冊(已保護儲存格)'!A30</f>
        <v>111學年度第一學期</v>
      </c>
      <c r="B30" s="44">
        <f>'111-1合格者清冊(已保護儲存格)'!B30</f>
        <v>0</v>
      </c>
      <c r="C30" s="44">
        <f>'111-1合格者清冊(已保護儲存格)'!C30</f>
        <v>0</v>
      </c>
      <c r="D30" s="53" t="str">
        <f>'111-1合格者清冊(已保護儲存格)'!D30</f>
        <v>25</v>
      </c>
      <c r="E30" s="44">
        <f>'111-1合格者清冊(已保護儲存格)'!E30</f>
        <v>0</v>
      </c>
      <c r="F30" s="44">
        <f>'111-1合格者清冊(已保護儲存格)'!F30</f>
        <v>0</v>
      </c>
      <c r="G30" s="44">
        <f>'111-1合格者清冊(已保護儲存格)'!G30</f>
        <v>0</v>
      </c>
      <c r="H30" s="44">
        <f>'111-1合格者清冊(已保護儲存格)'!H30</f>
        <v>0</v>
      </c>
      <c r="I30" s="53">
        <f>'111-1合格者清冊(已保護儲存格)'!I30</f>
        <v>0</v>
      </c>
      <c r="J30" s="44">
        <f>'111-1合格者清冊(已保護儲存格)'!J30</f>
        <v>0</v>
      </c>
      <c r="K30" s="44">
        <f>'111-1合格者清冊(已保護儲存格)'!K30</f>
        <v>0</v>
      </c>
      <c r="L30" s="44">
        <f>'111-1合格者清冊(已保護儲存格)'!L30</f>
        <v>0</v>
      </c>
      <c r="M30" s="37">
        <f>'111-1合格者清冊(已保護儲存格)'!M30</f>
        <v>0</v>
      </c>
      <c r="N30" s="44">
        <f>'111-1合格者清冊(已保護儲存格)'!N30</f>
        <v>0</v>
      </c>
      <c r="O30" s="44">
        <f>'111-1合格者清冊(已保護儲存格)'!O30</f>
        <v>0</v>
      </c>
      <c r="P30" s="45">
        <f>'步驟1. 先填【111-1申請總表】會自動帶公式至步驟2.欄位'!EJ32</f>
        <v>0</v>
      </c>
      <c r="Q30" s="45">
        <f>'步驟1. 先填【111-1申請總表】會自動帶公式至步驟2.欄位'!EK32</f>
        <v>0</v>
      </c>
      <c r="R30" s="45">
        <f>'步驟1. 先填【111-1申請總表】會自動帶公式至步驟2.欄位'!EL32</f>
        <v>0</v>
      </c>
      <c r="S30" s="45">
        <f>'步驟1. 先填【111-1申請總表】會自動帶公式至步驟2.欄位'!EM32</f>
        <v>0</v>
      </c>
      <c r="T30" s="45">
        <f>'步驟1. 先填【111-1申請總表】會自動帶公式至步驟2.欄位'!EN32</f>
        <v>0</v>
      </c>
      <c r="U30" s="45">
        <f>'步驟1. 先填【111-1申請總表】會自動帶公式至步驟2.欄位'!EO32</f>
        <v>0</v>
      </c>
      <c r="V30" s="45">
        <f>'步驟1. 先填【111-1申請總表】會自動帶公式至步驟2.欄位'!EP32</f>
        <v>0</v>
      </c>
      <c r="W30" s="45">
        <f>'步驟1. 先填【111-1申請總表】會自動帶公式至步驟2.欄位'!EQ32</f>
        <v>0</v>
      </c>
      <c r="X30" s="45">
        <f>'步驟1. 先填【111-1申請總表】會自動帶公式至步驟2.欄位'!ER32</f>
        <v>0</v>
      </c>
      <c r="Y30" s="45">
        <f>'步驟1. 先填【111-1申請總表】會自動帶公式至步驟2.欄位'!ES32</f>
        <v>0</v>
      </c>
      <c r="Z30" s="45">
        <f>'步驟1. 先填【111-1申請總表】會自動帶公式至步驟2.欄位'!ET32</f>
        <v>0</v>
      </c>
      <c r="AA30" s="46"/>
    </row>
    <row r="31" spans="1:27" ht="49.2" customHeight="1">
      <c r="A31" s="44" t="str">
        <f>'111-1合格者清冊(已保護儲存格)'!A31</f>
        <v>111學年度第一學期</v>
      </c>
      <c r="B31" s="44">
        <f>'111-1合格者清冊(已保護儲存格)'!B31</f>
        <v>0</v>
      </c>
      <c r="C31" s="44">
        <f>'111-1合格者清冊(已保護儲存格)'!C31</f>
        <v>0</v>
      </c>
      <c r="D31" s="53" t="str">
        <f>'111-1合格者清冊(已保護儲存格)'!D31</f>
        <v>26</v>
      </c>
      <c r="E31" s="44">
        <f>'111-1合格者清冊(已保護儲存格)'!E31</f>
        <v>0</v>
      </c>
      <c r="F31" s="44">
        <f>'111-1合格者清冊(已保護儲存格)'!F31</f>
        <v>0</v>
      </c>
      <c r="G31" s="44">
        <f>'111-1合格者清冊(已保護儲存格)'!G31</f>
        <v>0</v>
      </c>
      <c r="H31" s="44">
        <f>'111-1合格者清冊(已保護儲存格)'!H31</f>
        <v>0</v>
      </c>
      <c r="I31" s="53">
        <f>'111-1合格者清冊(已保護儲存格)'!I31</f>
        <v>0</v>
      </c>
      <c r="J31" s="44">
        <f>'111-1合格者清冊(已保護儲存格)'!J31</f>
        <v>0</v>
      </c>
      <c r="K31" s="44">
        <f>'111-1合格者清冊(已保護儲存格)'!K31</f>
        <v>0</v>
      </c>
      <c r="L31" s="44">
        <f>'111-1合格者清冊(已保護儲存格)'!L31</f>
        <v>0</v>
      </c>
      <c r="M31" s="37">
        <f>'111-1合格者清冊(已保護儲存格)'!M31</f>
        <v>0</v>
      </c>
      <c r="N31" s="44">
        <f>'111-1合格者清冊(已保護儲存格)'!N31</f>
        <v>0</v>
      </c>
      <c r="O31" s="44">
        <f>'111-1合格者清冊(已保護儲存格)'!O31</f>
        <v>0</v>
      </c>
      <c r="P31" s="45">
        <f>'步驟1. 先填【111-1申請總表】會自動帶公式至步驟2.欄位'!EJ33</f>
        <v>0</v>
      </c>
      <c r="Q31" s="45">
        <f>'步驟1. 先填【111-1申請總表】會自動帶公式至步驟2.欄位'!EK33</f>
        <v>0</v>
      </c>
      <c r="R31" s="45">
        <f>'步驟1. 先填【111-1申請總表】會自動帶公式至步驟2.欄位'!EL33</f>
        <v>0</v>
      </c>
      <c r="S31" s="45">
        <f>'步驟1. 先填【111-1申請總表】會自動帶公式至步驟2.欄位'!EM33</f>
        <v>0</v>
      </c>
      <c r="T31" s="45">
        <f>'步驟1. 先填【111-1申請總表】會自動帶公式至步驟2.欄位'!EN33</f>
        <v>0</v>
      </c>
      <c r="U31" s="45">
        <f>'步驟1. 先填【111-1申請總表】會自動帶公式至步驟2.欄位'!EO33</f>
        <v>0</v>
      </c>
      <c r="V31" s="45">
        <f>'步驟1. 先填【111-1申請總表】會自動帶公式至步驟2.欄位'!EP33</f>
        <v>0</v>
      </c>
      <c r="W31" s="45">
        <f>'步驟1. 先填【111-1申請總表】會自動帶公式至步驟2.欄位'!EQ33</f>
        <v>0</v>
      </c>
      <c r="X31" s="45">
        <f>'步驟1. 先填【111-1申請總表】會自動帶公式至步驟2.欄位'!ER33</f>
        <v>0</v>
      </c>
      <c r="Y31" s="45">
        <f>'步驟1. 先填【111-1申請總表】會自動帶公式至步驟2.欄位'!ES33</f>
        <v>0</v>
      </c>
      <c r="Z31" s="45">
        <f>'步驟1. 先填【111-1申請總表】會自動帶公式至步驟2.欄位'!ET33</f>
        <v>0</v>
      </c>
      <c r="AA31" s="46"/>
    </row>
    <row r="32" spans="1:27" ht="49.2" customHeight="1">
      <c r="A32" s="44" t="str">
        <f>'111-1合格者清冊(已保護儲存格)'!A32</f>
        <v>111學年度第一學期</v>
      </c>
      <c r="B32" s="44">
        <f>'111-1合格者清冊(已保護儲存格)'!B32</f>
        <v>0</v>
      </c>
      <c r="C32" s="44">
        <f>'111-1合格者清冊(已保護儲存格)'!C32</f>
        <v>0</v>
      </c>
      <c r="D32" s="53" t="str">
        <f>'111-1合格者清冊(已保護儲存格)'!D32</f>
        <v>27</v>
      </c>
      <c r="E32" s="44">
        <f>'111-1合格者清冊(已保護儲存格)'!E32</f>
        <v>0</v>
      </c>
      <c r="F32" s="44">
        <f>'111-1合格者清冊(已保護儲存格)'!F32</f>
        <v>0</v>
      </c>
      <c r="G32" s="44">
        <f>'111-1合格者清冊(已保護儲存格)'!G32</f>
        <v>0</v>
      </c>
      <c r="H32" s="44">
        <f>'111-1合格者清冊(已保護儲存格)'!H32</f>
        <v>0</v>
      </c>
      <c r="I32" s="53">
        <f>'111-1合格者清冊(已保護儲存格)'!I32</f>
        <v>0</v>
      </c>
      <c r="J32" s="44">
        <f>'111-1合格者清冊(已保護儲存格)'!J32</f>
        <v>0</v>
      </c>
      <c r="K32" s="44">
        <f>'111-1合格者清冊(已保護儲存格)'!K32</f>
        <v>0</v>
      </c>
      <c r="L32" s="44">
        <f>'111-1合格者清冊(已保護儲存格)'!L32</f>
        <v>0</v>
      </c>
      <c r="M32" s="37">
        <f>'111-1合格者清冊(已保護儲存格)'!M32</f>
        <v>0</v>
      </c>
      <c r="N32" s="44">
        <f>'111-1合格者清冊(已保護儲存格)'!N32</f>
        <v>0</v>
      </c>
      <c r="O32" s="44">
        <f>'111-1合格者清冊(已保護儲存格)'!O32</f>
        <v>0</v>
      </c>
      <c r="P32" s="45">
        <f>'步驟1. 先填【111-1申請總表】會自動帶公式至步驟2.欄位'!EJ34</f>
        <v>0</v>
      </c>
      <c r="Q32" s="45">
        <f>'步驟1. 先填【111-1申請總表】會自動帶公式至步驟2.欄位'!EK34</f>
        <v>0</v>
      </c>
      <c r="R32" s="45">
        <f>'步驟1. 先填【111-1申請總表】會自動帶公式至步驟2.欄位'!EL34</f>
        <v>0</v>
      </c>
      <c r="S32" s="45">
        <f>'步驟1. 先填【111-1申請總表】會自動帶公式至步驟2.欄位'!EM34</f>
        <v>0</v>
      </c>
      <c r="T32" s="45">
        <f>'步驟1. 先填【111-1申請總表】會自動帶公式至步驟2.欄位'!EN34</f>
        <v>0</v>
      </c>
      <c r="U32" s="45">
        <f>'步驟1. 先填【111-1申請總表】會自動帶公式至步驟2.欄位'!EO34</f>
        <v>0</v>
      </c>
      <c r="V32" s="45">
        <f>'步驟1. 先填【111-1申請總表】會自動帶公式至步驟2.欄位'!EP34</f>
        <v>0</v>
      </c>
      <c r="W32" s="45">
        <f>'步驟1. 先填【111-1申請總表】會自動帶公式至步驟2.欄位'!EQ34</f>
        <v>0</v>
      </c>
      <c r="X32" s="45">
        <f>'步驟1. 先填【111-1申請總表】會自動帶公式至步驟2.欄位'!ER34</f>
        <v>0</v>
      </c>
      <c r="Y32" s="45">
        <f>'步驟1. 先填【111-1申請總表】會自動帶公式至步驟2.欄位'!ES34</f>
        <v>0</v>
      </c>
      <c r="Z32" s="45">
        <f>'步驟1. 先填【111-1申請總表】會自動帶公式至步驟2.欄位'!ET34</f>
        <v>0</v>
      </c>
      <c r="AA32" s="46"/>
    </row>
    <row r="33" spans="1:27" ht="49.2" customHeight="1">
      <c r="A33" s="44" t="str">
        <f>'111-1合格者清冊(已保護儲存格)'!A33</f>
        <v>111學年度第一學期</v>
      </c>
      <c r="B33" s="44">
        <f>'111-1合格者清冊(已保護儲存格)'!B33</f>
        <v>0</v>
      </c>
      <c r="C33" s="44">
        <f>'111-1合格者清冊(已保護儲存格)'!C33</f>
        <v>0</v>
      </c>
      <c r="D33" s="53" t="str">
        <f>'111-1合格者清冊(已保護儲存格)'!D33</f>
        <v>28</v>
      </c>
      <c r="E33" s="44">
        <f>'111-1合格者清冊(已保護儲存格)'!E33</f>
        <v>0</v>
      </c>
      <c r="F33" s="44">
        <f>'111-1合格者清冊(已保護儲存格)'!F33</f>
        <v>0</v>
      </c>
      <c r="G33" s="44">
        <f>'111-1合格者清冊(已保護儲存格)'!G33</f>
        <v>0</v>
      </c>
      <c r="H33" s="44">
        <f>'111-1合格者清冊(已保護儲存格)'!H33</f>
        <v>0</v>
      </c>
      <c r="I33" s="53">
        <f>'111-1合格者清冊(已保護儲存格)'!I33</f>
        <v>0</v>
      </c>
      <c r="J33" s="44">
        <f>'111-1合格者清冊(已保護儲存格)'!J33</f>
        <v>0</v>
      </c>
      <c r="K33" s="44">
        <f>'111-1合格者清冊(已保護儲存格)'!K33</f>
        <v>0</v>
      </c>
      <c r="L33" s="44">
        <f>'111-1合格者清冊(已保護儲存格)'!L33</f>
        <v>0</v>
      </c>
      <c r="M33" s="37">
        <f>'111-1合格者清冊(已保護儲存格)'!M33</f>
        <v>0</v>
      </c>
      <c r="N33" s="44">
        <f>'111-1合格者清冊(已保護儲存格)'!N33</f>
        <v>0</v>
      </c>
      <c r="O33" s="44">
        <f>'111-1合格者清冊(已保護儲存格)'!O33</f>
        <v>0</v>
      </c>
      <c r="P33" s="45">
        <f>'步驟1. 先填【111-1申請總表】會自動帶公式至步驟2.欄位'!EJ35</f>
        <v>0</v>
      </c>
      <c r="Q33" s="45">
        <f>'步驟1. 先填【111-1申請總表】會自動帶公式至步驟2.欄位'!EK35</f>
        <v>0</v>
      </c>
      <c r="R33" s="45">
        <f>'步驟1. 先填【111-1申請總表】會自動帶公式至步驟2.欄位'!EL35</f>
        <v>0</v>
      </c>
      <c r="S33" s="45">
        <f>'步驟1. 先填【111-1申請總表】會自動帶公式至步驟2.欄位'!EM35</f>
        <v>0</v>
      </c>
      <c r="T33" s="45">
        <f>'步驟1. 先填【111-1申請總表】會自動帶公式至步驟2.欄位'!EN35</f>
        <v>0</v>
      </c>
      <c r="U33" s="45">
        <f>'步驟1. 先填【111-1申請總表】會自動帶公式至步驟2.欄位'!EO35</f>
        <v>0</v>
      </c>
      <c r="V33" s="45">
        <f>'步驟1. 先填【111-1申請總表】會自動帶公式至步驟2.欄位'!EP35</f>
        <v>0</v>
      </c>
      <c r="W33" s="45">
        <f>'步驟1. 先填【111-1申請總表】會自動帶公式至步驟2.欄位'!EQ35</f>
        <v>0</v>
      </c>
      <c r="X33" s="45">
        <f>'步驟1. 先填【111-1申請總表】會自動帶公式至步驟2.欄位'!ER35</f>
        <v>0</v>
      </c>
      <c r="Y33" s="45">
        <f>'步驟1. 先填【111-1申請總表】會自動帶公式至步驟2.欄位'!ES35</f>
        <v>0</v>
      </c>
      <c r="Z33" s="45">
        <f>'步驟1. 先填【111-1申請總表】會自動帶公式至步驟2.欄位'!ET35</f>
        <v>0</v>
      </c>
      <c r="AA33" s="46"/>
    </row>
    <row r="34" spans="1:27" ht="49.2" customHeight="1">
      <c r="A34" s="44" t="str">
        <f>'111-1合格者清冊(已保護儲存格)'!A34</f>
        <v>111學年度第一學期</v>
      </c>
      <c r="B34" s="44">
        <f>'111-1合格者清冊(已保護儲存格)'!B34</f>
        <v>0</v>
      </c>
      <c r="C34" s="44">
        <f>'111-1合格者清冊(已保護儲存格)'!C34</f>
        <v>0</v>
      </c>
      <c r="D34" s="53" t="str">
        <f>'111-1合格者清冊(已保護儲存格)'!D34</f>
        <v>29</v>
      </c>
      <c r="E34" s="44">
        <f>'111-1合格者清冊(已保護儲存格)'!E34</f>
        <v>0</v>
      </c>
      <c r="F34" s="44">
        <f>'111-1合格者清冊(已保護儲存格)'!F34</f>
        <v>0</v>
      </c>
      <c r="G34" s="44">
        <f>'111-1合格者清冊(已保護儲存格)'!G34</f>
        <v>0</v>
      </c>
      <c r="H34" s="44">
        <f>'111-1合格者清冊(已保護儲存格)'!H34</f>
        <v>0</v>
      </c>
      <c r="I34" s="53">
        <f>'111-1合格者清冊(已保護儲存格)'!I34</f>
        <v>0</v>
      </c>
      <c r="J34" s="44">
        <f>'111-1合格者清冊(已保護儲存格)'!J34</f>
        <v>0</v>
      </c>
      <c r="K34" s="44">
        <f>'111-1合格者清冊(已保護儲存格)'!K34</f>
        <v>0</v>
      </c>
      <c r="L34" s="44">
        <f>'111-1合格者清冊(已保護儲存格)'!L34</f>
        <v>0</v>
      </c>
      <c r="M34" s="37">
        <f>'111-1合格者清冊(已保護儲存格)'!M34</f>
        <v>0</v>
      </c>
      <c r="N34" s="44">
        <f>'111-1合格者清冊(已保護儲存格)'!N34</f>
        <v>0</v>
      </c>
      <c r="O34" s="44">
        <f>'111-1合格者清冊(已保護儲存格)'!O34</f>
        <v>0</v>
      </c>
      <c r="P34" s="45">
        <f>'步驟1. 先填【111-1申請總表】會自動帶公式至步驟2.欄位'!EJ36</f>
        <v>0</v>
      </c>
      <c r="Q34" s="45">
        <f>'步驟1. 先填【111-1申請總表】會自動帶公式至步驟2.欄位'!EK36</f>
        <v>0</v>
      </c>
      <c r="R34" s="45">
        <f>'步驟1. 先填【111-1申請總表】會自動帶公式至步驟2.欄位'!EL36</f>
        <v>0</v>
      </c>
      <c r="S34" s="45">
        <f>'步驟1. 先填【111-1申請總表】會自動帶公式至步驟2.欄位'!EM36</f>
        <v>0</v>
      </c>
      <c r="T34" s="45">
        <f>'步驟1. 先填【111-1申請總表】會自動帶公式至步驟2.欄位'!EN36</f>
        <v>0</v>
      </c>
      <c r="U34" s="45">
        <f>'步驟1. 先填【111-1申請總表】會自動帶公式至步驟2.欄位'!EO36</f>
        <v>0</v>
      </c>
      <c r="V34" s="45">
        <f>'步驟1. 先填【111-1申請總表】會自動帶公式至步驟2.欄位'!EP36</f>
        <v>0</v>
      </c>
      <c r="W34" s="45">
        <f>'步驟1. 先填【111-1申請總表】會自動帶公式至步驟2.欄位'!EQ36</f>
        <v>0</v>
      </c>
      <c r="X34" s="45">
        <f>'步驟1. 先填【111-1申請總表】會自動帶公式至步驟2.欄位'!ER36</f>
        <v>0</v>
      </c>
      <c r="Y34" s="45">
        <f>'步驟1. 先填【111-1申請總表】會自動帶公式至步驟2.欄位'!ES36</f>
        <v>0</v>
      </c>
      <c r="Z34" s="45">
        <f>'步驟1. 先填【111-1申請總表】會自動帶公式至步驟2.欄位'!ET36</f>
        <v>0</v>
      </c>
      <c r="AA34" s="46"/>
    </row>
    <row r="35" spans="1:27" ht="49.2" customHeight="1">
      <c r="A35" s="44" t="str">
        <f>'111-1合格者清冊(已保護儲存格)'!A35</f>
        <v>111學年度第一學期</v>
      </c>
      <c r="B35" s="44">
        <f>'111-1合格者清冊(已保護儲存格)'!B35</f>
        <v>0</v>
      </c>
      <c r="C35" s="44">
        <f>'111-1合格者清冊(已保護儲存格)'!C35</f>
        <v>0</v>
      </c>
      <c r="D35" s="53" t="str">
        <f>'111-1合格者清冊(已保護儲存格)'!D35</f>
        <v>30</v>
      </c>
      <c r="E35" s="44">
        <f>'111-1合格者清冊(已保護儲存格)'!E35</f>
        <v>0</v>
      </c>
      <c r="F35" s="44">
        <f>'111-1合格者清冊(已保護儲存格)'!F35</f>
        <v>0</v>
      </c>
      <c r="G35" s="44">
        <f>'111-1合格者清冊(已保護儲存格)'!G35</f>
        <v>0</v>
      </c>
      <c r="H35" s="44">
        <f>'111-1合格者清冊(已保護儲存格)'!H35</f>
        <v>0</v>
      </c>
      <c r="I35" s="53">
        <f>'111-1合格者清冊(已保護儲存格)'!I35</f>
        <v>0</v>
      </c>
      <c r="J35" s="44">
        <f>'111-1合格者清冊(已保護儲存格)'!J35</f>
        <v>0</v>
      </c>
      <c r="K35" s="44">
        <f>'111-1合格者清冊(已保護儲存格)'!K35</f>
        <v>0</v>
      </c>
      <c r="L35" s="44">
        <f>'111-1合格者清冊(已保護儲存格)'!L35</f>
        <v>0</v>
      </c>
      <c r="M35" s="37">
        <f>'111-1合格者清冊(已保護儲存格)'!M35</f>
        <v>0</v>
      </c>
      <c r="N35" s="44">
        <f>'111-1合格者清冊(已保護儲存格)'!N35</f>
        <v>0</v>
      </c>
      <c r="O35" s="44">
        <f>'111-1合格者清冊(已保護儲存格)'!O35</f>
        <v>0</v>
      </c>
      <c r="P35" s="45">
        <f>'步驟1. 先填【111-1申請總表】會自動帶公式至步驟2.欄位'!EJ37</f>
        <v>0</v>
      </c>
      <c r="Q35" s="45">
        <f>'步驟1. 先填【111-1申請總表】會自動帶公式至步驟2.欄位'!EK37</f>
        <v>0</v>
      </c>
      <c r="R35" s="45">
        <f>'步驟1. 先填【111-1申請總表】會自動帶公式至步驟2.欄位'!EL37</f>
        <v>0</v>
      </c>
      <c r="S35" s="45">
        <f>'步驟1. 先填【111-1申請總表】會自動帶公式至步驟2.欄位'!EM37</f>
        <v>0</v>
      </c>
      <c r="T35" s="45">
        <f>'步驟1. 先填【111-1申請總表】會自動帶公式至步驟2.欄位'!EN37</f>
        <v>0</v>
      </c>
      <c r="U35" s="45">
        <f>'步驟1. 先填【111-1申請總表】會自動帶公式至步驟2.欄位'!EO37</f>
        <v>0</v>
      </c>
      <c r="V35" s="45">
        <f>'步驟1. 先填【111-1申請總表】會自動帶公式至步驟2.欄位'!EP37</f>
        <v>0</v>
      </c>
      <c r="W35" s="45">
        <f>'步驟1. 先填【111-1申請總表】會自動帶公式至步驟2.欄位'!EQ37</f>
        <v>0</v>
      </c>
      <c r="X35" s="45">
        <f>'步驟1. 先填【111-1申請總表】會自動帶公式至步驟2.欄位'!ER37</f>
        <v>0</v>
      </c>
      <c r="Y35" s="45">
        <f>'步驟1. 先填【111-1申請總表】會自動帶公式至步驟2.欄位'!ES37</f>
        <v>0</v>
      </c>
      <c r="Z35" s="45">
        <f>'步驟1. 先填【111-1申請總表】會自動帶公式至步驟2.欄位'!ET37</f>
        <v>0</v>
      </c>
      <c r="AA35" s="46"/>
    </row>
    <row r="36" spans="1:27" ht="49.2" customHeight="1">
      <c r="A36" s="44" t="str">
        <f>'111-1合格者清冊(已保護儲存格)'!A36</f>
        <v>111學年度第一學期</v>
      </c>
      <c r="B36" s="44">
        <f>'111-1合格者清冊(已保護儲存格)'!B36</f>
        <v>0</v>
      </c>
      <c r="C36" s="44">
        <f>'111-1合格者清冊(已保護儲存格)'!C36</f>
        <v>0</v>
      </c>
      <c r="D36" s="53" t="str">
        <f>'111-1合格者清冊(已保護儲存格)'!D36</f>
        <v>31</v>
      </c>
      <c r="E36" s="44">
        <f>'111-1合格者清冊(已保護儲存格)'!E36</f>
        <v>0</v>
      </c>
      <c r="F36" s="44">
        <f>'111-1合格者清冊(已保護儲存格)'!F36</f>
        <v>0</v>
      </c>
      <c r="G36" s="44">
        <f>'111-1合格者清冊(已保護儲存格)'!G36</f>
        <v>0</v>
      </c>
      <c r="H36" s="44">
        <f>'111-1合格者清冊(已保護儲存格)'!H36</f>
        <v>0</v>
      </c>
      <c r="I36" s="53">
        <f>'111-1合格者清冊(已保護儲存格)'!I36</f>
        <v>0</v>
      </c>
      <c r="J36" s="44">
        <f>'111-1合格者清冊(已保護儲存格)'!J36</f>
        <v>0</v>
      </c>
      <c r="K36" s="44">
        <f>'111-1合格者清冊(已保護儲存格)'!K36</f>
        <v>0</v>
      </c>
      <c r="L36" s="44">
        <f>'111-1合格者清冊(已保護儲存格)'!L36</f>
        <v>0</v>
      </c>
      <c r="M36" s="37">
        <f>'111-1合格者清冊(已保護儲存格)'!M36</f>
        <v>0</v>
      </c>
      <c r="N36" s="44">
        <f>'111-1合格者清冊(已保護儲存格)'!N36</f>
        <v>0</v>
      </c>
      <c r="O36" s="44">
        <f>'111-1合格者清冊(已保護儲存格)'!O36</f>
        <v>0</v>
      </c>
      <c r="P36" s="45">
        <f>'步驟1. 先填【111-1申請總表】會自動帶公式至步驟2.欄位'!EJ38</f>
        <v>0</v>
      </c>
      <c r="Q36" s="45">
        <f>'步驟1. 先填【111-1申請總表】會自動帶公式至步驟2.欄位'!EK38</f>
        <v>0</v>
      </c>
      <c r="R36" s="45">
        <f>'步驟1. 先填【111-1申請總表】會自動帶公式至步驟2.欄位'!EL38</f>
        <v>0</v>
      </c>
      <c r="S36" s="45">
        <f>'步驟1. 先填【111-1申請總表】會自動帶公式至步驟2.欄位'!EM38</f>
        <v>0</v>
      </c>
      <c r="T36" s="45">
        <f>'步驟1. 先填【111-1申請總表】會自動帶公式至步驟2.欄位'!EN38</f>
        <v>0</v>
      </c>
      <c r="U36" s="45">
        <f>'步驟1. 先填【111-1申請總表】會自動帶公式至步驟2.欄位'!EO38</f>
        <v>0</v>
      </c>
      <c r="V36" s="45">
        <f>'步驟1. 先填【111-1申請總表】會自動帶公式至步驟2.欄位'!EP38</f>
        <v>0</v>
      </c>
      <c r="W36" s="45">
        <f>'步驟1. 先填【111-1申請總表】會自動帶公式至步驟2.欄位'!EQ38</f>
        <v>0</v>
      </c>
      <c r="X36" s="45">
        <f>'步驟1. 先填【111-1申請總表】會自動帶公式至步驟2.欄位'!ER38</f>
        <v>0</v>
      </c>
      <c r="Y36" s="45">
        <f>'步驟1. 先填【111-1申請總表】會自動帶公式至步驟2.欄位'!ES38</f>
        <v>0</v>
      </c>
      <c r="Z36" s="45">
        <f>'步驟1. 先填【111-1申請總表】會自動帶公式至步驟2.欄位'!ET38</f>
        <v>0</v>
      </c>
      <c r="AA36" s="46"/>
    </row>
    <row r="37" spans="1:27" ht="49.2" customHeight="1">
      <c r="A37" s="44" t="str">
        <f>'111-1合格者清冊(已保護儲存格)'!A37</f>
        <v>111學年度第一學期</v>
      </c>
      <c r="B37" s="44">
        <f>'111-1合格者清冊(已保護儲存格)'!B37</f>
        <v>0</v>
      </c>
      <c r="C37" s="44">
        <f>'111-1合格者清冊(已保護儲存格)'!C37</f>
        <v>0</v>
      </c>
      <c r="D37" s="53" t="str">
        <f>'111-1合格者清冊(已保護儲存格)'!D37</f>
        <v>32</v>
      </c>
      <c r="E37" s="44">
        <f>'111-1合格者清冊(已保護儲存格)'!E37</f>
        <v>0</v>
      </c>
      <c r="F37" s="44">
        <f>'111-1合格者清冊(已保護儲存格)'!F37</f>
        <v>0</v>
      </c>
      <c r="G37" s="44">
        <f>'111-1合格者清冊(已保護儲存格)'!G37</f>
        <v>0</v>
      </c>
      <c r="H37" s="44">
        <f>'111-1合格者清冊(已保護儲存格)'!H37</f>
        <v>0</v>
      </c>
      <c r="I37" s="53">
        <f>'111-1合格者清冊(已保護儲存格)'!I37</f>
        <v>0</v>
      </c>
      <c r="J37" s="44">
        <f>'111-1合格者清冊(已保護儲存格)'!J37</f>
        <v>0</v>
      </c>
      <c r="K37" s="44">
        <f>'111-1合格者清冊(已保護儲存格)'!K37</f>
        <v>0</v>
      </c>
      <c r="L37" s="44">
        <f>'111-1合格者清冊(已保護儲存格)'!L37</f>
        <v>0</v>
      </c>
      <c r="M37" s="37">
        <f>'111-1合格者清冊(已保護儲存格)'!M37</f>
        <v>0</v>
      </c>
      <c r="N37" s="44">
        <f>'111-1合格者清冊(已保護儲存格)'!N37</f>
        <v>0</v>
      </c>
      <c r="O37" s="44">
        <f>'111-1合格者清冊(已保護儲存格)'!O37</f>
        <v>0</v>
      </c>
      <c r="P37" s="45">
        <f>'步驟1. 先填【111-1申請總表】會自動帶公式至步驟2.欄位'!EJ39</f>
        <v>0</v>
      </c>
      <c r="Q37" s="45">
        <f>'步驟1. 先填【111-1申請總表】會自動帶公式至步驟2.欄位'!EK39</f>
        <v>0</v>
      </c>
      <c r="R37" s="45">
        <f>'步驟1. 先填【111-1申請總表】會自動帶公式至步驟2.欄位'!EL39</f>
        <v>0</v>
      </c>
      <c r="S37" s="45">
        <f>'步驟1. 先填【111-1申請總表】會自動帶公式至步驟2.欄位'!EM39</f>
        <v>0</v>
      </c>
      <c r="T37" s="45">
        <f>'步驟1. 先填【111-1申請總表】會自動帶公式至步驟2.欄位'!EN39</f>
        <v>0</v>
      </c>
      <c r="U37" s="45">
        <f>'步驟1. 先填【111-1申請總表】會自動帶公式至步驟2.欄位'!EO39</f>
        <v>0</v>
      </c>
      <c r="V37" s="45">
        <f>'步驟1. 先填【111-1申請總表】會自動帶公式至步驟2.欄位'!EP39</f>
        <v>0</v>
      </c>
      <c r="W37" s="45">
        <f>'步驟1. 先填【111-1申請總表】會自動帶公式至步驟2.欄位'!EQ39</f>
        <v>0</v>
      </c>
      <c r="X37" s="45">
        <f>'步驟1. 先填【111-1申請總表】會自動帶公式至步驟2.欄位'!ER39</f>
        <v>0</v>
      </c>
      <c r="Y37" s="45">
        <f>'步驟1. 先填【111-1申請總表】會自動帶公式至步驟2.欄位'!ES39</f>
        <v>0</v>
      </c>
      <c r="Z37" s="45">
        <f>'步驟1. 先填【111-1申請總表】會自動帶公式至步驟2.欄位'!ET39</f>
        <v>0</v>
      </c>
      <c r="AA37" s="46"/>
    </row>
    <row r="38" spans="1:27" ht="49.2" customHeight="1">
      <c r="A38" s="44" t="str">
        <f>'111-1合格者清冊(已保護儲存格)'!A38</f>
        <v>111學年度第一學期</v>
      </c>
      <c r="B38" s="44">
        <f>'111-1合格者清冊(已保護儲存格)'!B38</f>
        <v>0</v>
      </c>
      <c r="C38" s="44">
        <f>'111-1合格者清冊(已保護儲存格)'!C38</f>
        <v>0</v>
      </c>
      <c r="D38" s="53" t="str">
        <f>'111-1合格者清冊(已保護儲存格)'!D38</f>
        <v>33</v>
      </c>
      <c r="E38" s="44">
        <f>'111-1合格者清冊(已保護儲存格)'!E38</f>
        <v>0</v>
      </c>
      <c r="F38" s="44">
        <f>'111-1合格者清冊(已保護儲存格)'!F38</f>
        <v>0</v>
      </c>
      <c r="G38" s="44">
        <f>'111-1合格者清冊(已保護儲存格)'!G38</f>
        <v>0</v>
      </c>
      <c r="H38" s="44">
        <f>'111-1合格者清冊(已保護儲存格)'!H38</f>
        <v>0</v>
      </c>
      <c r="I38" s="53">
        <f>'111-1合格者清冊(已保護儲存格)'!I38</f>
        <v>0</v>
      </c>
      <c r="J38" s="44">
        <f>'111-1合格者清冊(已保護儲存格)'!J38</f>
        <v>0</v>
      </c>
      <c r="K38" s="44">
        <f>'111-1合格者清冊(已保護儲存格)'!K38</f>
        <v>0</v>
      </c>
      <c r="L38" s="44">
        <f>'111-1合格者清冊(已保護儲存格)'!L38</f>
        <v>0</v>
      </c>
      <c r="M38" s="37">
        <f>'111-1合格者清冊(已保護儲存格)'!M38</f>
        <v>0</v>
      </c>
      <c r="N38" s="44">
        <f>'111-1合格者清冊(已保護儲存格)'!N38</f>
        <v>0</v>
      </c>
      <c r="O38" s="44">
        <f>'111-1合格者清冊(已保護儲存格)'!O38</f>
        <v>0</v>
      </c>
      <c r="P38" s="45">
        <f>'步驟1. 先填【111-1申請總表】會自動帶公式至步驟2.欄位'!EJ40</f>
        <v>0</v>
      </c>
      <c r="Q38" s="45">
        <f>'步驟1. 先填【111-1申請總表】會自動帶公式至步驟2.欄位'!EK40</f>
        <v>0</v>
      </c>
      <c r="R38" s="45">
        <f>'步驟1. 先填【111-1申請總表】會自動帶公式至步驟2.欄位'!EL40</f>
        <v>0</v>
      </c>
      <c r="S38" s="45">
        <f>'步驟1. 先填【111-1申請總表】會自動帶公式至步驟2.欄位'!EM40</f>
        <v>0</v>
      </c>
      <c r="T38" s="45">
        <f>'步驟1. 先填【111-1申請總表】會自動帶公式至步驟2.欄位'!EN40</f>
        <v>0</v>
      </c>
      <c r="U38" s="45">
        <f>'步驟1. 先填【111-1申請總表】會自動帶公式至步驟2.欄位'!EO40</f>
        <v>0</v>
      </c>
      <c r="V38" s="45">
        <f>'步驟1. 先填【111-1申請總表】會自動帶公式至步驟2.欄位'!EP40</f>
        <v>0</v>
      </c>
      <c r="W38" s="45">
        <f>'步驟1. 先填【111-1申請總表】會自動帶公式至步驟2.欄位'!EQ40</f>
        <v>0</v>
      </c>
      <c r="X38" s="45">
        <f>'步驟1. 先填【111-1申請總表】會自動帶公式至步驟2.欄位'!ER40</f>
        <v>0</v>
      </c>
      <c r="Y38" s="45">
        <f>'步驟1. 先填【111-1申請總表】會自動帶公式至步驟2.欄位'!ES40</f>
        <v>0</v>
      </c>
      <c r="Z38" s="45">
        <f>'步驟1. 先填【111-1申請總表】會自動帶公式至步驟2.欄位'!ET40</f>
        <v>0</v>
      </c>
      <c r="AA38" s="46"/>
    </row>
    <row r="39" spans="1:27" ht="49.2" customHeight="1">
      <c r="A39" s="44" t="str">
        <f>'111-1合格者清冊(已保護儲存格)'!A39</f>
        <v>111學年度第一學期</v>
      </c>
      <c r="B39" s="44">
        <f>'111-1合格者清冊(已保護儲存格)'!B39</f>
        <v>0</v>
      </c>
      <c r="C39" s="44">
        <f>'111-1合格者清冊(已保護儲存格)'!C39</f>
        <v>0</v>
      </c>
      <c r="D39" s="53" t="str">
        <f>'111-1合格者清冊(已保護儲存格)'!D39</f>
        <v>34</v>
      </c>
      <c r="E39" s="44">
        <f>'111-1合格者清冊(已保護儲存格)'!E39</f>
        <v>0</v>
      </c>
      <c r="F39" s="44">
        <f>'111-1合格者清冊(已保護儲存格)'!F39</f>
        <v>0</v>
      </c>
      <c r="G39" s="44">
        <f>'111-1合格者清冊(已保護儲存格)'!G39</f>
        <v>0</v>
      </c>
      <c r="H39" s="44">
        <f>'111-1合格者清冊(已保護儲存格)'!H39</f>
        <v>0</v>
      </c>
      <c r="I39" s="53">
        <f>'111-1合格者清冊(已保護儲存格)'!I39</f>
        <v>0</v>
      </c>
      <c r="J39" s="44">
        <f>'111-1合格者清冊(已保護儲存格)'!J39</f>
        <v>0</v>
      </c>
      <c r="K39" s="44">
        <f>'111-1合格者清冊(已保護儲存格)'!K39</f>
        <v>0</v>
      </c>
      <c r="L39" s="44">
        <f>'111-1合格者清冊(已保護儲存格)'!L39</f>
        <v>0</v>
      </c>
      <c r="M39" s="37">
        <f>'111-1合格者清冊(已保護儲存格)'!M39</f>
        <v>0</v>
      </c>
      <c r="N39" s="44">
        <f>'111-1合格者清冊(已保護儲存格)'!N39</f>
        <v>0</v>
      </c>
      <c r="O39" s="44">
        <f>'111-1合格者清冊(已保護儲存格)'!O39</f>
        <v>0</v>
      </c>
      <c r="P39" s="45">
        <f>'步驟1. 先填【111-1申請總表】會自動帶公式至步驟2.欄位'!EJ41</f>
        <v>0</v>
      </c>
      <c r="Q39" s="45">
        <f>'步驟1. 先填【111-1申請總表】會自動帶公式至步驟2.欄位'!EK41</f>
        <v>0</v>
      </c>
      <c r="R39" s="45">
        <f>'步驟1. 先填【111-1申請總表】會自動帶公式至步驟2.欄位'!EL41</f>
        <v>0</v>
      </c>
      <c r="S39" s="45">
        <f>'步驟1. 先填【111-1申請總表】會自動帶公式至步驟2.欄位'!EM41</f>
        <v>0</v>
      </c>
      <c r="T39" s="45">
        <f>'步驟1. 先填【111-1申請總表】會自動帶公式至步驟2.欄位'!EN41</f>
        <v>0</v>
      </c>
      <c r="U39" s="45">
        <f>'步驟1. 先填【111-1申請總表】會自動帶公式至步驟2.欄位'!EO41</f>
        <v>0</v>
      </c>
      <c r="V39" s="45">
        <f>'步驟1. 先填【111-1申請總表】會自動帶公式至步驟2.欄位'!EP41</f>
        <v>0</v>
      </c>
      <c r="W39" s="45">
        <f>'步驟1. 先填【111-1申請總表】會自動帶公式至步驟2.欄位'!EQ41</f>
        <v>0</v>
      </c>
      <c r="X39" s="45">
        <f>'步驟1. 先填【111-1申請總表】會自動帶公式至步驟2.欄位'!ER41</f>
        <v>0</v>
      </c>
      <c r="Y39" s="45">
        <f>'步驟1. 先填【111-1申請總表】會自動帶公式至步驟2.欄位'!ES41</f>
        <v>0</v>
      </c>
      <c r="Z39" s="45">
        <f>'步驟1. 先填【111-1申請總表】會自動帶公式至步驟2.欄位'!ET41</f>
        <v>0</v>
      </c>
      <c r="AA39" s="46"/>
    </row>
    <row r="40" spans="1:27" ht="49.2" customHeight="1">
      <c r="A40" s="44" t="str">
        <f>'111-1合格者清冊(已保護儲存格)'!A40</f>
        <v>111學年度第一學期</v>
      </c>
      <c r="B40" s="44">
        <f>'111-1合格者清冊(已保護儲存格)'!B40</f>
        <v>0</v>
      </c>
      <c r="C40" s="44">
        <f>'111-1合格者清冊(已保護儲存格)'!C40</f>
        <v>0</v>
      </c>
      <c r="D40" s="53" t="str">
        <f>'111-1合格者清冊(已保護儲存格)'!D40</f>
        <v>35</v>
      </c>
      <c r="E40" s="44">
        <f>'111-1合格者清冊(已保護儲存格)'!E40</f>
        <v>0</v>
      </c>
      <c r="F40" s="44">
        <f>'111-1合格者清冊(已保護儲存格)'!F40</f>
        <v>0</v>
      </c>
      <c r="G40" s="44">
        <f>'111-1合格者清冊(已保護儲存格)'!G40</f>
        <v>0</v>
      </c>
      <c r="H40" s="44">
        <f>'111-1合格者清冊(已保護儲存格)'!H40</f>
        <v>0</v>
      </c>
      <c r="I40" s="53">
        <f>'111-1合格者清冊(已保護儲存格)'!I40</f>
        <v>0</v>
      </c>
      <c r="J40" s="44">
        <f>'111-1合格者清冊(已保護儲存格)'!J40</f>
        <v>0</v>
      </c>
      <c r="K40" s="44">
        <f>'111-1合格者清冊(已保護儲存格)'!K40</f>
        <v>0</v>
      </c>
      <c r="L40" s="44">
        <f>'111-1合格者清冊(已保護儲存格)'!L40</f>
        <v>0</v>
      </c>
      <c r="M40" s="37">
        <f>'111-1合格者清冊(已保護儲存格)'!M40</f>
        <v>0</v>
      </c>
      <c r="N40" s="44">
        <f>'111-1合格者清冊(已保護儲存格)'!N40</f>
        <v>0</v>
      </c>
      <c r="O40" s="44">
        <f>'111-1合格者清冊(已保護儲存格)'!O40</f>
        <v>0</v>
      </c>
      <c r="P40" s="45">
        <f>'步驟1. 先填【111-1申請總表】會自動帶公式至步驟2.欄位'!EJ42</f>
        <v>0</v>
      </c>
      <c r="Q40" s="45">
        <f>'步驟1. 先填【111-1申請總表】會自動帶公式至步驟2.欄位'!EK42</f>
        <v>0</v>
      </c>
      <c r="R40" s="45">
        <f>'步驟1. 先填【111-1申請總表】會自動帶公式至步驟2.欄位'!EL42</f>
        <v>0</v>
      </c>
      <c r="S40" s="45">
        <f>'步驟1. 先填【111-1申請總表】會自動帶公式至步驟2.欄位'!EM42</f>
        <v>0</v>
      </c>
      <c r="T40" s="45">
        <f>'步驟1. 先填【111-1申請總表】會自動帶公式至步驟2.欄位'!EN42</f>
        <v>0</v>
      </c>
      <c r="U40" s="45">
        <f>'步驟1. 先填【111-1申請總表】會自動帶公式至步驟2.欄位'!EO42</f>
        <v>0</v>
      </c>
      <c r="V40" s="45">
        <f>'步驟1. 先填【111-1申請總表】會自動帶公式至步驟2.欄位'!EP42</f>
        <v>0</v>
      </c>
      <c r="W40" s="45">
        <f>'步驟1. 先填【111-1申請總表】會自動帶公式至步驟2.欄位'!EQ42</f>
        <v>0</v>
      </c>
      <c r="X40" s="45">
        <f>'步驟1. 先填【111-1申請總表】會自動帶公式至步驟2.欄位'!ER42</f>
        <v>0</v>
      </c>
      <c r="Y40" s="45">
        <f>'步驟1. 先填【111-1申請總表】會自動帶公式至步驟2.欄位'!ES42</f>
        <v>0</v>
      </c>
      <c r="Z40" s="45">
        <f>'步驟1. 先填【111-1申請總表】會自動帶公式至步驟2.欄位'!ET42</f>
        <v>0</v>
      </c>
      <c r="AA40" s="46"/>
    </row>
    <row r="41" spans="1:27" ht="49.2" customHeight="1">
      <c r="A41" s="44" t="str">
        <f>'111-1合格者清冊(已保護儲存格)'!A41</f>
        <v>111學年度第一學期</v>
      </c>
      <c r="B41" s="44">
        <f>'111-1合格者清冊(已保護儲存格)'!B41</f>
        <v>0</v>
      </c>
      <c r="C41" s="44">
        <f>'111-1合格者清冊(已保護儲存格)'!C41</f>
        <v>0</v>
      </c>
      <c r="D41" s="53" t="str">
        <f>'111-1合格者清冊(已保護儲存格)'!D41</f>
        <v>36</v>
      </c>
      <c r="E41" s="44">
        <f>'111-1合格者清冊(已保護儲存格)'!E41</f>
        <v>0</v>
      </c>
      <c r="F41" s="44">
        <f>'111-1合格者清冊(已保護儲存格)'!F41</f>
        <v>0</v>
      </c>
      <c r="G41" s="44">
        <f>'111-1合格者清冊(已保護儲存格)'!G41</f>
        <v>0</v>
      </c>
      <c r="H41" s="44">
        <f>'111-1合格者清冊(已保護儲存格)'!H41</f>
        <v>0</v>
      </c>
      <c r="I41" s="53">
        <f>'111-1合格者清冊(已保護儲存格)'!I41</f>
        <v>0</v>
      </c>
      <c r="J41" s="44">
        <f>'111-1合格者清冊(已保護儲存格)'!J41</f>
        <v>0</v>
      </c>
      <c r="K41" s="44">
        <f>'111-1合格者清冊(已保護儲存格)'!K41</f>
        <v>0</v>
      </c>
      <c r="L41" s="44">
        <f>'111-1合格者清冊(已保護儲存格)'!L41</f>
        <v>0</v>
      </c>
      <c r="M41" s="37">
        <f>'111-1合格者清冊(已保護儲存格)'!M41</f>
        <v>0</v>
      </c>
      <c r="N41" s="44">
        <f>'111-1合格者清冊(已保護儲存格)'!N41</f>
        <v>0</v>
      </c>
      <c r="O41" s="44">
        <f>'111-1合格者清冊(已保護儲存格)'!O41</f>
        <v>0</v>
      </c>
      <c r="P41" s="45">
        <f>'步驟1. 先填【111-1申請總表】會自動帶公式至步驟2.欄位'!EJ43</f>
        <v>0</v>
      </c>
      <c r="Q41" s="45">
        <f>'步驟1. 先填【111-1申請總表】會自動帶公式至步驟2.欄位'!EK43</f>
        <v>0</v>
      </c>
      <c r="R41" s="45">
        <f>'步驟1. 先填【111-1申請總表】會自動帶公式至步驟2.欄位'!EL43</f>
        <v>0</v>
      </c>
      <c r="S41" s="45">
        <f>'步驟1. 先填【111-1申請總表】會自動帶公式至步驟2.欄位'!EM43</f>
        <v>0</v>
      </c>
      <c r="T41" s="45">
        <f>'步驟1. 先填【111-1申請總表】會自動帶公式至步驟2.欄位'!EN43</f>
        <v>0</v>
      </c>
      <c r="U41" s="45">
        <f>'步驟1. 先填【111-1申請總表】會自動帶公式至步驟2.欄位'!EO43</f>
        <v>0</v>
      </c>
      <c r="V41" s="45">
        <f>'步驟1. 先填【111-1申請總表】會自動帶公式至步驟2.欄位'!EP43</f>
        <v>0</v>
      </c>
      <c r="W41" s="45">
        <f>'步驟1. 先填【111-1申請總表】會自動帶公式至步驟2.欄位'!EQ43</f>
        <v>0</v>
      </c>
      <c r="X41" s="45">
        <f>'步驟1. 先填【111-1申請總表】會自動帶公式至步驟2.欄位'!ER43</f>
        <v>0</v>
      </c>
      <c r="Y41" s="45">
        <f>'步驟1. 先填【111-1申請總表】會自動帶公式至步驟2.欄位'!ES43</f>
        <v>0</v>
      </c>
      <c r="Z41" s="45">
        <f>'步驟1. 先填【111-1申請總表】會自動帶公式至步驟2.欄位'!ET43</f>
        <v>0</v>
      </c>
      <c r="AA41" s="46"/>
    </row>
    <row r="42" spans="1:27" ht="49.2" customHeight="1">
      <c r="A42" s="44" t="str">
        <f>'111-1合格者清冊(已保護儲存格)'!A42</f>
        <v>111學年度第一學期</v>
      </c>
      <c r="B42" s="44">
        <f>'111-1合格者清冊(已保護儲存格)'!B42</f>
        <v>0</v>
      </c>
      <c r="C42" s="44">
        <f>'111-1合格者清冊(已保護儲存格)'!C42</f>
        <v>0</v>
      </c>
      <c r="D42" s="53" t="str">
        <f>'111-1合格者清冊(已保護儲存格)'!D42</f>
        <v>37</v>
      </c>
      <c r="E42" s="44">
        <f>'111-1合格者清冊(已保護儲存格)'!E42</f>
        <v>0</v>
      </c>
      <c r="F42" s="44">
        <f>'111-1合格者清冊(已保護儲存格)'!F42</f>
        <v>0</v>
      </c>
      <c r="G42" s="44">
        <f>'111-1合格者清冊(已保護儲存格)'!G42</f>
        <v>0</v>
      </c>
      <c r="H42" s="44">
        <f>'111-1合格者清冊(已保護儲存格)'!H42</f>
        <v>0</v>
      </c>
      <c r="I42" s="53">
        <f>'111-1合格者清冊(已保護儲存格)'!I42</f>
        <v>0</v>
      </c>
      <c r="J42" s="44">
        <f>'111-1合格者清冊(已保護儲存格)'!J42</f>
        <v>0</v>
      </c>
      <c r="K42" s="44">
        <f>'111-1合格者清冊(已保護儲存格)'!K42</f>
        <v>0</v>
      </c>
      <c r="L42" s="44">
        <f>'111-1合格者清冊(已保護儲存格)'!L42</f>
        <v>0</v>
      </c>
      <c r="M42" s="37">
        <f>'111-1合格者清冊(已保護儲存格)'!M42</f>
        <v>0</v>
      </c>
      <c r="N42" s="44">
        <f>'111-1合格者清冊(已保護儲存格)'!N42</f>
        <v>0</v>
      </c>
      <c r="O42" s="44">
        <f>'111-1合格者清冊(已保護儲存格)'!O42</f>
        <v>0</v>
      </c>
      <c r="P42" s="45">
        <f>'步驟1. 先填【111-1申請總表】會自動帶公式至步驟2.欄位'!EJ44</f>
        <v>0</v>
      </c>
      <c r="Q42" s="45">
        <f>'步驟1. 先填【111-1申請總表】會自動帶公式至步驟2.欄位'!EK44</f>
        <v>0</v>
      </c>
      <c r="R42" s="45">
        <f>'步驟1. 先填【111-1申請總表】會自動帶公式至步驟2.欄位'!EL44</f>
        <v>0</v>
      </c>
      <c r="S42" s="45">
        <f>'步驟1. 先填【111-1申請總表】會自動帶公式至步驟2.欄位'!EM44</f>
        <v>0</v>
      </c>
      <c r="T42" s="45">
        <f>'步驟1. 先填【111-1申請總表】會自動帶公式至步驟2.欄位'!EN44</f>
        <v>0</v>
      </c>
      <c r="U42" s="45">
        <f>'步驟1. 先填【111-1申請總表】會自動帶公式至步驟2.欄位'!EO44</f>
        <v>0</v>
      </c>
      <c r="V42" s="45">
        <f>'步驟1. 先填【111-1申請總表】會自動帶公式至步驟2.欄位'!EP44</f>
        <v>0</v>
      </c>
      <c r="W42" s="45">
        <f>'步驟1. 先填【111-1申請總表】會自動帶公式至步驟2.欄位'!EQ44</f>
        <v>0</v>
      </c>
      <c r="X42" s="45">
        <f>'步驟1. 先填【111-1申請總表】會自動帶公式至步驟2.欄位'!ER44</f>
        <v>0</v>
      </c>
      <c r="Y42" s="45">
        <f>'步驟1. 先填【111-1申請總表】會自動帶公式至步驟2.欄位'!ES44</f>
        <v>0</v>
      </c>
      <c r="Z42" s="45">
        <f>'步驟1. 先填【111-1申請總表】會自動帶公式至步驟2.欄位'!ET44</f>
        <v>0</v>
      </c>
      <c r="AA42" s="46"/>
    </row>
    <row r="43" spans="1:27" ht="49.2" customHeight="1">
      <c r="A43" s="44" t="str">
        <f>'111-1合格者清冊(已保護儲存格)'!A43</f>
        <v>111學年度第一學期</v>
      </c>
      <c r="B43" s="44">
        <f>'111-1合格者清冊(已保護儲存格)'!B43</f>
        <v>0</v>
      </c>
      <c r="C43" s="44">
        <f>'111-1合格者清冊(已保護儲存格)'!C43</f>
        <v>0</v>
      </c>
      <c r="D43" s="53" t="str">
        <f>'111-1合格者清冊(已保護儲存格)'!D43</f>
        <v>38</v>
      </c>
      <c r="E43" s="44">
        <f>'111-1合格者清冊(已保護儲存格)'!E43</f>
        <v>0</v>
      </c>
      <c r="F43" s="44">
        <f>'111-1合格者清冊(已保護儲存格)'!F43</f>
        <v>0</v>
      </c>
      <c r="G43" s="44">
        <f>'111-1合格者清冊(已保護儲存格)'!G43</f>
        <v>0</v>
      </c>
      <c r="H43" s="44">
        <f>'111-1合格者清冊(已保護儲存格)'!H43</f>
        <v>0</v>
      </c>
      <c r="I43" s="53">
        <f>'111-1合格者清冊(已保護儲存格)'!I43</f>
        <v>0</v>
      </c>
      <c r="J43" s="44">
        <f>'111-1合格者清冊(已保護儲存格)'!J43</f>
        <v>0</v>
      </c>
      <c r="K43" s="44">
        <f>'111-1合格者清冊(已保護儲存格)'!K43</f>
        <v>0</v>
      </c>
      <c r="L43" s="44">
        <f>'111-1合格者清冊(已保護儲存格)'!L43</f>
        <v>0</v>
      </c>
      <c r="M43" s="37">
        <f>'111-1合格者清冊(已保護儲存格)'!M43</f>
        <v>0</v>
      </c>
      <c r="N43" s="44">
        <f>'111-1合格者清冊(已保護儲存格)'!N43</f>
        <v>0</v>
      </c>
      <c r="O43" s="44">
        <f>'111-1合格者清冊(已保護儲存格)'!O43</f>
        <v>0</v>
      </c>
      <c r="P43" s="45">
        <f>'步驟1. 先填【111-1申請總表】會自動帶公式至步驟2.欄位'!EJ45</f>
        <v>0</v>
      </c>
      <c r="Q43" s="45">
        <f>'步驟1. 先填【111-1申請總表】會自動帶公式至步驟2.欄位'!EK45</f>
        <v>0</v>
      </c>
      <c r="R43" s="45">
        <f>'步驟1. 先填【111-1申請總表】會自動帶公式至步驟2.欄位'!EL45</f>
        <v>0</v>
      </c>
      <c r="S43" s="45">
        <f>'步驟1. 先填【111-1申請總表】會自動帶公式至步驟2.欄位'!EM45</f>
        <v>0</v>
      </c>
      <c r="T43" s="45">
        <f>'步驟1. 先填【111-1申請總表】會自動帶公式至步驟2.欄位'!EN45</f>
        <v>0</v>
      </c>
      <c r="U43" s="45">
        <f>'步驟1. 先填【111-1申請總表】會自動帶公式至步驟2.欄位'!EO45</f>
        <v>0</v>
      </c>
      <c r="V43" s="45">
        <f>'步驟1. 先填【111-1申請總表】會自動帶公式至步驟2.欄位'!EP45</f>
        <v>0</v>
      </c>
      <c r="W43" s="45">
        <f>'步驟1. 先填【111-1申請總表】會自動帶公式至步驟2.欄位'!EQ45</f>
        <v>0</v>
      </c>
      <c r="X43" s="45">
        <f>'步驟1. 先填【111-1申請總表】會自動帶公式至步驟2.欄位'!ER45</f>
        <v>0</v>
      </c>
      <c r="Y43" s="45">
        <f>'步驟1. 先填【111-1申請總表】會自動帶公式至步驟2.欄位'!ES45</f>
        <v>0</v>
      </c>
      <c r="Z43" s="45">
        <f>'步驟1. 先填【111-1申請總表】會自動帶公式至步驟2.欄位'!ET45</f>
        <v>0</v>
      </c>
      <c r="AA43" s="46"/>
    </row>
    <row r="44" spans="1:27" ht="49.2" customHeight="1">
      <c r="A44" s="44" t="str">
        <f>'111-1合格者清冊(已保護儲存格)'!A44</f>
        <v>111學年度第一學期</v>
      </c>
      <c r="B44" s="44">
        <f>'111-1合格者清冊(已保護儲存格)'!B44</f>
        <v>0</v>
      </c>
      <c r="C44" s="44">
        <f>'111-1合格者清冊(已保護儲存格)'!C44</f>
        <v>0</v>
      </c>
      <c r="D44" s="53" t="str">
        <f>'111-1合格者清冊(已保護儲存格)'!D44</f>
        <v>39</v>
      </c>
      <c r="E44" s="44">
        <f>'111-1合格者清冊(已保護儲存格)'!E44</f>
        <v>0</v>
      </c>
      <c r="F44" s="44">
        <f>'111-1合格者清冊(已保護儲存格)'!F44</f>
        <v>0</v>
      </c>
      <c r="G44" s="44">
        <f>'111-1合格者清冊(已保護儲存格)'!G44</f>
        <v>0</v>
      </c>
      <c r="H44" s="44">
        <f>'111-1合格者清冊(已保護儲存格)'!H44</f>
        <v>0</v>
      </c>
      <c r="I44" s="53">
        <f>'111-1合格者清冊(已保護儲存格)'!I44</f>
        <v>0</v>
      </c>
      <c r="J44" s="44">
        <f>'111-1合格者清冊(已保護儲存格)'!J44</f>
        <v>0</v>
      </c>
      <c r="K44" s="44">
        <f>'111-1合格者清冊(已保護儲存格)'!K44</f>
        <v>0</v>
      </c>
      <c r="L44" s="44">
        <f>'111-1合格者清冊(已保護儲存格)'!L44</f>
        <v>0</v>
      </c>
      <c r="M44" s="37">
        <f>'111-1合格者清冊(已保護儲存格)'!M44</f>
        <v>0</v>
      </c>
      <c r="N44" s="44">
        <f>'111-1合格者清冊(已保護儲存格)'!N44</f>
        <v>0</v>
      </c>
      <c r="O44" s="44">
        <f>'111-1合格者清冊(已保護儲存格)'!O44</f>
        <v>0</v>
      </c>
      <c r="P44" s="45">
        <f>'步驟1. 先填【111-1申請總表】會自動帶公式至步驟2.欄位'!EJ46</f>
        <v>0</v>
      </c>
      <c r="Q44" s="45">
        <f>'步驟1. 先填【111-1申請總表】會自動帶公式至步驟2.欄位'!EK46</f>
        <v>0</v>
      </c>
      <c r="R44" s="45">
        <f>'步驟1. 先填【111-1申請總表】會自動帶公式至步驟2.欄位'!EL46</f>
        <v>0</v>
      </c>
      <c r="S44" s="45">
        <f>'步驟1. 先填【111-1申請總表】會自動帶公式至步驟2.欄位'!EM46</f>
        <v>0</v>
      </c>
      <c r="T44" s="45">
        <f>'步驟1. 先填【111-1申請總表】會自動帶公式至步驟2.欄位'!EN46</f>
        <v>0</v>
      </c>
      <c r="U44" s="45">
        <f>'步驟1. 先填【111-1申請總表】會自動帶公式至步驟2.欄位'!EO46</f>
        <v>0</v>
      </c>
      <c r="V44" s="45">
        <f>'步驟1. 先填【111-1申請總表】會自動帶公式至步驟2.欄位'!EP46</f>
        <v>0</v>
      </c>
      <c r="W44" s="45">
        <f>'步驟1. 先填【111-1申請總表】會自動帶公式至步驟2.欄位'!EQ46</f>
        <v>0</v>
      </c>
      <c r="X44" s="45">
        <f>'步驟1. 先填【111-1申請總表】會自動帶公式至步驟2.欄位'!ER46</f>
        <v>0</v>
      </c>
      <c r="Y44" s="45">
        <f>'步驟1. 先填【111-1申請總表】會自動帶公式至步驟2.欄位'!ES46</f>
        <v>0</v>
      </c>
      <c r="Z44" s="45">
        <f>'步驟1. 先填【111-1申請總表】會自動帶公式至步驟2.欄位'!ET46</f>
        <v>0</v>
      </c>
      <c r="AA44" s="46"/>
    </row>
    <row r="45" spans="1:27" ht="49.2" customHeight="1">
      <c r="A45" s="44" t="str">
        <f>'111-1合格者清冊(已保護儲存格)'!A45</f>
        <v>111學年度第一學期</v>
      </c>
      <c r="B45" s="44">
        <f>'111-1合格者清冊(已保護儲存格)'!B45</f>
        <v>0</v>
      </c>
      <c r="C45" s="44">
        <f>'111-1合格者清冊(已保護儲存格)'!C45</f>
        <v>0</v>
      </c>
      <c r="D45" s="53" t="str">
        <f>'111-1合格者清冊(已保護儲存格)'!D45</f>
        <v>40</v>
      </c>
      <c r="E45" s="44">
        <f>'111-1合格者清冊(已保護儲存格)'!E45</f>
        <v>0</v>
      </c>
      <c r="F45" s="44">
        <f>'111-1合格者清冊(已保護儲存格)'!F45</f>
        <v>0</v>
      </c>
      <c r="G45" s="44">
        <f>'111-1合格者清冊(已保護儲存格)'!G45</f>
        <v>0</v>
      </c>
      <c r="H45" s="44">
        <f>'111-1合格者清冊(已保護儲存格)'!H45</f>
        <v>0</v>
      </c>
      <c r="I45" s="53">
        <f>'111-1合格者清冊(已保護儲存格)'!I45</f>
        <v>0</v>
      </c>
      <c r="J45" s="44">
        <f>'111-1合格者清冊(已保護儲存格)'!J45</f>
        <v>0</v>
      </c>
      <c r="K45" s="44">
        <f>'111-1合格者清冊(已保護儲存格)'!K45</f>
        <v>0</v>
      </c>
      <c r="L45" s="44">
        <f>'111-1合格者清冊(已保護儲存格)'!L45</f>
        <v>0</v>
      </c>
      <c r="M45" s="37">
        <f>'111-1合格者清冊(已保護儲存格)'!M45</f>
        <v>0</v>
      </c>
      <c r="N45" s="44">
        <f>'111-1合格者清冊(已保護儲存格)'!N45</f>
        <v>0</v>
      </c>
      <c r="O45" s="44">
        <f>'111-1合格者清冊(已保護儲存格)'!O45</f>
        <v>0</v>
      </c>
      <c r="P45" s="45">
        <f>'步驟1. 先填【111-1申請總表】會自動帶公式至步驟2.欄位'!EJ47</f>
        <v>0</v>
      </c>
      <c r="Q45" s="45">
        <f>'步驟1. 先填【111-1申請總表】會自動帶公式至步驟2.欄位'!EK47</f>
        <v>0</v>
      </c>
      <c r="R45" s="45">
        <f>'步驟1. 先填【111-1申請總表】會自動帶公式至步驟2.欄位'!EL47</f>
        <v>0</v>
      </c>
      <c r="S45" s="45">
        <f>'步驟1. 先填【111-1申請總表】會自動帶公式至步驟2.欄位'!EM47</f>
        <v>0</v>
      </c>
      <c r="T45" s="45">
        <f>'步驟1. 先填【111-1申請總表】會自動帶公式至步驟2.欄位'!EN47</f>
        <v>0</v>
      </c>
      <c r="U45" s="45">
        <f>'步驟1. 先填【111-1申請總表】會自動帶公式至步驟2.欄位'!EO47</f>
        <v>0</v>
      </c>
      <c r="V45" s="45">
        <f>'步驟1. 先填【111-1申請總表】會自動帶公式至步驟2.欄位'!EP47</f>
        <v>0</v>
      </c>
      <c r="W45" s="45">
        <f>'步驟1. 先填【111-1申請總表】會自動帶公式至步驟2.欄位'!EQ47</f>
        <v>0</v>
      </c>
      <c r="X45" s="45">
        <f>'步驟1. 先填【111-1申請總表】會自動帶公式至步驟2.欄位'!ER47</f>
        <v>0</v>
      </c>
      <c r="Y45" s="45">
        <f>'步驟1. 先填【111-1申請總表】會自動帶公式至步驟2.欄位'!ES47</f>
        <v>0</v>
      </c>
      <c r="Z45" s="45">
        <f>'步驟1. 先填【111-1申請總表】會自動帶公式至步驟2.欄位'!ET47</f>
        <v>0</v>
      </c>
      <c r="AA45" s="46"/>
    </row>
    <row r="46" spans="1:27" ht="49.2" customHeight="1">
      <c r="A46" s="44" t="str">
        <f>'111-1合格者清冊(已保護儲存格)'!A46</f>
        <v>111學年度第一學期</v>
      </c>
      <c r="B46" s="44">
        <f>'111-1合格者清冊(已保護儲存格)'!B46</f>
        <v>0</v>
      </c>
      <c r="C46" s="44">
        <f>'111-1合格者清冊(已保護儲存格)'!C46</f>
        <v>0</v>
      </c>
      <c r="D46" s="53" t="str">
        <f>'111-1合格者清冊(已保護儲存格)'!D46</f>
        <v>41</v>
      </c>
      <c r="E46" s="44">
        <f>'111-1合格者清冊(已保護儲存格)'!E46</f>
        <v>0</v>
      </c>
      <c r="F46" s="44">
        <f>'111-1合格者清冊(已保護儲存格)'!F46</f>
        <v>0</v>
      </c>
      <c r="G46" s="44">
        <f>'111-1合格者清冊(已保護儲存格)'!G46</f>
        <v>0</v>
      </c>
      <c r="H46" s="44">
        <f>'111-1合格者清冊(已保護儲存格)'!H46</f>
        <v>0</v>
      </c>
      <c r="I46" s="53">
        <f>'111-1合格者清冊(已保護儲存格)'!I46</f>
        <v>0</v>
      </c>
      <c r="J46" s="44">
        <f>'111-1合格者清冊(已保護儲存格)'!J46</f>
        <v>0</v>
      </c>
      <c r="K46" s="44">
        <f>'111-1合格者清冊(已保護儲存格)'!K46</f>
        <v>0</v>
      </c>
      <c r="L46" s="44">
        <f>'111-1合格者清冊(已保護儲存格)'!L46</f>
        <v>0</v>
      </c>
      <c r="M46" s="37">
        <f>'111-1合格者清冊(已保護儲存格)'!M46</f>
        <v>0</v>
      </c>
      <c r="N46" s="44">
        <f>'111-1合格者清冊(已保護儲存格)'!N46</f>
        <v>0</v>
      </c>
      <c r="O46" s="44">
        <f>'111-1合格者清冊(已保護儲存格)'!O46</f>
        <v>0</v>
      </c>
      <c r="P46" s="45">
        <f>'步驟1. 先填【111-1申請總表】會自動帶公式至步驟2.欄位'!EJ48</f>
        <v>0</v>
      </c>
      <c r="Q46" s="45">
        <f>'步驟1. 先填【111-1申請總表】會自動帶公式至步驟2.欄位'!EK48</f>
        <v>0</v>
      </c>
      <c r="R46" s="45">
        <f>'步驟1. 先填【111-1申請總表】會自動帶公式至步驟2.欄位'!EL48</f>
        <v>0</v>
      </c>
      <c r="S46" s="45">
        <f>'步驟1. 先填【111-1申請總表】會自動帶公式至步驟2.欄位'!EM48</f>
        <v>0</v>
      </c>
      <c r="T46" s="45">
        <f>'步驟1. 先填【111-1申請總表】會自動帶公式至步驟2.欄位'!EN48</f>
        <v>0</v>
      </c>
      <c r="U46" s="45">
        <f>'步驟1. 先填【111-1申請總表】會自動帶公式至步驟2.欄位'!EO48</f>
        <v>0</v>
      </c>
      <c r="V46" s="45">
        <f>'步驟1. 先填【111-1申請總表】會自動帶公式至步驟2.欄位'!EP48</f>
        <v>0</v>
      </c>
      <c r="W46" s="45">
        <f>'步驟1. 先填【111-1申請總表】會自動帶公式至步驟2.欄位'!EQ48</f>
        <v>0</v>
      </c>
      <c r="X46" s="45">
        <f>'步驟1. 先填【111-1申請總表】會自動帶公式至步驟2.欄位'!ER48</f>
        <v>0</v>
      </c>
      <c r="Y46" s="45">
        <f>'步驟1. 先填【111-1申請總表】會自動帶公式至步驟2.欄位'!ES48</f>
        <v>0</v>
      </c>
      <c r="Z46" s="45">
        <f>'步驟1. 先填【111-1申請總表】會自動帶公式至步驟2.欄位'!ET48</f>
        <v>0</v>
      </c>
      <c r="AA46" s="46"/>
    </row>
    <row r="47" spans="1:27" ht="49.2" customHeight="1">
      <c r="A47" s="44" t="str">
        <f>'111-1合格者清冊(已保護儲存格)'!A47</f>
        <v>111學年度第一學期</v>
      </c>
      <c r="B47" s="44">
        <f>'111-1合格者清冊(已保護儲存格)'!B47</f>
        <v>0</v>
      </c>
      <c r="C47" s="44">
        <f>'111-1合格者清冊(已保護儲存格)'!C47</f>
        <v>0</v>
      </c>
      <c r="D47" s="53" t="str">
        <f>'111-1合格者清冊(已保護儲存格)'!D47</f>
        <v>42</v>
      </c>
      <c r="E47" s="44">
        <f>'111-1合格者清冊(已保護儲存格)'!E47</f>
        <v>0</v>
      </c>
      <c r="F47" s="44">
        <f>'111-1合格者清冊(已保護儲存格)'!F47</f>
        <v>0</v>
      </c>
      <c r="G47" s="44">
        <f>'111-1合格者清冊(已保護儲存格)'!G47</f>
        <v>0</v>
      </c>
      <c r="H47" s="44">
        <f>'111-1合格者清冊(已保護儲存格)'!H47</f>
        <v>0</v>
      </c>
      <c r="I47" s="53">
        <f>'111-1合格者清冊(已保護儲存格)'!I47</f>
        <v>0</v>
      </c>
      <c r="J47" s="44">
        <f>'111-1合格者清冊(已保護儲存格)'!J47</f>
        <v>0</v>
      </c>
      <c r="K47" s="44">
        <f>'111-1合格者清冊(已保護儲存格)'!K47</f>
        <v>0</v>
      </c>
      <c r="L47" s="44">
        <f>'111-1合格者清冊(已保護儲存格)'!L47</f>
        <v>0</v>
      </c>
      <c r="M47" s="37">
        <f>'111-1合格者清冊(已保護儲存格)'!M47</f>
        <v>0</v>
      </c>
      <c r="N47" s="44">
        <f>'111-1合格者清冊(已保護儲存格)'!N47</f>
        <v>0</v>
      </c>
      <c r="O47" s="44">
        <f>'111-1合格者清冊(已保護儲存格)'!O47</f>
        <v>0</v>
      </c>
      <c r="P47" s="45">
        <f>'步驟1. 先填【111-1申請總表】會自動帶公式至步驟2.欄位'!EJ49</f>
        <v>0</v>
      </c>
      <c r="Q47" s="45">
        <f>'步驟1. 先填【111-1申請總表】會自動帶公式至步驟2.欄位'!EK49</f>
        <v>0</v>
      </c>
      <c r="R47" s="45">
        <f>'步驟1. 先填【111-1申請總表】會自動帶公式至步驟2.欄位'!EL49</f>
        <v>0</v>
      </c>
      <c r="S47" s="45">
        <f>'步驟1. 先填【111-1申請總表】會自動帶公式至步驟2.欄位'!EM49</f>
        <v>0</v>
      </c>
      <c r="T47" s="45">
        <f>'步驟1. 先填【111-1申請總表】會自動帶公式至步驟2.欄位'!EN49</f>
        <v>0</v>
      </c>
      <c r="U47" s="45">
        <f>'步驟1. 先填【111-1申請總表】會自動帶公式至步驟2.欄位'!EO49</f>
        <v>0</v>
      </c>
      <c r="V47" s="45">
        <f>'步驟1. 先填【111-1申請總表】會自動帶公式至步驟2.欄位'!EP49</f>
        <v>0</v>
      </c>
      <c r="W47" s="45">
        <f>'步驟1. 先填【111-1申請總表】會自動帶公式至步驟2.欄位'!EQ49</f>
        <v>0</v>
      </c>
      <c r="X47" s="45">
        <f>'步驟1. 先填【111-1申請總表】會自動帶公式至步驟2.欄位'!ER49</f>
        <v>0</v>
      </c>
      <c r="Y47" s="45">
        <f>'步驟1. 先填【111-1申請總表】會自動帶公式至步驟2.欄位'!ES49</f>
        <v>0</v>
      </c>
      <c r="Z47" s="45">
        <f>'步驟1. 先填【111-1申請總表】會自動帶公式至步驟2.欄位'!ET49</f>
        <v>0</v>
      </c>
      <c r="AA47" s="46"/>
    </row>
    <row r="48" spans="1:27" ht="49.2" customHeight="1">
      <c r="A48" s="44" t="str">
        <f>'111-1合格者清冊(已保護儲存格)'!A48</f>
        <v>111學年度第一學期</v>
      </c>
      <c r="B48" s="44">
        <f>'111-1合格者清冊(已保護儲存格)'!B48</f>
        <v>0</v>
      </c>
      <c r="C48" s="44">
        <f>'111-1合格者清冊(已保護儲存格)'!C48</f>
        <v>0</v>
      </c>
      <c r="D48" s="53" t="str">
        <f>'111-1合格者清冊(已保護儲存格)'!D48</f>
        <v>43</v>
      </c>
      <c r="E48" s="44">
        <f>'111-1合格者清冊(已保護儲存格)'!E48</f>
        <v>0</v>
      </c>
      <c r="F48" s="44">
        <f>'111-1合格者清冊(已保護儲存格)'!F48</f>
        <v>0</v>
      </c>
      <c r="G48" s="44">
        <f>'111-1合格者清冊(已保護儲存格)'!G48</f>
        <v>0</v>
      </c>
      <c r="H48" s="44">
        <f>'111-1合格者清冊(已保護儲存格)'!H48</f>
        <v>0</v>
      </c>
      <c r="I48" s="53">
        <f>'111-1合格者清冊(已保護儲存格)'!I48</f>
        <v>0</v>
      </c>
      <c r="J48" s="44">
        <f>'111-1合格者清冊(已保護儲存格)'!J48</f>
        <v>0</v>
      </c>
      <c r="K48" s="44">
        <f>'111-1合格者清冊(已保護儲存格)'!K48</f>
        <v>0</v>
      </c>
      <c r="L48" s="44">
        <f>'111-1合格者清冊(已保護儲存格)'!L48</f>
        <v>0</v>
      </c>
      <c r="M48" s="37">
        <f>'111-1合格者清冊(已保護儲存格)'!M48</f>
        <v>0</v>
      </c>
      <c r="N48" s="44">
        <f>'111-1合格者清冊(已保護儲存格)'!N48</f>
        <v>0</v>
      </c>
      <c r="O48" s="44">
        <f>'111-1合格者清冊(已保護儲存格)'!O48</f>
        <v>0</v>
      </c>
      <c r="P48" s="45">
        <f>'步驟1. 先填【111-1申請總表】會自動帶公式至步驟2.欄位'!EJ50</f>
        <v>0</v>
      </c>
      <c r="Q48" s="45">
        <f>'步驟1. 先填【111-1申請總表】會自動帶公式至步驟2.欄位'!EK50</f>
        <v>0</v>
      </c>
      <c r="R48" s="45">
        <f>'步驟1. 先填【111-1申請總表】會自動帶公式至步驟2.欄位'!EL50</f>
        <v>0</v>
      </c>
      <c r="S48" s="45">
        <f>'步驟1. 先填【111-1申請總表】會自動帶公式至步驟2.欄位'!EM50</f>
        <v>0</v>
      </c>
      <c r="T48" s="45">
        <f>'步驟1. 先填【111-1申請總表】會自動帶公式至步驟2.欄位'!EN50</f>
        <v>0</v>
      </c>
      <c r="U48" s="45">
        <f>'步驟1. 先填【111-1申請總表】會自動帶公式至步驟2.欄位'!EO50</f>
        <v>0</v>
      </c>
      <c r="V48" s="45">
        <f>'步驟1. 先填【111-1申請總表】會自動帶公式至步驟2.欄位'!EP50</f>
        <v>0</v>
      </c>
      <c r="W48" s="45">
        <f>'步驟1. 先填【111-1申請總表】會自動帶公式至步驟2.欄位'!EQ50</f>
        <v>0</v>
      </c>
      <c r="X48" s="45">
        <f>'步驟1. 先填【111-1申請總表】會自動帶公式至步驟2.欄位'!ER50</f>
        <v>0</v>
      </c>
      <c r="Y48" s="45">
        <f>'步驟1. 先填【111-1申請總表】會自動帶公式至步驟2.欄位'!ES50</f>
        <v>0</v>
      </c>
      <c r="Z48" s="45">
        <f>'步驟1. 先填【111-1申請總表】會自動帶公式至步驟2.欄位'!ET50</f>
        <v>0</v>
      </c>
      <c r="AA48" s="46"/>
    </row>
    <row r="49" spans="1:27" ht="49.2" customHeight="1">
      <c r="A49" s="44" t="str">
        <f>'111-1合格者清冊(已保護儲存格)'!A49</f>
        <v>111學年度第一學期</v>
      </c>
      <c r="B49" s="44">
        <f>'111-1合格者清冊(已保護儲存格)'!B49</f>
        <v>0</v>
      </c>
      <c r="C49" s="44">
        <f>'111-1合格者清冊(已保護儲存格)'!C49</f>
        <v>0</v>
      </c>
      <c r="D49" s="53" t="str">
        <f>'111-1合格者清冊(已保護儲存格)'!D49</f>
        <v>44</v>
      </c>
      <c r="E49" s="44">
        <f>'111-1合格者清冊(已保護儲存格)'!E49</f>
        <v>0</v>
      </c>
      <c r="F49" s="44">
        <f>'111-1合格者清冊(已保護儲存格)'!F49</f>
        <v>0</v>
      </c>
      <c r="G49" s="44">
        <f>'111-1合格者清冊(已保護儲存格)'!G49</f>
        <v>0</v>
      </c>
      <c r="H49" s="44">
        <f>'111-1合格者清冊(已保護儲存格)'!H49</f>
        <v>0</v>
      </c>
      <c r="I49" s="53">
        <f>'111-1合格者清冊(已保護儲存格)'!I49</f>
        <v>0</v>
      </c>
      <c r="J49" s="44">
        <f>'111-1合格者清冊(已保護儲存格)'!J49</f>
        <v>0</v>
      </c>
      <c r="K49" s="44">
        <f>'111-1合格者清冊(已保護儲存格)'!K49</f>
        <v>0</v>
      </c>
      <c r="L49" s="44">
        <f>'111-1合格者清冊(已保護儲存格)'!L49</f>
        <v>0</v>
      </c>
      <c r="M49" s="37">
        <f>'111-1合格者清冊(已保護儲存格)'!M49</f>
        <v>0</v>
      </c>
      <c r="N49" s="44">
        <f>'111-1合格者清冊(已保護儲存格)'!N49</f>
        <v>0</v>
      </c>
      <c r="O49" s="44">
        <f>'111-1合格者清冊(已保護儲存格)'!O49</f>
        <v>0</v>
      </c>
      <c r="P49" s="45">
        <f>'步驟1. 先填【111-1申請總表】會自動帶公式至步驟2.欄位'!EJ51</f>
        <v>0</v>
      </c>
      <c r="Q49" s="45">
        <f>'步驟1. 先填【111-1申請總表】會自動帶公式至步驟2.欄位'!EK51</f>
        <v>0</v>
      </c>
      <c r="R49" s="45">
        <f>'步驟1. 先填【111-1申請總表】會自動帶公式至步驟2.欄位'!EL51</f>
        <v>0</v>
      </c>
      <c r="S49" s="45">
        <f>'步驟1. 先填【111-1申請總表】會自動帶公式至步驟2.欄位'!EM51</f>
        <v>0</v>
      </c>
      <c r="T49" s="45">
        <f>'步驟1. 先填【111-1申請總表】會自動帶公式至步驟2.欄位'!EN51</f>
        <v>0</v>
      </c>
      <c r="U49" s="45">
        <f>'步驟1. 先填【111-1申請總表】會自動帶公式至步驟2.欄位'!EO51</f>
        <v>0</v>
      </c>
      <c r="V49" s="45">
        <f>'步驟1. 先填【111-1申請總表】會自動帶公式至步驟2.欄位'!EP51</f>
        <v>0</v>
      </c>
      <c r="W49" s="45">
        <f>'步驟1. 先填【111-1申請總表】會自動帶公式至步驟2.欄位'!EQ51</f>
        <v>0</v>
      </c>
      <c r="X49" s="45">
        <f>'步驟1. 先填【111-1申請總表】會自動帶公式至步驟2.欄位'!ER51</f>
        <v>0</v>
      </c>
      <c r="Y49" s="45">
        <f>'步驟1. 先填【111-1申請總表】會自動帶公式至步驟2.欄位'!ES51</f>
        <v>0</v>
      </c>
      <c r="Z49" s="45">
        <f>'步驟1. 先填【111-1申請總表】會自動帶公式至步驟2.欄位'!ET51</f>
        <v>0</v>
      </c>
      <c r="AA49" s="46"/>
    </row>
    <row r="50" spans="1:27" ht="49.2" customHeight="1">
      <c r="A50" s="44" t="str">
        <f>'111-1合格者清冊(已保護儲存格)'!A50</f>
        <v>111學年度第一學期</v>
      </c>
      <c r="B50" s="44">
        <f>'111-1合格者清冊(已保護儲存格)'!B50</f>
        <v>0</v>
      </c>
      <c r="C50" s="44">
        <f>'111-1合格者清冊(已保護儲存格)'!C50</f>
        <v>0</v>
      </c>
      <c r="D50" s="53" t="str">
        <f>'111-1合格者清冊(已保護儲存格)'!D50</f>
        <v>45</v>
      </c>
      <c r="E50" s="44">
        <f>'111-1合格者清冊(已保護儲存格)'!E50</f>
        <v>0</v>
      </c>
      <c r="F50" s="44">
        <f>'111-1合格者清冊(已保護儲存格)'!F50</f>
        <v>0</v>
      </c>
      <c r="G50" s="44">
        <f>'111-1合格者清冊(已保護儲存格)'!G50</f>
        <v>0</v>
      </c>
      <c r="H50" s="44">
        <f>'111-1合格者清冊(已保護儲存格)'!H50</f>
        <v>0</v>
      </c>
      <c r="I50" s="53">
        <f>'111-1合格者清冊(已保護儲存格)'!I50</f>
        <v>0</v>
      </c>
      <c r="J50" s="44">
        <f>'111-1合格者清冊(已保護儲存格)'!J50</f>
        <v>0</v>
      </c>
      <c r="K50" s="44">
        <f>'111-1合格者清冊(已保護儲存格)'!K50</f>
        <v>0</v>
      </c>
      <c r="L50" s="44">
        <f>'111-1合格者清冊(已保護儲存格)'!L50</f>
        <v>0</v>
      </c>
      <c r="M50" s="37">
        <f>'111-1合格者清冊(已保護儲存格)'!M50</f>
        <v>0</v>
      </c>
      <c r="N50" s="44">
        <f>'111-1合格者清冊(已保護儲存格)'!N50</f>
        <v>0</v>
      </c>
      <c r="O50" s="44">
        <f>'111-1合格者清冊(已保護儲存格)'!O50</f>
        <v>0</v>
      </c>
      <c r="P50" s="45">
        <f>'步驟1. 先填【111-1申請總表】會自動帶公式至步驟2.欄位'!EJ52</f>
        <v>0</v>
      </c>
      <c r="Q50" s="45">
        <f>'步驟1. 先填【111-1申請總表】會自動帶公式至步驟2.欄位'!EK52</f>
        <v>0</v>
      </c>
      <c r="R50" s="45">
        <f>'步驟1. 先填【111-1申請總表】會自動帶公式至步驟2.欄位'!EL52</f>
        <v>0</v>
      </c>
      <c r="S50" s="45">
        <f>'步驟1. 先填【111-1申請總表】會自動帶公式至步驟2.欄位'!EM52</f>
        <v>0</v>
      </c>
      <c r="T50" s="45">
        <f>'步驟1. 先填【111-1申請總表】會自動帶公式至步驟2.欄位'!EN52</f>
        <v>0</v>
      </c>
      <c r="U50" s="45">
        <f>'步驟1. 先填【111-1申請總表】會自動帶公式至步驟2.欄位'!EO52</f>
        <v>0</v>
      </c>
      <c r="V50" s="45">
        <f>'步驟1. 先填【111-1申請總表】會自動帶公式至步驟2.欄位'!EP52</f>
        <v>0</v>
      </c>
      <c r="W50" s="45">
        <f>'步驟1. 先填【111-1申請總表】會自動帶公式至步驟2.欄位'!EQ52</f>
        <v>0</v>
      </c>
      <c r="X50" s="45">
        <f>'步驟1. 先填【111-1申請總表】會自動帶公式至步驟2.欄位'!ER52</f>
        <v>0</v>
      </c>
      <c r="Y50" s="45">
        <f>'步驟1. 先填【111-1申請總表】會自動帶公式至步驟2.欄位'!ES52</f>
        <v>0</v>
      </c>
      <c r="Z50" s="45">
        <f>'步驟1. 先填【111-1申請總表】會自動帶公式至步驟2.欄位'!ET52</f>
        <v>0</v>
      </c>
      <c r="AA50" s="46"/>
    </row>
    <row r="51" spans="1:27" ht="49.2" customHeight="1">
      <c r="A51" s="44" t="str">
        <f>'111-1合格者清冊(已保護儲存格)'!A51</f>
        <v>111學年度第一學期</v>
      </c>
      <c r="B51" s="44">
        <f>'111-1合格者清冊(已保護儲存格)'!B51</f>
        <v>0</v>
      </c>
      <c r="C51" s="44">
        <f>'111-1合格者清冊(已保護儲存格)'!C51</f>
        <v>0</v>
      </c>
      <c r="D51" s="53" t="str">
        <f>'111-1合格者清冊(已保護儲存格)'!D51</f>
        <v>46</v>
      </c>
      <c r="E51" s="44">
        <f>'111-1合格者清冊(已保護儲存格)'!E51</f>
        <v>0</v>
      </c>
      <c r="F51" s="44">
        <f>'111-1合格者清冊(已保護儲存格)'!F51</f>
        <v>0</v>
      </c>
      <c r="G51" s="44">
        <f>'111-1合格者清冊(已保護儲存格)'!G51</f>
        <v>0</v>
      </c>
      <c r="H51" s="44">
        <f>'111-1合格者清冊(已保護儲存格)'!H51</f>
        <v>0</v>
      </c>
      <c r="I51" s="53">
        <f>'111-1合格者清冊(已保護儲存格)'!I51</f>
        <v>0</v>
      </c>
      <c r="J51" s="44">
        <f>'111-1合格者清冊(已保護儲存格)'!J51</f>
        <v>0</v>
      </c>
      <c r="K51" s="44">
        <f>'111-1合格者清冊(已保護儲存格)'!K51</f>
        <v>0</v>
      </c>
      <c r="L51" s="44">
        <f>'111-1合格者清冊(已保護儲存格)'!L51</f>
        <v>0</v>
      </c>
      <c r="M51" s="37">
        <f>'111-1合格者清冊(已保護儲存格)'!M51</f>
        <v>0</v>
      </c>
      <c r="N51" s="44">
        <f>'111-1合格者清冊(已保護儲存格)'!N51</f>
        <v>0</v>
      </c>
      <c r="O51" s="44">
        <f>'111-1合格者清冊(已保護儲存格)'!O51</f>
        <v>0</v>
      </c>
      <c r="P51" s="45">
        <f>'步驟1. 先填【111-1申請總表】會自動帶公式至步驟2.欄位'!EJ53</f>
        <v>0</v>
      </c>
      <c r="Q51" s="45">
        <f>'步驟1. 先填【111-1申請總表】會自動帶公式至步驟2.欄位'!EK53</f>
        <v>0</v>
      </c>
      <c r="R51" s="45">
        <f>'步驟1. 先填【111-1申請總表】會自動帶公式至步驟2.欄位'!EL53</f>
        <v>0</v>
      </c>
      <c r="S51" s="45">
        <f>'步驟1. 先填【111-1申請總表】會自動帶公式至步驟2.欄位'!EM53</f>
        <v>0</v>
      </c>
      <c r="T51" s="45">
        <f>'步驟1. 先填【111-1申請總表】會自動帶公式至步驟2.欄位'!EN53</f>
        <v>0</v>
      </c>
      <c r="U51" s="45">
        <f>'步驟1. 先填【111-1申請總表】會自動帶公式至步驟2.欄位'!EO53</f>
        <v>0</v>
      </c>
      <c r="V51" s="45">
        <f>'步驟1. 先填【111-1申請總表】會自動帶公式至步驟2.欄位'!EP53</f>
        <v>0</v>
      </c>
      <c r="W51" s="45">
        <f>'步驟1. 先填【111-1申請總表】會自動帶公式至步驟2.欄位'!EQ53</f>
        <v>0</v>
      </c>
      <c r="X51" s="45">
        <f>'步驟1. 先填【111-1申請總表】會自動帶公式至步驟2.欄位'!ER53</f>
        <v>0</v>
      </c>
      <c r="Y51" s="45">
        <f>'步驟1. 先填【111-1申請總表】會自動帶公式至步驟2.欄位'!ES53</f>
        <v>0</v>
      </c>
      <c r="Z51" s="45">
        <f>'步驟1. 先填【111-1申請總表】會自動帶公式至步驟2.欄位'!ET53</f>
        <v>0</v>
      </c>
      <c r="AA51" s="46"/>
    </row>
    <row r="52" spans="1:27" ht="49.2" customHeight="1">
      <c r="A52" s="44" t="str">
        <f>'111-1合格者清冊(已保護儲存格)'!A52</f>
        <v>111學年度第一學期</v>
      </c>
      <c r="B52" s="44">
        <f>'111-1合格者清冊(已保護儲存格)'!B52</f>
        <v>0</v>
      </c>
      <c r="C52" s="44">
        <f>'111-1合格者清冊(已保護儲存格)'!C52</f>
        <v>0</v>
      </c>
      <c r="D52" s="53" t="str">
        <f>'111-1合格者清冊(已保護儲存格)'!D52</f>
        <v>47</v>
      </c>
      <c r="E52" s="44">
        <f>'111-1合格者清冊(已保護儲存格)'!E52</f>
        <v>0</v>
      </c>
      <c r="F52" s="44">
        <f>'111-1合格者清冊(已保護儲存格)'!F52</f>
        <v>0</v>
      </c>
      <c r="G52" s="44">
        <f>'111-1合格者清冊(已保護儲存格)'!G52</f>
        <v>0</v>
      </c>
      <c r="H52" s="44">
        <f>'111-1合格者清冊(已保護儲存格)'!H52</f>
        <v>0</v>
      </c>
      <c r="I52" s="53">
        <f>'111-1合格者清冊(已保護儲存格)'!I52</f>
        <v>0</v>
      </c>
      <c r="J52" s="44">
        <f>'111-1合格者清冊(已保護儲存格)'!J52</f>
        <v>0</v>
      </c>
      <c r="K52" s="44">
        <f>'111-1合格者清冊(已保護儲存格)'!K52</f>
        <v>0</v>
      </c>
      <c r="L52" s="44">
        <f>'111-1合格者清冊(已保護儲存格)'!L52</f>
        <v>0</v>
      </c>
      <c r="M52" s="37">
        <f>'111-1合格者清冊(已保護儲存格)'!M52</f>
        <v>0</v>
      </c>
      <c r="N52" s="44">
        <f>'111-1合格者清冊(已保護儲存格)'!N52</f>
        <v>0</v>
      </c>
      <c r="O52" s="44">
        <f>'111-1合格者清冊(已保護儲存格)'!O52</f>
        <v>0</v>
      </c>
      <c r="P52" s="45">
        <f>'步驟1. 先填【111-1申請總表】會自動帶公式至步驟2.欄位'!EJ54</f>
        <v>0</v>
      </c>
      <c r="Q52" s="45">
        <f>'步驟1. 先填【111-1申請總表】會自動帶公式至步驟2.欄位'!EK54</f>
        <v>0</v>
      </c>
      <c r="R52" s="45">
        <f>'步驟1. 先填【111-1申請總表】會自動帶公式至步驟2.欄位'!EL54</f>
        <v>0</v>
      </c>
      <c r="S52" s="45">
        <f>'步驟1. 先填【111-1申請總表】會自動帶公式至步驟2.欄位'!EM54</f>
        <v>0</v>
      </c>
      <c r="T52" s="45">
        <f>'步驟1. 先填【111-1申請總表】會自動帶公式至步驟2.欄位'!EN54</f>
        <v>0</v>
      </c>
      <c r="U52" s="45">
        <f>'步驟1. 先填【111-1申請總表】會自動帶公式至步驟2.欄位'!EO54</f>
        <v>0</v>
      </c>
      <c r="V52" s="45">
        <f>'步驟1. 先填【111-1申請總表】會自動帶公式至步驟2.欄位'!EP54</f>
        <v>0</v>
      </c>
      <c r="W52" s="45">
        <f>'步驟1. 先填【111-1申請總表】會自動帶公式至步驟2.欄位'!EQ54</f>
        <v>0</v>
      </c>
      <c r="X52" s="45">
        <f>'步驟1. 先填【111-1申請總表】會自動帶公式至步驟2.欄位'!ER54</f>
        <v>0</v>
      </c>
      <c r="Y52" s="45">
        <f>'步驟1. 先填【111-1申請總表】會自動帶公式至步驟2.欄位'!ES54</f>
        <v>0</v>
      </c>
      <c r="Z52" s="45">
        <f>'步驟1. 先填【111-1申請總表】會自動帶公式至步驟2.欄位'!ET54</f>
        <v>0</v>
      </c>
      <c r="AA52" s="46"/>
    </row>
    <row r="53" spans="1:27" ht="49.2" customHeight="1">
      <c r="A53" s="44" t="str">
        <f>'111-1合格者清冊(已保護儲存格)'!A53</f>
        <v>111學年度第一學期</v>
      </c>
      <c r="B53" s="44">
        <f>'111-1合格者清冊(已保護儲存格)'!B53</f>
        <v>0</v>
      </c>
      <c r="C53" s="44">
        <f>'111-1合格者清冊(已保護儲存格)'!C53</f>
        <v>0</v>
      </c>
      <c r="D53" s="53" t="str">
        <f>'111-1合格者清冊(已保護儲存格)'!D53</f>
        <v>48</v>
      </c>
      <c r="E53" s="44">
        <f>'111-1合格者清冊(已保護儲存格)'!E53</f>
        <v>0</v>
      </c>
      <c r="F53" s="44">
        <f>'111-1合格者清冊(已保護儲存格)'!F53</f>
        <v>0</v>
      </c>
      <c r="G53" s="44">
        <f>'111-1合格者清冊(已保護儲存格)'!G53</f>
        <v>0</v>
      </c>
      <c r="H53" s="44">
        <f>'111-1合格者清冊(已保護儲存格)'!H53</f>
        <v>0</v>
      </c>
      <c r="I53" s="53">
        <f>'111-1合格者清冊(已保護儲存格)'!I53</f>
        <v>0</v>
      </c>
      <c r="J53" s="44">
        <f>'111-1合格者清冊(已保護儲存格)'!J53</f>
        <v>0</v>
      </c>
      <c r="K53" s="44">
        <f>'111-1合格者清冊(已保護儲存格)'!K53</f>
        <v>0</v>
      </c>
      <c r="L53" s="44">
        <f>'111-1合格者清冊(已保護儲存格)'!L53</f>
        <v>0</v>
      </c>
      <c r="M53" s="37">
        <f>'111-1合格者清冊(已保護儲存格)'!M53</f>
        <v>0</v>
      </c>
      <c r="N53" s="44">
        <f>'111-1合格者清冊(已保護儲存格)'!N53</f>
        <v>0</v>
      </c>
      <c r="O53" s="44">
        <f>'111-1合格者清冊(已保護儲存格)'!O53</f>
        <v>0</v>
      </c>
      <c r="P53" s="45">
        <f>'步驟1. 先填【111-1申請總表】會自動帶公式至步驟2.欄位'!EJ55</f>
        <v>0</v>
      </c>
      <c r="Q53" s="45">
        <f>'步驟1. 先填【111-1申請總表】會自動帶公式至步驟2.欄位'!EK55</f>
        <v>0</v>
      </c>
      <c r="R53" s="45">
        <f>'步驟1. 先填【111-1申請總表】會自動帶公式至步驟2.欄位'!EL55</f>
        <v>0</v>
      </c>
      <c r="S53" s="45">
        <f>'步驟1. 先填【111-1申請總表】會自動帶公式至步驟2.欄位'!EM55</f>
        <v>0</v>
      </c>
      <c r="T53" s="45">
        <f>'步驟1. 先填【111-1申請總表】會自動帶公式至步驟2.欄位'!EN55</f>
        <v>0</v>
      </c>
      <c r="U53" s="45">
        <f>'步驟1. 先填【111-1申請總表】會自動帶公式至步驟2.欄位'!EO55</f>
        <v>0</v>
      </c>
      <c r="V53" s="45">
        <f>'步驟1. 先填【111-1申請總表】會自動帶公式至步驟2.欄位'!EP55</f>
        <v>0</v>
      </c>
      <c r="W53" s="45">
        <f>'步驟1. 先填【111-1申請總表】會自動帶公式至步驟2.欄位'!EQ55</f>
        <v>0</v>
      </c>
      <c r="X53" s="45">
        <f>'步驟1. 先填【111-1申請總表】會自動帶公式至步驟2.欄位'!ER55</f>
        <v>0</v>
      </c>
      <c r="Y53" s="45">
        <f>'步驟1. 先填【111-1申請總表】會自動帶公式至步驟2.欄位'!ES55</f>
        <v>0</v>
      </c>
      <c r="Z53" s="45">
        <f>'步驟1. 先填【111-1申請總表】會自動帶公式至步驟2.欄位'!ET55</f>
        <v>0</v>
      </c>
      <c r="AA53" s="46"/>
    </row>
    <row r="54" spans="1:27" ht="49.2" customHeight="1">
      <c r="A54" s="44" t="str">
        <f>'111-1合格者清冊(已保護儲存格)'!A54</f>
        <v>111學年度第一學期</v>
      </c>
      <c r="B54" s="44">
        <f>'111-1合格者清冊(已保護儲存格)'!B54</f>
        <v>0</v>
      </c>
      <c r="C54" s="44">
        <f>'111-1合格者清冊(已保護儲存格)'!C54</f>
        <v>0</v>
      </c>
      <c r="D54" s="53" t="str">
        <f>'111-1合格者清冊(已保護儲存格)'!D54</f>
        <v>49</v>
      </c>
      <c r="E54" s="44">
        <f>'111-1合格者清冊(已保護儲存格)'!E54</f>
        <v>0</v>
      </c>
      <c r="F54" s="44">
        <f>'111-1合格者清冊(已保護儲存格)'!F54</f>
        <v>0</v>
      </c>
      <c r="G54" s="44">
        <f>'111-1合格者清冊(已保護儲存格)'!G54</f>
        <v>0</v>
      </c>
      <c r="H54" s="44">
        <f>'111-1合格者清冊(已保護儲存格)'!H54</f>
        <v>0</v>
      </c>
      <c r="I54" s="53">
        <f>'111-1合格者清冊(已保護儲存格)'!I54</f>
        <v>0</v>
      </c>
      <c r="J54" s="44">
        <f>'111-1合格者清冊(已保護儲存格)'!J54</f>
        <v>0</v>
      </c>
      <c r="K54" s="44">
        <f>'111-1合格者清冊(已保護儲存格)'!K54</f>
        <v>0</v>
      </c>
      <c r="L54" s="44">
        <f>'111-1合格者清冊(已保護儲存格)'!L54</f>
        <v>0</v>
      </c>
      <c r="M54" s="37">
        <f>'111-1合格者清冊(已保護儲存格)'!M54</f>
        <v>0</v>
      </c>
      <c r="N54" s="44">
        <f>'111-1合格者清冊(已保護儲存格)'!N54</f>
        <v>0</v>
      </c>
      <c r="O54" s="44">
        <f>'111-1合格者清冊(已保護儲存格)'!O54</f>
        <v>0</v>
      </c>
      <c r="P54" s="45">
        <f>'步驟1. 先填【111-1申請總表】會自動帶公式至步驟2.欄位'!EJ56</f>
        <v>0</v>
      </c>
      <c r="Q54" s="45">
        <f>'步驟1. 先填【111-1申請總表】會自動帶公式至步驟2.欄位'!EK56</f>
        <v>0</v>
      </c>
      <c r="R54" s="45">
        <f>'步驟1. 先填【111-1申請總表】會自動帶公式至步驟2.欄位'!EL56</f>
        <v>0</v>
      </c>
      <c r="S54" s="45">
        <f>'步驟1. 先填【111-1申請總表】會自動帶公式至步驟2.欄位'!EM56</f>
        <v>0</v>
      </c>
      <c r="T54" s="45">
        <f>'步驟1. 先填【111-1申請總表】會自動帶公式至步驟2.欄位'!EN56</f>
        <v>0</v>
      </c>
      <c r="U54" s="45">
        <f>'步驟1. 先填【111-1申請總表】會自動帶公式至步驟2.欄位'!EO56</f>
        <v>0</v>
      </c>
      <c r="V54" s="45">
        <f>'步驟1. 先填【111-1申請總表】會自動帶公式至步驟2.欄位'!EP56</f>
        <v>0</v>
      </c>
      <c r="W54" s="45">
        <f>'步驟1. 先填【111-1申請總表】會自動帶公式至步驟2.欄位'!EQ56</f>
        <v>0</v>
      </c>
      <c r="X54" s="45">
        <f>'步驟1. 先填【111-1申請總表】會自動帶公式至步驟2.欄位'!ER56</f>
        <v>0</v>
      </c>
      <c r="Y54" s="45">
        <f>'步驟1. 先填【111-1申請總表】會自動帶公式至步驟2.欄位'!ES56</f>
        <v>0</v>
      </c>
      <c r="Z54" s="45">
        <f>'步驟1. 先填【111-1申請總表】會自動帶公式至步驟2.欄位'!ET56</f>
        <v>0</v>
      </c>
      <c r="AA54" s="46"/>
    </row>
    <row r="55" spans="1:27" ht="49.2" customHeight="1">
      <c r="A55" s="44" t="str">
        <f>'111-1合格者清冊(已保護儲存格)'!A55</f>
        <v>111學年度第一學期</v>
      </c>
      <c r="B55" s="44">
        <f>'111-1合格者清冊(已保護儲存格)'!B55</f>
        <v>0</v>
      </c>
      <c r="C55" s="44">
        <f>'111-1合格者清冊(已保護儲存格)'!C55</f>
        <v>0</v>
      </c>
      <c r="D55" s="53" t="str">
        <f>'111-1合格者清冊(已保護儲存格)'!D55</f>
        <v>50</v>
      </c>
      <c r="E55" s="44">
        <f>'111-1合格者清冊(已保護儲存格)'!E55</f>
        <v>0</v>
      </c>
      <c r="F55" s="44">
        <f>'111-1合格者清冊(已保護儲存格)'!F55</f>
        <v>0</v>
      </c>
      <c r="G55" s="44">
        <f>'111-1合格者清冊(已保護儲存格)'!G55</f>
        <v>0</v>
      </c>
      <c r="H55" s="44">
        <f>'111-1合格者清冊(已保護儲存格)'!H55</f>
        <v>0</v>
      </c>
      <c r="I55" s="53">
        <f>'111-1合格者清冊(已保護儲存格)'!I55</f>
        <v>0</v>
      </c>
      <c r="J55" s="44">
        <f>'111-1合格者清冊(已保護儲存格)'!J55</f>
        <v>0</v>
      </c>
      <c r="K55" s="44">
        <f>'111-1合格者清冊(已保護儲存格)'!K55</f>
        <v>0</v>
      </c>
      <c r="L55" s="44">
        <f>'111-1合格者清冊(已保護儲存格)'!L55</f>
        <v>0</v>
      </c>
      <c r="M55" s="37">
        <f>'111-1合格者清冊(已保護儲存格)'!M55</f>
        <v>0</v>
      </c>
      <c r="N55" s="44">
        <f>'111-1合格者清冊(已保護儲存格)'!N55</f>
        <v>0</v>
      </c>
      <c r="O55" s="44">
        <f>'111-1合格者清冊(已保護儲存格)'!O55</f>
        <v>0</v>
      </c>
      <c r="P55" s="45">
        <f>'步驟1. 先填【111-1申請總表】會自動帶公式至步驟2.欄位'!EJ57</f>
        <v>0</v>
      </c>
      <c r="Q55" s="45">
        <f>'步驟1. 先填【111-1申請總表】會自動帶公式至步驟2.欄位'!EK57</f>
        <v>0</v>
      </c>
      <c r="R55" s="45">
        <f>'步驟1. 先填【111-1申請總表】會自動帶公式至步驟2.欄位'!EL57</f>
        <v>0</v>
      </c>
      <c r="S55" s="45">
        <f>'步驟1. 先填【111-1申請總表】會自動帶公式至步驟2.欄位'!EM57</f>
        <v>0</v>
      </c>
      <c r="T55" s="45">
        <f>'步驟1. 先填【111-1申請總表】會自動帶公式至步驟2.欄位'!EN57</f>
        <v>0</v>
      </c>
      <c r="U55" s="45">
        <f>'步驟1. 先填【111-1申請總表】會自動帶公式至步驟2.欄位'!EO57</f>
        <v>0</v>
      </c>
      <c r="V55" s="45">
        <f>'步驟1. 先填【111-1申請總表】會自動帶公式至步驟2.欄位'!EP57</f>
        <v>0</v>
      </c>
      <c r="W55" s="45">
        <f>'步驟1. 先填【111-1申請總表】會自動帶公式至步驟2.欄位'!EQ57</f>
        <v>0</v>
      </c>
      <c r="X55" s="45">
        <f>'步驟1. 先填【111-1申請總表】會自動帶公式至步驟2.欄位'!ER57</f>
        <v>0</v>
      </c>
      <c r="Y55" s="45">
        <f>'步驟1. 先填【111-1申請總表】會自動帶公式至步驟2.欄位'!ES57</f>
        <v>0</v>
      </c>
      <c r="Z55" s="45">
        <f>'步驟1. 先填【111-1申請總表】會自動帶公式至步驟2.欄位'!ET57</f>
        <v>0</v>
      </c>
      <c r="AA55" s="46"/>
    </row>
    <row r="56" spans="1:27" ht="42" customHeight="1">
      <c r="A56" s="46"/>
      <c r="B56" s="46"/>
      <c r="C56" s="46"/>
      <c r="D56" s="694" t="s">
        <v>175</v>
      </c>
      <c r="E56" s="695"/>
      <c r="F56" s="695"/>
      <c r="G56" s="695"/>
      <c r="H56" s="695"/>
      <c r="I56" s="695"/>
      <c r="J56" s="695"/>
      <c r="K56" s="695"/>
      <c r="L56" s="695"/>
      <c r="M56" s="695"/>
      <c r="N56" s="695"/>
      <c r="O56" s="696"/>
      <c r="P56" s="45">
        <f>COUNTIF(P6:P55,"&gt;0")</f>
        <v>0</v>
      </c>
      <c r="Q56" s="45">
        <f t="shared" ref="Q56:Z56" si="0">COUNTIF(Q6:Q55,"&gt;0")</f>
        <v>0</v>
      </c>
      <c r="R56" s="45">
        <f t="shared" si="0"/>
        <v>0</v>
      </c>
      <c r="S56" s="45">
        <f t="shared" si="0"/>
        <v>0</v>
      </c>
      <c r="T56" s="45">
        <f t="shared" si="0"/>
        <v>0</v>
      </c>
      <c r="U56" s="45">
        <f t="shared" si="0"/>
        <v>0</v>
      </c>
      <c r="V56" s="45">
        <f t="shared" si="0"/>
        <v>0</v>
      </c>
      <c r="W56" s="45">
        <f t="shared" si="0"/>
        <v>0</v>
      </c>
      <c r="X56" s="45">
        <f t="shared" si="0"/>
        <v>0</v>
      </c>
      <c r="Y56" s="45">
        <f t="shared" si="0"/>
        <v>0</v>
      </c>
      <c r="Z56" s="45">
        <f t="shared" si="0"/>
        <v>0</v>
      </c>
      <c r="AA56" s="46"/>
    </row>
  </sheetData>
  <sheetProtection password="CCC5" sheet="1" objects="1" scenarios="1" formatCells="0" formatColumns="0" formatRows="0" insertColumns="0" insertRows="0" insertHyperlinks="0" deleteColumns="0" deleteRows="0" selectLockedCells="1" sort="0"/>
  <customSheetViews>
    <customSheetView guid="{2E803300-2E27-461A-90ED-497A1CF7E874}" state="hidden" topLeftCell="E1">
      <selection activeCell="E12" sqref="E12"/>
      <pageMargins left="0.11811023622047245" right="0" top="0.19685039370078741" bottom="2.9133858267716537" header="0" footer="0.19685039370078741"/>
      <printOptions horizontalCentered="1"/>
      <pageSetup paperSize="8" orientation="landscape" verticalDpi="0" r:id="rId1"/>
      <headerFooter scaleWithDoc="0">
        <oddFooter>&amp;C&amp;G</oddFooter>
      </headerFooter>
    </customSheetView>
  </customSheetViews>
  <mergeCells count="31">
    <mergeCell ref="A4:A5"/>
    <mergeCell ref="B4:B5"/>
    <mergeCell ref="C4:C5"/>
    <mergeCell ref="D4:D5"/>
    <mergeCell ref="E4:E5"/>
    <mergeCell ref="D56:O56"/>
    <mergeCell ref="U4:U5"/>
    <mergeCell ref="V4:V5"/>
    <mergeCell ref="H4:H5"/>
    <mergeCell ref="D1:AA1"/>
    <mergeCell ref="D2:AA2"/>
    <mergeCell ref="D3:AA3"/>
    <mergeCell ref="F4:F5"/>
    <mergeCell ref="G4:G5"/>
    <mergeCell ref="I4:I5"/>
    <mergeCell ref="J4:J5"/>
    <mergeCell ref="K4:K5"/>
    <mergeCell ref="L4:L5"/>
    <mergeCell ref="M4:M5"/>
    <mergeCell ref="AA4:AA5"/>
    <mergeCell ref="W4:W5"/>
    <mergeCell ref="X4:X5"/>
    <mergeCell ref="Y4:Y5"/>
    <mergeCell ref="Z4:Z5"/>
    <mergeCell ref="N4:N5"/>
    <mergeCell ref="O4:O5"/>
    <mergeCell ref="R4:R5"/>
    <mergeCell ref="S4:S5"/>
    <mergeCell ref="T4:T5"/>
    <mergeCell ref="Q4:Q5"/>
    <mergeCell ref="P4:P5"/>
  </mergeCells>
  <phoneticPr fontId="3" type="noConversion"/>
  <printOptions horizontalCentered="1"/>
  <pageMargins left="0.11811023622047245" right="0" top="0.19685039370078741" bottom="2.9133858267716537" header="0" footer="0.19685039370078741"/>
  <pageSetup paperSize="8" scale="97" fitToHeight="0" orientation="landscape" verticalDpi="0" r:id="rId2"/>
  <headerFooter scaleWithDoc="0">
    <oddHeader>&amp;C
&amp;G</oddHeader>
    <oddFooter>&amp;C
&amp;G</oddFoot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tabColor rgb="FFFF0000"/>
    <pageSetUpPr fitToPage="1"/>
  </sheetPr>
  <dimension ref="A1:AE59"/>
  <sheetViews>
    <sheetView topLeftCell="A7" zoomScale="90" zoomScaleNormal="90" zoomScaleSheetLayoutView="100" workbookViewId="0">
      <selection activeCell="AE4" sqref="AE4:AE5"/>
    </sheetView>
  </sheetViews>
  <sheetFormatPr defaultColWidth="9" defaultRowHeight="10.199999999999999"/>
  <cols>
    <col min="1" max="1" width="8.77734375" style="14" customWidth="1"/>
    <col min="2" max="2" width="6.21875" style="14" customWidth="1"/>
    <col min="3" max="3" width="7.77734375" style="14" customWidth="1"/>
    <col min="4" max="4" width="6.33203125" style="51" customWidth="1"/>
    <col min="5" max="5" width="7.21875" style="16" customWidth="1"/>
    <col min="6" max="6" width="9.33203125" style="16" customWidth="1"/>
    <col min="7" max="8" width="12.109375" style="16" customWidth="1"/>
    <col min="9" max="9" width="7.77734375" style="51" customWidth="1"/>
    <col min="10" max="10" width="9.6640625" style="16" hidden="1" customWidth="1"/>
    <col min="11" max="11" width="15.77734375" style="16" customWidth="1"/>
    <col min="12" max="12" width="16.77734375" style="16" customWidth="1"/>
    <col min="13" max="13" width="14.5546875" style="16" customWidth="1"/>
    <col min="14" max="14" width="11.33203125" style="16" customWidth="1"/>
    <col min="15" max="15" width="21.21875" style="16" customWidth="1"/>
    <col min="16" max="16" width="11.109375" style="16" customWidth="1"/>
    <col min="17" max="17" width="10.109375" style="16" customWidth="1"/>
    <col min="18" max="18" width="9.44140625" style="16" customWidth="1"/>
    <col min="19" max="19" width="10.88671875" style="16" customWidth="1"/>
    <col min="20" max="20" width="10.33203125" style="16" customWidth="1"/>
    <col min="21" max="21" width="12.6640625" style="15" customWidth="1"/>
    <col min="22" max="29" width="14" style="15" customWidth="1"/>
    <col min="30" max="30" width="12.21875" style="15" customWidth="1"/>
    <col min="31" max="31" width="40.88671875" style="14" customWidth="1"/>
    <col min="32" max="16384" width="9" style="14"/>
  </cols>
  <sheetData>
    <row r="1" spans="1:31" ht="51" customHeight="1">
      <c r="D1" s="529" t="str">
        <f>'步驟1. 先填【111-1申請總表】會自動帶公式至步驟2.欄位'!D1</f>
        <v>學校中文名稱:桃園市立中壢商業高級中等學校
學校英文名稱:Taoyuan Municipal Zhong Li Commercial Senior High School</v>
      </c>
      <c r="E1" s="530"/>
      <c r="F1" s="530"/>
      <c r="G1" s="530"/>
      <c r="H1" s="530"/>
      <c r="I1" s="530"/>
      <c r="J1" s="530"/>
      <c r="K1" s="530"/>
      <c r="L1" s="530"/>
      <c r="M1" s="530"/>
      <c r="N1" s="530"/>
      <c r="O1" s="530"/>
      <c r="P1" s="530"/>
      <c r="Q1" s="530"/>
      <c r="R1" s="530"/>
      <c r="S1" s="530"/>
      <c r="T1" s="530"/>
      <c r="U1" s="530"/>
      <c r="V1" s="530"/>
      <c r="W1" s="530"/>
      <c r="X1" s="530"/>
      <c r="Y1" s="530"/>
      <c r="Z1" s="530"/>
      <c r="AA1" s="530"/>
      <c r="AB1" s="530"/>
      <c r="AC1" s="530"/>
      <c r="AD1" s="530"/>
      <c r="AE1" s="530"/>
    </row>
    <row r="2" spans="1:31" ht="33" customHeight="1">
      <c r="D2" s="536" t="s">
        <v>191</v>
      </c>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row>
    <row r="3" spans="1:31" ht="39" customHeight="1">
      <c r="D3" s="536" t="str">
        <f>'步驟1. 先填【111-1申請總表】會自動帶公式至步驟2.欄位'!D3</f>
        <v xml:space="preserve">111學年度第一學期(111上)  (First Semester,September 2022) </v>
      </c>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row>
    <row r="4" spans="1:31" s="30" customFormat="1" ht="39" customHeight="1">
      <c r="A4" s="532" t="s">
        <v>126</v>
      </c>
      <c r="B4" s="683" t="s">
        <v>127</v>
      </c>
      <c r="C4" s="683" t="s">
        <v>128</v>
      </c>
      <c r="D4" s="684" t="s">
        <v>129</v>
      </c>
      <c r="E4" s="682" t="s">
        <v>130</v>
      </c>
      <c r="F4" s="682" t="s">
        <v>131</v>
      </c>
      <c r="G4" s="682" t="s">
        <v>132</v>
      </c>
      <c r="H4" s="682" t="s">
        <v>133</v>
      </c>
      <c r="I4" s="684" t="s">
        <v>134</v>
      </c>
      <c r="J4" s="682" t="s">
        <v>135</v>
      </c>
      <c r="K4" s="682" t="s">
        <v>136</v>
      </c>
      <c r="L4" s="682" t="s">
        <v>137</v>
      </c>
      <c r="M4" s="682" t="s">
        <v>138</v>
      </c>
      <c r="N4" s="682" t="s">
        <v>139</v>
      </c>
      <c r="O4" s="682" t="s">
        <v>140</v>
      </c>
      <c r="P4" s="682" t="s">
        <v>141</v>
      </c>
      <c r="Q4" s="682"/>
      <c r="R4" s="682"/>
      <c r="S4" s="682"/>
      <c r="T4" s="682"/>
      <c r="U4" s="688" t="s">
        <v>142</v>
      </c>
      <c r="V4" s="689" t="s">
        <v>161</v>
      </c>
      <c r="W4" s="685" t="s">
        <v>162</v>
      </c>
      <c r="X4" s="685" t="s">
        <v>163</v>
      </c>
      <c r="Y4" s="685" t="s">
        <v>164</v>
      </c>
      <c r="Z4" s="685" t="s">
        <v>168</v>
      </c>
      <c r="AA4" s="685" t="s">
        <v>165</v>
      </c>
      <c r="AB4" s="685" t="s">
        <v>166</v>
      </c>
      <c r="AC4" s="687" t="s">
        <v>167</v>
      </c>
      <c r="AD4" s="685" t="s">
        <v>143</v>
      </c>
      <c r="AE4" s="527" t="s">
        <v>144</v>
      </c>
    </row>
    <row r="5" spans="1:31" s="30" customFormat="1" ht="71.25" customHeight="1">
      <c r="A5" s="533"/>
      <c r="B5" s="683"/>
      <c r="C5" s="683"/>
      <c r="D5" s="684"/>
      <c r="E5" s="682"/>
      <c r="F5" s="682"/>
      <c r="G5" s="682"/>
      <c r="H5" s="682"/>
      <c r="I5" s="684"/>
      <c r="J5" s="682"/>
      <c r="K5" s="682"/>
      <c r="L5" s="682"/>
      <c r="M5" s="682"/>
      <c r="N5" s="682"/>
      <c r="O5" s="682"/>
      <c r="P5" s="31" t="s">
        <v>121</v>
      </c>
      <c r="Q5" s="31" t="s">
        <v>122</v>
      </c>
      <c r="R5" s="31" t="s">
        <v>123</v>
      </c>
      <c r="S5" s="31" t="s">
        <v>124</v>
      </c>
      <c r="T5" s="31" t="s">
        <v>125</v>
      </c>
      <c r="U5" s="688"/>
      <c r="V5" s="689"/>
      <c r="W5" s="685"/>
      <c r="X5" s="685"/>
      <c r="Y5" s="685"/>
      <c r="Z5" s="685"/>
      <c r="AA5" s="685"/>
      <c r="AB5" s="685"/>
      <c r="AC5" s="687"/>
      <c r="AD5" s="685"/>
      <c r="AE5" s="527"/>
    </row>
    <row r="6" spans="1:31" s="40" customFormat="1" ht="61.2" customHeight="1">
      <c r="A6" s="35" t="str">
        <f>'步驟1. 先填【111-1申請總表】會自動帶公式至步驟2.欄位'!A8</f>
        <v>111學年度第一學期
(僅能填此列，才能有帶公式至步驟2.申請書)</v>
      </c>
      <c r="B6" s="34">
        <f>'步驟1. 先填【111-1申請總表】會自動帶公式至步驟2.欄位'!B8</f>
        <v>0</v>
      </c>
      <c r="C6" s="35">
        <f>'步驟1. 先填【111-1申請總表】會自動帶公式至步驟2.欄位'!C8</f>
        <v>0</v>
      </c>
      <c r="D6" s="50" t="s">
        <v>4</v>
      </c>
      <c r="E6" s="36">
        <f>'步驟1. 先填【111-1申請總表】會自動帶公式至步驟2.欄位'!E8</f>
        <v>0</v>
      </c>
      <c r="F6" s="36">
        <f>'步驟1. 先填【111-1申請總表】會自動帶公式至步驟2.欄位'!F8</f>
        <v>0</v>
      </c>
      <c r="G6" s="36">
        <f>'步驟1. 先填【111-1申請總表】會自動帶公式至步驟2.欄位'!G8</f>
        <v>0</v>
      </c>
      <c r="H6" s="36">
        <f>'步驟1. 先填【111-1申請總表】會自動帶公式至步驟2.欄位'!H8</f>
        <v>0</v>
      </c>
      <c r="I6" s="52">
        <f>'步驟1. 先填【111-1申請總表】會自動帶公式至步驟2.欄位'!I8</f>
        <v>0</v>
      </c>
      <c r="J6" s="36">
        <f>'步驟1. 先填【111-1申請總表】會自動帶公式至步驟2.欄位'!J8</f>
        <v>0</v>
      </c>
      <c r="K6" s="36">
        <f>'步驟1. 先填【111-1申請總表】會自動帶公式至步驟2.欄位'!K8</f>
        <v>0</v>
      </c>
      <c r="L6" s="36">
        <f>'步驟1. 先填【111-1申請總表】會自動帶公式至步驟2.欄位'!L8</f>
        <v>0</v>
      </c>
      <c r="M6" s="37">
        <f>'步驟1. 先填【111-1申請總表】會自動帶公式至步驟2.欄位'!M8</f>
        <v>0</v>
      </c>
      <c r="N6" s="36">
        <f>'步驟1. 先填【111-1申請總表】會自動帶公式至步驟2.欄位'!N8</f>
        <v>0</v>
      </c>
      <c r="O6" s="36">
        <f>'步驟1. 先填【111-1申請總表】會自動帶公式至步驟2.欄位'!O8</f>
        <v>0</v>
      </c>
      <c r="P6" s="36" t="str">
        <f>'步驟1. 先填【111-1申請總表】會自動帶公式至步驟2.欄位'!P8</f>
        <v>郵政存簿</v>
      </c>
      <c r="Q6" s="36">
        <f>'步驟1. 先填【111-1申請總表】會自動帶公式至步驟2.欄位'!Q8</f>
        <v>0</v>
      </c>
      <c r="R6" s="36">
        <f>'步驟1. 先填【111-1申請總表】會自動帶公式至步驟2.欄位'!R8</f>
        <v>0</v>
      </c>
      <c r="S6" s="36" t="str">
        <f>'步驟1. 先填【111-1申請總表】會自動帶公式至步驟2.欄位'!S8</f>
        <v>7000021</v>
      </c>
      <c r="T6" s="36">
        <f>'步驟1. 先填【111-1申請總表】會自動帶公式至步驟2.欄位'!T8</f>
        <v>0</v>
      </c>
      <c r="U6" s="38" t="str">
        <f>'步驟1. 先填【111-1申請總表】會自動帶公式至步驟2.欄位'!U8</f>
        <v/>
      </c>
      <c r="V6" s="38" t="str">
        <f>'步驟1. 先填【111-1申請總表】會自動帶公式至步驟2.欄位'!V8</f>
        <v/>
      </c>
      <c r="W6" s="38" t="str">
        <f>'步驟1. 先填【111-1申請總表】會自動帶公式至步驟2.欄位'!W8</f>
        <v/>
      </c>
      <c r="X6" s="38" t="str">
        <f>'步驟1. 先填【111-1申請總表】會自動帶公式至步驟2.欄位'!X8</f>
        <v/>
      </c>
      <c r="Y6" s="38" t="str">
        <f>'步驟1. 先填【111-1申請總表】會自動帶公式至步驟2.欄位'!Y8</f>
        <v/>
      </c>
      <c r="Z6" s="38" t="str">
        <f>'步驟1. 先填【111-1申請總表】會自動帶公式至步驟2.欄位'!Z8</f>
        <v/>
      </c>
      <c r="AA6" s="38" t="str">
        <f>'步驟1. 先填【111-1申請總表】會自動帶公式至步驟2.欄位'!AA8</f>
        <v/>
      </c>
      <c r="AB6" s="38" t="str">
        <f>'步驟1. 先填【111-1申請總表】會自動帶公式至步驟2.欄位'!AB8</f>
        <v/>
      </c>
      <c r="AC6" s="42" t="str">
        <f>'步驟1. 先填【111-1申請總表】會自動帶公式至步驟2.欄位'!AC8</f>
        <v/>
      </c>
      <c r="AD6" s="38" t="str">
        <f>'步驟1. 先填【111-1申請總表】會自動帶公式至步驟2.欄位'!AD8</f>
        <v/>
      </c>
      <c r="AE6" s="39"/>
    </row>
    <row r="7" spans="1:31" s="40" customFormat="1" ht="61.2" customHeight="1">
      <c r="A7" s="35" t="str">
        <f>'步驟1. 先填【111-1申請總表】會自動帶公式至步驟2.欄位'!A9</f>
        <v>111學年度第一學期</v>
      </c>
      <c r="B7" s="34">
        <f>'步驟1. 先填【111-1申請總表】會自動帶公式至步驟2.欄位'!B9</f>
        <v>0</v>
      </c>
      <c r="C7" s="35">
        <f>'步驟1. 先填【111-1申請總表】會自動帶公式至步驟2.欄位'!C9</f>
        <v>0</v>
      </c>
      <c r="D7" s="50" t="s">
        <v>5</v>
      </c>
      <c r="E7" s="36">
        <f>'步驟1. 先填【111-1申請總表】會自動帶公式至步驟2.欄位'!E9</f>
        <v>0</v>
      </c>
      <c r="F7" s="36">
        <f>'步驟1. 先填【111-1申請總表】會自動帶公式至步驟2.欄位'!F9</f>
        <v>0</v>
      </c>
      <c r="G7" s="36">
        <f>'步驟1. 先填【111-1申請總表】會自動帶公式至步驟2.欄位'!G9</f>
        <v>0</v>
      </c>
      <c r="H7" s="36">
        <f>'步驟1. 先填【111-1申請總表】會自動帶公式至步驟2.欄位'!H9</f>
        <v>0</v>
      </c>
      <c r="I7" s="52">
        <f>'步驟1. 先填【111-1申請總表】會自動帶公式至步驟2.欄位'!I9</f>
        <v>0</v>
      </c>
      <c r="J7" s="36">
        <f>'步驟1. 先填【111-1申請總表】會自動帶公式至步驟2.欄位'!J9</f>
        <v>0</v>
      </c>
      <c r="K7" s="36">
        <f>'步驟1. 先填【111-1申請總表】會自動帶公式至步驟2.欄位'!K9</f>
        <v>0</v>
      </c>
      <c r="L7" s="36">
        <f>'步驟1. 先填【111-1申請總表】會自動帶公式至步驟2.欄位'!L9</f>
        <v>0</v>
      </c>
      <c r="M7" s="37">
        <f>'步驟1. 先填【111-1申請總表】會自動帶公式至步驟2.欄位'!M9</f>
        <v>0</v>
      </c>
      <c r="N7" s="36">
        <f>'步驟1. 先填【111-1申請總表】會自動帶公式至步驟2.欄位'!N9</f>
        <v>0</v>
      </c>
      <c r="O7" s="36">
        <f>'步驟1. 先填【111-1申請總表】會自動帶公式至步驟2.欄位'!O9</f>
        <v>0</v>
      </c>
      <c r="P7" s="36" t="str">
        <f>'步驟1. 先填【111-1申請總表】會自動帶公式至步驟2.欄位'!P9</f>
        <v>郵政存簿</v>
      </c>
      <c r="Q7" s="36">
        <f>'步驟1. 先填【111-1申請總表】會自動帶公式至步驟2.欄位'!Q9</f>
        <v>0</v>
      </c>
      <c r="R7" s="36">
        <f>'步驟1. 先填【111-1申請總表】會自動帶公式至步驟2.欄位'!R9</f>
        <v>0</v>
      </c>
      <c r="S7" s="36" t="str">
        <f>'步驟1. 先填【111-1申請總表】會自動帶公式至步驟2.欄位'!S9</f>
        <v>7000021</v>
      </c>
      <c r="T7" s="36">
        <f>'步驟1. 先填【111-1申請總表】會自動帶公式至步驟2.欄位'!T9</f>
        <v>0</v>
      </c>
      <c r="U7" s="38" t="str">
        <f>'步驟1. 先填【111-1申請總表】會自動帶公式至步驟2.欄位'!U9</f>
        <v/>
      </c>
      <c r="V7" s="38" t="str">
        <f>'步驟1. 先填【111-1申請總表】會自動帶公式至步驟2.欄位'!V9</f>
        <v/>
      </c>
      <c r="W7" s="38" t="str">
        <f>'步驟1. 先填【111-1申請總表】會自動帶公式至步驟2.欄位'!W9</f>
        <v/>
      </c>
      <c r="X7" s="38" t="str">
        <f>'步驟1. 先填【111-1申請總表】會自動帶公式至步驟2.欄位'!X9</f>
        <v/>
      </c>
      <c r="Y7" s="38" t="str">
        <f>'步驟1. 先填【111-1申請總表】會自動帶公式至步驟2.欄位'!Y9</f>
        <v/>
      </c>
      <c r="Z7" s="38" t="str">
        <f>'步驟1. 先填【111-1申請總表】會自動帶公式至步驟2.欄位'!Z9</f>
        <v/>
      </c>
      <c r="AA7" s="38" t="str">
        <f>'步驟1. 先填【111-1申請總表】會自動帶公式至步驟2.欄位'!AA9</f>
        <v/>
      </c>
      <c r="AB7" s="38" t="str">
        <f>'步驟1. 先填【111-1申請總表】會自動帶公式至步驟2.欄位'!AB9</f>
        <v/>
      </c>
      <c r="AC7" s="42" t="str">
        <f>'步驟1. 先填【111-1申請總表】會自動帶公式至步驟2.欄位'!AC9</f>
        <v/>
      </c>
      <c r="AD7" s="38" t="str">
        <f>'步驟1. 先填【111-1申請總表】會自動帶公式至步驟2.欄位'!AD9</f>
        <v/>
      </c>
      <c r="AE7" s="39"/>
    </row>
    <row r="8" spans="1:31" s="40" customFormat="1" ht="61.2" customHeight="1">
      <c r="A8" s="35" t="str">
        <f>'步驟1. 先填【111-1申請總表】會自動帶公式至步驟2.欄位'!A10</f>
        <v>111學年度第一學期</v>
      </c>
      <c r="B8" s="34">
        <f>'步驟1. 先填【111-1申請總表】會自動帶公式至步驟2.欄位'!B10</f>
        <v>0</v>
      </c>
      <c r="C8" s="35">
        <f>'步驟1. 先填【111-1申請總表】會自動帶公式至步驟2.欄位'!C10</f>
        <v>0</v>
      </c>
      <c r="D8" s="50" t="s">
        <v>6</v>
      </c>
      <c r="E8" s="36">
        <f>'步驟1. 先填【111-1申請總表】會自動帶公式至步驟2.欄位'!E10</f>
        <v>0</v>
      </c>
      <c r="F8" s="36">
        <f>'步驟1. 先填【111-1申請總表】會自動帶公式至步驟2.欄位'!F10</f>
        <v>0</v>
      </c>
      <c r="G8" s="36">
        <f>'步驟1. 先填【111-1申請總表】會自動帶公式至步驟2.欄位'!G10</f>
        <v>0</v>
      </c>
      <c r="H8" s="36">
        <f>'步驟1. 先填【111-1申請總表】會自動帶公式至步驟2.欄位'!H10</f>
        <v>0</v>
      </c>
      <c r="I8" s="52">
        <f>'步驟1. 先填【111-1申請總表】會自動帶公式至步驟2.欄位'!I10</f>
        <v>0</v>
      </c>
      <c r="J8" s="36">
        <f>'步驟1. 先填【111-1申請總表】會自動帶公式至步驟2.欄位'!J10</f>
        <v>0</v>
      </c>
      <c r="K8" s="36">
        <f>'步驟1. 先填【111-1申請總表】會自動帶公式至步驟2.欄位'!K10</f>
        <v>0</v>
      </c>
      <c r="L8" s="36">
        <f>'步驟1. 先填【111-1申請總表】會自動帶公式至步驟2.欄位'!L10</f>
        <v>0</v>
      </c>
      <c r="M8" s="37">
        <f>'步驟1. 先填【111-1申請總表】會自動帶公式至步驟2.欄位'!M10</f>
        <v>0</v>
      </c>
      <c r="N8" s="36">
        <f>'步驟1. 先填【111-1申請總表】會自動帶公式至步驟2.欄位'!N10</f>
        <v>0</v>
      </c>
      <c r="O8" s="36">
        <f>'步驟1. 先填【111-1申請總表】會自動帶公式至步驟2.欄位'!O10</f>
        <v>0</v>
      </c>
      <c r="P8" s="36" t="str">
        <f>'步驟1. 先填【111-1申請總表】會自動帶公式至步驟2.欄位'!P10</f>
        <v>郵政存簿</v>
      </c>
      <c r="Q8" s="36">
        <f>'步驟1. 先填【111-1申請總表】會自動帶公式至步驟2.欄位'!Q10</f>
        <v>0</v>
      </c>
      <c r="R8" s="36">
        <f>'步驟1. 先填【111-1申請總表】會自動帶公式至步驟2.欄位'!R10</f>
        <v>0</v>
      </c>
      <c r="S8" s="36" t="str">
        <f>'步驟1. 先填【111-1申請總表】會自動帶公式至步驟2.欄位'!S10</f>
        <v>7000021</v>
      </c>
      <c r="T8" s="36">
        <f>'步驟1. 先填【111-1申請總表】會自動帶公式至步驟2.欄位'!T10</f>
        <v>0</v>
      </c>
      <c r="U8" s="38" t="str">
        <f>'步驟1. 先填【111-1申請總表】會自動帶公式至步驟2.欄位'!U10</f>
        <v/>
      </c>
      <c r="V8" s="38" t="str">
        <f>'步驟1. 先填【111-1申請總表】會自動帶公式至步驟2.欄位'!V10</f>
        <v/>
      </c>
      <c r="W8" s="38" t="str">
        <f>'步驟1. 先填【111-1申請總表】會自動帶公式至步驟2.欄位'!W10</f>
        <v/>
      </c>
      <c r="X8" s="38" t="str">
        <f>'步驟1. 先填【111-1申請總表】會自動帶公式至步驟2.欄位'!X10</f>
        <v/>
      </c>
      <c r="Y8" s="38" t="str">
        <f>'步驟1. 先填【111-1申請總表】會自動帶公式至步驟2.欄位'!Y10</f>
        <v/>
      </c>
      <c r="Z8" s="38" t="str">
        <f>'步驟1. 先填【111-1申請總表】會自動帶公式至步驟2.欄位'!Z10</f>
        <v/>
      </c>
      <c r="AA8" s="38" t="str">
        <f>'步驟1. 先填【111-1申請總表】會自動帶公式至步驟2.欄位'!AA10</f>
        <v/>
      </c>
      <c r="AB8" s="38" t="str">
        <f>'步驟1. 先填【111-1申請總表】會自動帶公式至步驟2.欄位'!AB10</f>
        <v/>
      </c>
      <c r="AC8" s="42" t="str">
        <f>'步驟1. 先填【111-1申請總表】會自動帶公式至步驟2.欄位'!AC10</f>
        <v/>
      </c>
      <c r="AD8" s="38" t="str">
        <f>'步驟1. 先填【111-1申請總表】會自動帶公式至步驟2.欄位'!AD10</f>
        <v/>
      </c>
      <c r="AE8" s="39"/>
    </row>
    <row r="9" spans="1:31" s="40" customFormat="1" ht="61.2" customHeight="1">
      <c r="A9" s="35" t="str">
        <f>'步驟1. 先填【111-1申請總表】會自動帶公式至步驟2.欄位'!A11</f>
        <v>111學年度第一學期</v>
      </c>
      <c r="B9" s="34">
        <f>'步驟1. 先填【111-1申請總表】會自動帶公式至步驟2.欄位'!B11</f>
        <v>0</v>
      </c>
      <c r="C9" s="35">
        <f>'步驟1. 先填【111-1申請總表】會自動帶公式至步驟2.欄位'!C11</f>
        <v>0</v>
      </c>
      <c r="D9" s="50" t="s">
        <v>7</v>
      </c>
      <c r="E9" s="36">
        <f>'步驟1. 先填【111-1申請總表】會自動帶公式至步驟2.欄位'!E11</f>
        <v>0</v>
      </c>
      <c r="F9" s="36">
        <f>'步驟1. 先填【111-1申請總表】會自動帶公式至步驟2.欄位'!F11</f>
        <v>0</v>
      </c>
      <c r="G9" s="36">
        <f>'步驟1. 先填【111-1申請總表】會自動帶公式至步驟2.欄位'!G11</f>
        <v>0</v>
      </c>
      <c r="H9" s="36">
        <f>'步驟1. 先填【111-1申請總表】會自動帶公式至步驟2.欄位'!H11</f>
        <v>0</v>
      </c>
      <c r="I9" s="52">
        <f>'步驟1. 先填【111-1申請總表】會自動帶公式至步驟2.欄位'!I11</f>
        <v>0</v>
      </c>
      <c r="J9" s="36">
        <f>'步驟1. 先填【111-1申請總表】會自動帶公式至步驟2.欄位'!J11</f>
        <v>0</v>
      </c>
      <c r="K9" s="36">
        <f>'步驟1. 先填【111-1申請總表】會自動帶公式至步驟2.欄位'!K11</f>
        <v>0</v>
      </c>
      <c r="L9" s="36">
        <f>'步驟1. 先填【111-1申請總表】會自動帶公式至步驟2.欄位'!L11</f>
        <v>0</v>
      </c>
      <c r="M9" s="37">
        <f>'步驟1. 先填【111-1申請總表】會自動帶公式至步驟2.欄位'!M11</f>
        <v>0</v>
      </c>
      <c r="N9" s="36">
        <f>'步驟1. 先填【111-1申請總表】會自動帶公式至步驟2.欄位'!N11</f>
        <v>0</v>
      </c>
      <c r="O9" s="36">
        <f>'步驟1. 先填【111-1申請總表】會自動帶公式至步驟2.欄位'!O11</f>
        <v>0</v>
      </c>
      <c r="P9" s="36" t="str">
        <f>'步驟1. 先填【111-1申請總表】會自動帶公式至步驟2.欄位'!P11</f>
        <v>郵政存簿</v>
      </c>
      <c r="Q9" s="36">
        <f>'步驟1. 先填【111-1申請總表】會自動帶公式至步驟2.欄位'!Q11</f>
        <v>0</v>
      </c>
      <c r="R9" s="36">
        <f>'步驟1. 先填【111-1申請總表】會自動帶公式至步驟2.欄位'!R11</f>
        <v>0</v>
      </c>
      <c r="S9" s="36" t="str">
        <f>'步驟1. 先填【111-1申請總表】會自動帶公式至步驟2.欄位'!S11</f>
        <v>7000021</v>
      </c>
      <c r="T9" s="36">
        <f>'步驟1. 先填【111-1申請總表】會自動帶公式至步驟2.欄位'!T11</f>
        <v>0</v>
      </c>
      <c r="U9" s="38" t="str">
        <f>'步驟1. 先填【111-1申請總表】會自動帶公式至步驟2.欄位'!U11</f>
        <v/>
      </c>
      <c r="V9" s="38" t="str">
        <f>'步驟1. 先填【111-1申請總表】會自動帶公式至步驟2.欄位'!V11</f>
        <v/>
      </c>
      <c r="W9" s="38" t="str">
        <f>'步驟1. 先填【111-1申請總表】會自動帶公式至步驟2.欄位'!W11</f>
        <v/>
      </c>
      <c r="X9" s="38" t="str">
        <f>'步驟1. 先填【111-1申請總表】會自動帶公式至步驟2.欄位'!X11</f>
        <v/>
      </c>
      <c r="Y9" s="38" t="str">
        <f>'步驟1. 先填【111-1申請總表】會自動帶公式至步驟2.欄位'!Y11</f>
        <v/>
      </c>
      <c r="Z9" s="38" t="str">
        <f>'步驟1. 先填【111-1申請總表】會自動帶公式至步驟2.欄位'!Z11</f>
        <v/>
      </c>
      <c r="AA9" s="38" t="str">
        <f>'步驟1. 先填【111-1申請總表】會自動帶公式至步驟2.欄位'!AA11</f>
        <v/>
      </c>
      <c r="AB9" s="38" t="str">
        <f>'步驟1. 先填【111-1申請總表】會自動帶公式至步驟2.欄位'!AB11</f>
        <v/>
      </c>
      <c r="AC9" s="42" t="str">
        <f>'步驟1. 先填【111-1申請總表】會自動帶公式至步驟2.欄位'!AC11</f>
        <v/>
      </c>
      <c r="AD9" s="38" t="str">
        <f>'步驟1. 先填【111-1申請總表】會自動帶公式至步驟2.欄位'!AD11</f>
        <v/>
      </c>
      <c r="AE9" s="39"/>
    </row>
    <row r="10" spans="1:31" s="40" customFormat="1" ht="61.2" customHeight="1">
      <c r="A10" s="35" t="str">
        <f>'步驟1. 先填【111-1申請總表】會自動帶公式至步驟2.欄位'!A12</f>
        <v>111學年度第一學期</v>
      </c>
      <c r="B10" s="34">
        <f>'步驟1. 先填【111-1申請總表】會自動帶公式至步驟2.欄位'!B12</f>
        <v>0</v>
      </c>
      <c r="C10" s="35">
        <f>'步驟1. 先填【111-1申請總表】會自動帶公式至步驟2.欄位'!C12</f>
        <v>0</v>
      </c>
      <c r="D10" s="50" t="s">
        <v>8</v>
      </c>
      <c r="E10" s="36">
        <f>'步驟1. 先填【111-1申請總表】會自動帶公式至步驟2.欄位'!E12</f>
        <v>0</v>
      </c>
      <c r="F10" s="36">
        <f>'步驟1. 先填【111-1申請總表】會自動帶公式至步驟2.欄位'!F12</f>
        <v>0</v>
      </c>
      <c r="G10" s="36">
        <f>'步驟1. 先填【111-1申請總表】會自動帶公式至步驟2.欄位'!G12</f>
        <v>0</v>
      </c>
      <c r="H10" s="36">
        <f>'步驟1. 先填【111-1申請總表】會自動帶公式至步驟2.欄位'!H12</f>
        <v>0</v>
      </c>
      <c r="I10" s="52">
        <f>'步驟1. 先填【111-1申請總表】會自動帶公式至步驟2.欄位'!I12</f>
        <v>0</v>
      </c>
      <c r="J10" s="36">
        <f>'步驟1. 先填【111-1申請總表】會自動帶公式至步驟2.欄位'!J12</f>
        <v>0</v>
      </c>
      <c r="K10" s="36">
        <f>'步驟1. 先填【111-1申請總表】會自動帶公式至步驟2.欄位'!K12</f>
        <v>0</v>
      </c>
      <c r="L10" s="36">
        <f>'步驟1. 先填【111-1申請總表】會自動帶公式至步驟2.欄位'!L12</f>
        <v>0</v>
      </c>
      <c r="M10" s="37">
        <f>'步驟1. 先填【111-1申請總表】會自動帶公式至步驟2.欄位'!M12</f>
        <v>0</v>
      </c>
      <c r="N10" s="36">
        <f>'步驟1. 先填【111-1申請總表】會自動帶公式至步驟2.欄位'!N12</f>
        <v>0</v>
      </c>
      <c r="O10" s="36">
        <f>'步驟1. 先填【111-1申請總表】會自動帶公式至步驟2.欄位'!O12</f>
        <v>0</v>
      </c>
      <c r="P10" s="36" t="str">
        <f>'步驟1. 先填【111-1申請總表】會自動帶公式至步驟2.欄位'!P12</f>
        <v>郵政存簿</v>
      </c>
      <c r="Q10" s="36">
        <f>'步驟1. 先填【111-1申請總表】會自動帶公式至步驟2.欄位'!Q12</f>
        <v>0</v>
      </c>
      <c r="R10" s="36">
        <f>'步驟1. 先填【111-1申請總表】會自動帶公式至步驟2.欄位'!R12</f>
        <v>0</v>
      </c>
      <c r="S10" s="36" t="str">
        <f>'步驟1. 先填【111-1申請總表】會自動帶公式至步驟2.欄位'!S12</f>
        <v>7000021</v>
      </c>
      <c r="T10" s="36">
        <f>'步驟1. 先填【111-1申請總表】會自動帶公式至步驟2.欄位'!T12</f>
        <v>0</v>
      </c>
      <c r="U10" s="38" t="str">
        <f>'步驟1. 先填【111-1申請總表】會自動帶公式至步驟2.欄位'!U12</f>
        <v/>
      </c>
      <c r="V10" s="38" t="str">
        <f>'步驟1. 先填【111-1申請總表】會自動帶公式至步驟2.欄位'!V12</f>
        <v/>
      </c>
      <c r="W10" s="38" t="str">
        <f>'步驟1. 先填【111-1申請總表】會自動帶公式至步驟2.欄位'!W12</f>
        <v/>
      </c>
      <c r="X10" s="38" t="str">
        <f>'步驟1. 先填【111-1申請總表】會自動帶公式至步驟2.欄位'!X12</f>
        <v/>
      </c>
      <c r="Y10" s="38" t="str">
        <f>'步驟1. 先填【111-1申請總表】會自動帶公式至步驟2.欄位'!Y12</f>
        <v/>
      </c>
      <c r="Z10" s="38" t="str">
        <f>'步驟1. 先填【111-1申請總表】會自動帶公式至步驟2.欄位'!Z12</f>
        <v/>
      </c>
      <c r="AA10" s="38" t="str">
        <f>'步驟1. 先填【111-1申請總表】會自動帶公式至步驟2.欄位'!AA12</f>
        <v/>
      </c>
      <c r="AB10" s="38" t="str">
        <f>'步驟1. 先填【111-1申請總表】會自動帶公式至步驟2.欄位'!AB12</f>
        <v/>
      </c>
      <c r="AC10" s="42" t="str">
        <f>'步驟1. 先填【111-1申請總表】會自動帶公式至步驟2.欄位'!AC12</f>
        <v/>
      </c>
      <c r="AD10" s="38" t="str">
        <f>'步驟1. 先填【111-1申請總表】會自動帶公式至步驟2.欄位'!AD12</f>
        <v/>
      </c>
      <c r="AE10" s="39"/>
    </row>
    <row r="11" spans="1:31" s="40" customFormat="1" ht="61.2" customHeight="1">
      <c r="A11" s="35" t="str">
        <f>'步驟1. 先填【111-1申請總表】會自動帶公式至步驟2.欄位'!A13</f>
        <v>111學年度第一學期</v>
      </c>
      <c r="B11" s="34">
        <f>'步驟1. 先填【111-1申請總表】會自動帶公式至步驟2.欄位'!B13</f>
        <v>0</v>
      </c>
      <c r="C11" s="35">
        <f>'步驟1. 先填【111-1申請總表】會自動帶公式至步驟2.欄位'!C13</f>
        <v>0</v>
      </c>
      <c r="D11" s="50" t="s">
        <v>9</v>
      </c>
      <c r="E11" s="36">
        <f>'步驟1. 先填【111-1申請總表】會自動帶公式至步驟2.欄位'!E13</f>
        <v>0</v>
      </c>
      <c r="F11" s="36">
        <f>'步驟1. 先填【111-1申請總表】會自動帶公式至步驟2.欄位'!F13</f>
        <v>0</v>
      </c>
      <c r="G11" s="36">
        <f>'步驟1. 先填【111-1申請總表】會自動帶公式至步驟2.欄位'!G13</f>
        <v>0</v>
      </c>
      <c r="H11" s="36">
        <f>'步驟1. 先填【111-1申請總表】會自動帶公式至步驟2.欄位'!H13</f>
        <v>0</v>
      </c>
      <c r="I11" s="52">
        <f>'步驟1. 先填【111-1申請總表】會自動帶公式至步驟2.欄位'!I13</f>
        <v>0</v>
      </c>
      <c r="J11" s="36">
        <f>'步驟1. 先填【111-1申請總表】會自動帶公式至步驟2.欄位'!J13</f>
        <v>0</v>
      </c>
      <c r="K11" s="36">
        <f>'步驟1. 先填【111-1申請總表】會自動帶公式至步驟2.欄位'!K13</f>
        <v>0</v>
      </c>
      <c r="L11" s="36">
        <f>'步驟1. 先填【111-1申請總表】會自動帶公式至步驟2.欄位'!L13</f>
        <v>0</v>
      </c>
      <c r="M11" s="37">
        <f>'步驟1. 先填【111-1申請總表】會自動帶公式至步驟2.欄位'!M13</f>
        <v>0</v>
      </c>
      <c r="N11" s="36">
        <f>'步驟1. 先填【111-1申請總表】會自動帶公式至步驟2.欄位'!N13</f>
        <v>0</v>
      </c>
      <c r="O11" s="36">
        <f>'步驟1. 先填【111-1申請總表】會自動帶公式至步驟2.欄位'!O13</f>
        <v>0</v>
      </c>
      <c r="P11" s="36" t="str">
        <f>'步驟1. 先填【111-1申請總表】會自動帶公式至步驟2.欄位'!P13</f>
        <v>郵政存簿</v>
      </c>
      <c r="Q11" s="36">
        <f>'步驟1. 先填【111-1申請總表】會自動帶公式至步驟2.欄位'!Q13</f>
        <v>0</v>
      </c>
      <c r="R11" s="36">
        <f>'步驟1. 先填【111-1申請總表】會自動帶公式至步驟2.欄位'!R13</f>
        <v>0</v>
      </c>
      <c r="S11" s="36" t="str">
        <f>'步驟1. 先填【111-1申請總表】會自動帶公式至步驟2.欄位'!S13</f>
        <v>7000021</v>
      </c>
      <c r="T11" s="36">
        <f>'步驟1. 先填【111-1申請總表】會自動帶公式至步驟2.欄位'!T13</f>
        <v>0</v>
      </c>
      <c r="U11" s="38" t="str">
        <f>'步驟1. 先填【111-1申請總表】會自動帶公式至步驟2.欄位'!U13</f>
        <v/>
      </c>
      <c r="V11" s="38" t="str">
        <f>'步驟1. 先填【111-1申請總表】會自動帶公式至步驟2.欄位'!V13</f>
        <v/>
      </c>
      <c r="W11" s="38" t="str">
        <f>'步驟1. 先填【111-1申請總表】會自動帶公式至步驟2.欄位'!W13</f>
        <v/>
      </c>
      <c r="X11" s="38" t="str">
        <f>'步驟1. 先填【111-1申請總表】會自動帶公式至步驟2.欄位'!X13</f>
        <v/>
      </c>
      <c r="Y11" s="38" t="str">
        <f>'步驟1. 先填【111-1申請總表】會自動帶公式至步驟2.欄位'!Y13</f>
        <v/>
      </c>
      <c r="Z11" s="38" t="str">
        <f>'步驟1. 先填【111-1申請總表】會自動帶公式至步驟2.欄位'!Z13</f>
        <v/>
      </c>
      <c r="AA11" s="38" t="str">
        <f>'步驟1. 先填【111-1申請總表】會自動帶公式至步驟2.欄位'!AA13</f>
        <v/>
      </c>
      <c r="AB11" s="38" t="str">
        <f>'步驟1. 先填【111-1申請總表】會自動帶公式至步驟2.欄位'!AB13</f>
        <v/>
      </c>
      <c r="AC11" s="42" t="str">
        <f>'步驟1. 先填【111-1申請總表】會自動帶公式至步驟2.欄位'!AC13</f>
        <v/>
      </c>
      <c r="AD11" s="38" t="str">
        <f>'步驟1. 先填【111-1申請總表】會自動帶公式至步驟2.欄位'!AD13</f>
        <v/>
      </c>
      <c r="AE11" s="39"/>
    </row>
    <row r="12" spans="1:31" s="40" customFormat="1" ht="61.2" customHeight="1">
      <c r="A12" s="35" t="str">
        <f>'步驟1. 先填【111-1申請總表】會自動帶公式至步驟2.欄位'!A14</f>
        <v>111學年度第一學期</v>
      </c>
      <c r="B12" s="34">
        <f>'步驟1. 先填【111-1申請總表】會自動帶公式至步驟2.欄位'!B14</f>
        <v>0</v>
      </c>
      <c r="C12" s="35">
        <f>'步驟1. 先填【111-1申請總表】會自動帶公式至步驟2.欄位'!C14</f>
        <v>0</v>
      </c>
      <c r="D12" s="50" t="s">
        <v>10</v>
      </c>
      <c r="E12" s="36">
        <f>'步驟1. 先填【111-1申請總表】會自動帶公式至步驟2.欄位'!E14</f>
        <v>0</v>
      </c>
      <c r="F12" s="36">
        <f>'步驟1. 先填【111-1申請總表】會自動帶公式至步驟2.欄位'!F14</f>
        <v>0</v>
      </c>
      <c r="G12" s="36">
        <f>'步驟1. 先填【111-1申請總表】會自動帶公式至步驟2.欄位'!G14</f>
        <v>0</v>
      </c>
      <c r="H12" s="36">
        <f>'步驟1. 先填【111-1申請總表】會自動帶公式至步驟2.欄位'!H14</f>
        <v>0</v>
      </c>
      <c r="I12" s="52">
        <f>'步驟1. 先填【111-1申請總表】會自動帶公式至步驟2.欄位'!I14</f>
        <v>0</v>
      </c>
      <c r="J12" s="36">
        <f>'步驟1. 先填【111-1申請總表】會自動帶公式至步驟2.欄位'!J14</f>
        <v>0</v>
      </c>
      <c r="K12" s="36">
        <f>'步驟1. 先填【111-1申請總表】會自動帶公式至步驟2.欄位'!K14</f>
        <v>0</v>
      </c>
      <c r="L12" s="36">
        <f>'步驟1. 先填【111-1申請總表】會自動帶公式至步驟2.欄位'!L14</f>
        <v>0</v>
      </c>
      <c r="M12" s="37">
        <f>'步驟1. 先填【111-1申請總表】會自動帶公式至步驟2.欄位'!M14</f>
        <v>0</v>
      </c>
      <c r="N12" s="36">
        <f>'步驟1. 先填【111-1申請總表】會自動帶公式至步驟2.欄位'!N14</f>
        <v>0</v>
      </c>
      <c r="O12" s="36">
        <f>'步驟1. 先填【111-1申請總表】會自動帶公式至步驟2.欄位'!O14</f>
        <v>0</v>
      </c>
      <c r="P12" s="36" t="str">
        <f>'步驟1. 先填【111-1申請總表】會自動帶公式至步驟2.欄位'!P14</f>
        <v>郵政存簿</v>
      </c>
      <c r="Q12" s="36">
        <f>'步驟1. 先填【111-1申請總表】會自動帶公式至步驟2.欄位'!Q14</f>
        <v>0</v>
      </c>
      <c r="R12" s="36">
        <f>'步驟1. 先填【111-1申請總表】會自動帶公式至步驟2.欄位'!R14</f>
        <v>0</v>
      </c>
      <c r="S12" s="36" t="str">
        <f>'步驟1. 先填【111-1申請總表】會自動帶公式至步驟2.欄位'!S14</f>
        <v>7000021</v>
      </c>
      <c r="T12" s="36">
        <f>'步驟1. 先填【111-1申請總表】會自動帶公式至步驟2.欄位'!T14</f>
        <v>0</v>
      </c>
      <c r="U12" s="38" t="str">
        <f>'步驟1. 先填【111-1申請總表】會自動帶公式至步驟2.欄位'!U14</f>
        <v/>
      </c>
      <c r="V12" s="38" t="str">
        <f>'步驟1. 先填【111-1申請總表】會自動帶公式至步驟2.欄位'!V14</f>
        <v/>
      </c>
      <c r="W12" s="38" t="str">
        <f>'步驟1. 先填【111-1申請總表】會自動帶公式至步驟2.欄位'!W14</f>
        <v/>
      </c>
      <c r="X12" s="38" t="str">
        <f>'步驟1. 先填【111-1申請總表】會自動帶公式至步驟2.欄位'!X14</f>
        <v/>
      </c>
      <c r="Y12" s="38" t="str">
        <f>'步驟1. 先填【111-1申請總表】會自動帶公式至步驟2.欄位'!Y14</f>
        <v/>
      </c>
      <c r="Z12" s="38" t="str">
        <f>'步驟1. 先填【111-1申請總表】會自動帶公式至步驟2.欄位'!Z14</f>
        <v/>
      </c>
      <c r="AA12" s="38" t="str">
        <f>'步驟1. 先填【111-1申請總表】會自動帶公式至步驟2.欄位'!AA14</f>
        <v/>
      </c>
      <c r="AB12" s="38" t="str">
        <f>'步驟1. 先填【111-1申請總表】會自動帶公式至步驟2.欄位'!AB14</f>
        <v/>
      </c>
      <c r="AC12" s="42" t="str">
        <f>'步驟1. 先填【111-1申請總表】會自動帶公式至步驟2.欄位'!AC14</f>
        <v/>
      </c>
      <c r="AD12" s="38" t="str">
        <f>'步驟1. 先填【111-1申請總表】會自動帶公式至步驟2.欄位'!AD14</f>
        <v/>
      </c>
      <c r="AE12" s="39"/>
    </row>
    <row r="13" spans="1:31" s="40" customFormat="1" ht="61.2" customHeight="1">
      <c r="A13" s="35" t="str">
        <f>'步驟1. 先填【111-1申請總表】會自動帶公式至步驟2.欄位'!A15</f>
        <v>111學年度第一學期</v>
      </c>
      <c r="B13" s="34">
        <f>'步驟1. 先填【111-1申請總表】會自動帶公式至步驟2.欄位'!B15</f>
        <v>0</v>
      </c>
      <c r="C13" s="35">
        <f>'步驟1. 先填【111-1申請總表】會自動帶公式至步驟2.欄位'!C15</f>
        <v>0</v>
      </c>
      <c r="D13" s="50" t="s">
        <v>11</v>
      </c>
      <c r="E13" s="36">
        <f>'步驟1. 先填【111-1申請總表】會自動帶公式至步驟2.欄位'!E15</f>
        <v>0</v>
      </c>
      <c r="F13" s="36">
        <f>'步驟1. 先填【111-1申請總表】會自動帶公式至步驟2.欄位'!F15</f>
        <v>0</v>
      </c>
      <c r="G13" s="36">
        <f>'步驟1. 先填【111-1申請總表】會自動帶公式至步驟2.欄位'!G15</f>
        <v>0</v>
      </c>
      <c r="H13" s="36">
        <f>'步驟1. 先填【111-1申請總表】會自動帶公式至步驟2.欄位'!H15</f>
        <v>0</v>
      </c>
      <c r="I13" s="52">
        <f>'步驟1. 先填【111-1申請總表】會自動帶公式至步驟2.欄位'!I15</f>
        <v>0</v>
      </c>
      <c r="J13" s="36">
        <f>'步驟1. 先填【111-1申請總表】會自動帶公式至步驟2.欄位'!J15</f>
        <v>0</v>
      </c>
      <c r="K13" s="36">
        <f>'步驟1. 先填【111-1申請總表】會自動帶公式至步驟2.欄位'!K15</f>
        <v>0</v>
      </c>
      <c r="L13" s="36">
        <f>'步驟1. 先填【111-1申請總表】會自動帶公式至步驟2.欄位'!L15</f>
        <v>0</v>
      </c>
      <c r="M13" s="37">
        <f>'步驟1. 先填【111-1申請總表】會自動帶公式至步驟2.欄位'!M15</f>
        <v>0</v>
      </c>
      <c r="N13" s="36">
        <f>'步驟1. 先填【111-1申請總表】會自動帶公式至步驟2.欄位'!N15</f>
        <v>0</v>
      </c>
      <c r="O13" s="36">
        <f>'步驟1. 先填【111-1申請總表】會自動帶公式至步驟2.欄位'!O15</f>
        <v>0</v>
      </c>
      <c r="P13" s="36" t="str">
        <f>'步驟1. 先填【111-1申請總表】會自動帶公式至步驟2.欄位'!P15</f>
        <v>郵政存簿</v>
      </c>
      <c r="Q13" s="36">
        <f>'步驟1. 先填【111-1申請總表】會自動帶公式至步驟2.欄位'!Q15</f>
        <v>0</v>
      </c>
      <c r="R13" s="36">
        <f>'步驟1. 先填【111-1申請總表】會自動帶公式至步驟2.欄位'!R15</f>
        <v>0</v>
      </c>
      <c r="S13" s="36" t="str">
        <f>'步驟1. 先填【111-1申請總表】會自動帶公式至步驟2.欄位'!S15</f>
        <v>7000021</v>
      </c>
      <c r="T13" s="36">
        <f>'步驟1. 先填【111-1申請總表】會自動帶公式至步驟2.欄位'!T15</f>
        <v>0</v>
      </c>
      <c r="U13" s="38" t="str">
        <f>'步驟1. 先填【111-1申請總表】會自動帶公式至步驟2.欄位'!U15</f>
        <v/>
      </c>
      <c r="V13" s="38" t="str">
        <f>'步驟1. 先填【111-1申請總表】會自動帶公式至步驟2.欄位'!V15</f>
        <v/>
      </c>
      <c r="W13" s="38" t="str">
        <f>'步驟1. 先填【111-1申請總表】會自動帶公式至步驟2.欄位'!W15</f>
        <v/>
      </c>
      <c r="X13" s="38" t="str">
        <f>'步驟1. 先填【111-1申請總表】會自動帶公式至步驟2.欄位'!X15</f>
        <v/>
      </c>
      <c r="Y13" s="38" t="str">
        <f>'步驟1. 先填【111-1申請總表】會自動帶公式至步驟2.欄位'!Y15</f>
        <v/>
      </c>
      <c r="Z13" s="38" t="str">
        <f>'步驟1. 先填【111-1申請總表】會自動帶公式至步驟2.欄位'!Z15</f>
        <v/>
      </c>
      <c r="AA13" s="38" t="str">
        <f>'步驟1. 先填【111-1申請總表】會自動帶公式至步驟2.欄位'!AA15</f>
        <v/>
      </c>
      <c r="AB13" s="38" t="str">
        <f>'步驟1. 先填【111-1申請總表】會自動帶公式至步驟2.欄位'!AB15</f>
        <v/>
      </c>
      <c r="AC13" s="42" t="str">
        <f>'步驟1. 先填【111-1申請總表】會自動帶公式至步驟2.欄位'!AC15</f>
        <v/>
      </c>
      <c r="AD13" s="38" t="str">
        <f>'步驟1. 先填【111-1申請總表】會自動帶公式至步驟2.欄位'!AD15</f>
        <v/>
      </c>
      <c r="AE13" s="39"/>
    </row>
    <row r="14" spans="1:31" s="40" customFormat="1" ht="61.2" customHeight="1">
      <c r="A14" s="35" t="str">
        <f>'步驟1. 先填【111-1申請總表】會自動帶公式至步驟2.欄位'!A16</f>
        <v>111學年度第一學期</v>
      </c>
      <c r="B14" s="34">
        <f>'步驟1. 先填【111-1申請總表】會自動帶公式至步驟2.欄位'!B16</f>
        <v>0</v>
      </c>
      <c r="C14" s="35">
        <f>'步驟1. 先填【111-1申請總表】會自動帶公式至步驟2.欄位'!C16</f>
        <v>0</v>
      </c>
      <c r="D14" s="50" t="s">
        <v>12</v>
      </c>
      <c r="E14" s="36">
        <f>'步驟1. 先填【111-1申請總表】會自動帶公式至步驟2.欄位'!E16</f>
        <v>0</v>
      </c>
      <c r="F14" s="36">
        <f>'步驟1. 先填【111-1申請總表】會自動帶公式至步驟2.欄位'!F16</f>
        <v>0</v>
      </c>
      <c r="G14" s="36">
        <f>'步驟1. 先填【111-1申請總表】會自動帶公式至步驟2.欄位'!G16</f>
        <v>0</v>
      </c>
      <c r="H14" s="36">
        <f>'步驟1. 先填【111-1申請總表】會自動帶公式至步驟2.欄位'!H16</f>
        <v>0</v>
      </c>
      <c r="I14" s="52">
        <f>'步驟1. 先填【111-1申請總表】會自動帶公式至步驟2.欄位'!I16</f>
        <v>0</v>
      </c>
      <c r="J14" s="36">
        <f>'步驟1. 先填【111-1申請總表】會自動帶公式至步驟2.欄位'!J16</f>
        <v>0</v>
      </c>
      <c r="K14" s="36">
        <f>'步驟1. 先填【111-1申請總表】會自動帶公式至步驟2.欄位'!K16</f>
        <v>0</v>
      </c>
      <c r="L14" s="36">
        <f>'步驟1. 先填【111-1申請總表】會自動帶公式至步驟2.欄位'!L16</f>
        <v>0</v>
      </c>
      <c r="M14" s="37">
        <f>'步驟1. 先填【111-1申請總表】會自動帶公式至步驟2.欄位'!M16</f>
        <v>0</v>
      </c>
      <c r="N14" s="36">
        <f>'步驟1. 先填【111-1申請總表】會自動帶公式至步驟2.欄位'!N16</f>
        <v>0</v>
      </c>
      <c r="O14" s="36">
        <f>'步驟1. 先填【111-1申請總表】會自動帶公式至步驟2.欄位'!O16</f>
        <v>0</v>
      </c>
      <c r="P14" s="36" t="str">
        <f>'步驟1. 先填【111-1申請總表】會自動帶公式至步驟2.欄位'!P16</f>
        <v>郵政存簿</v>
      </c>
      <c r="Q14" s="36">
        <f>'步驟1. 先填【111-1申請總表】會自動帶公式至步驟2.欄位'!Q16</f>
        <v>0</v>
      </c>
      <c r="R14" s="36">
        <f>'步驟1. 先填【111-1申請總表】會自動帶公式至步驟2.欄位'!R16</f>
        <v>0</v>
      </c>
      <c r="S14" s="36" t="str">
        <f>'步驟1. 先填【111-1申請總表】會自動帶公式至步驟2.欄位'!S16</f>
        <v>7000021</v>
      </c>
      <c r="T14" s="36">
        <f>'步驟1. 先填【111-1申請總表】會自動帶公式至步驟2.欄位'!T16</f>
        <v>0</v>
      </c>
      <c r="U14" s="38" t="str">
        <f>'步驟1. 先填【111-1申請總表】會自動帶公式至步驟2.欄位'!U16</f>
        <v/>
      </c>
      <c r="V14" s="38" t="str">
        <f>'步驟1. 先填【111-1申請總表】會自動帶公式至步驟2.欄位'!V16</f>
        <v/>
      </c>
      <c r="W14" s="38" t="str">
        <f>'步驟1. 先填【111-1申請總表】會自動帶公式至步驟2.欄位'!W16</f>
        <v/>
      </c>
      <c r="X14" s="38" t="str">
        <f>'步驟1. 先填【111-1申請總表】會自動帶公式至步驟2.欄位'!X16</f>
        <v/>
      </c>
      <c r="Y14" s="38" t="str">
        <f>'步驟1. 先填【111-1申請總表】會自動帶公式至步驟2.欄位'!Y16</f>
        <v/>
      </c>
      <c r="Z14" s="38" t="str">
        <f>'步驟1. 先填【111-1申請總表】會自動帶公式至步驟2.欄位'!Z16</f>
        <v/>
      </c>
      <c r="AA14" s="38" t="str">
        <f>'步驟1. 先填【111-1申請總表】會自動帶公式至步驟2.欄位'!AA16</f>
        <v/>
      </c>
      <c r="AB14" s="38" t="str">
        <f>'步驟1. 先填【111-1申請總表】會自動帶公式至步驟2.欄位'!AB16</f>
        <v/>
      </c>
      <c r="AC14" s="42" t="str">
        <f>'步驟1. 先填【111-1申請總表】會自動帶公式至步驟2.欄位'!AC16</f>
        <v/>
      </c>
      <c r="AD14" s="38" t="str">
        <f>'步驟1. 先填【111-1申請總表】會自動帶公式至步驟2.欄位'!AD16</f>
        <v/>
      </c>
      <c r="AE14" s="39"/>
    </row>
    <row r="15" spans="1:31" s="40" customFormat="1" ht="61.2" customHeight="1">
      <c r="A15" s="35" t="str">
        <f>'步驟1. 先填【111-1申請總表】會自動帶公式至步驟2.欄位'!A17</f>
        <v>111學年度第一學期</v>
      </c>
      <c r="B15" s="34">
        <f>'步驟1. 先填【111-1申請總表】會自動帶公式至步驟2.欄位'!B17</f>
        <v>0</v>
      </c>
      <c r="C15" s="35">
        <f>'步驟1. 先填【111-1申請總表】會自動帶公式至步驟2.欄位'!C17</f>
        <v>0</v>
      </c>
      <c r="D15" s="50" t="s">
        <v>13</v>
      </c>
      <c r="E15" s="36">
        <f>'步驟1. 先填【111-1申請總表】會自動帶公式至步驟2.欄位'!E17</f>
        <v>0</v>
      </c>
      <c r="F15" s="36">
        <f>'步驟1. 先填【111-1申請總表】會自動帶公式至步驟2.欄位'!F17</f>
        <v>0</v>
      </c>
      <c r="G15" s="36">
        <f>'步驟1. 先填【111-1申請總表】會自動帶公式至步驟2.欄位'!G17</f>
        <v>0</v>
      </c>
      <c r="H15" s="36">
        <f>'步驟1. 先填【111-1申請總表】會自動帶公式至步驟2.欄位'!H17</f>
        <v>0</v>
      </c>
      <c r="I15" s="52">
        <f>'步驟1. 先填【111-1申請總表】會自動帶公式至步驟2.欄位'!I17</f>
        <v>0</v>
      </c>
      <c r="J15" s="36">
        <f>'步驟1. 先填【111-1申請總表】會自動帶公式至步驟2.欄位'!J17</f>
        <v>0</v>
      </c>
      <c r="K15" s="36">
        <f>'步驟1. 先填【111-1申請總表】會自動帶公式至步驟2.欄位'!K17</f>
        <v>0</v>
      </c>
      <c r="L15" s="36">
        <f>'步驟1. 先填【111-1申請總表】會自動帶公式至步驟2.欄位'!L17</f>
        <v>0</v>
      </c>
      <c r="M15" s="37">
        <f>'步驟1. 先填【111-1申請總表】會自動帶公式至步驟2.欄位'!M17</f>
        <v>0</v>
      </c>
      <c r="N15" s="36">
        <f>'步驟1. 先填【111-1申請總表】會自動帶公式至步驟2.欄位'!N17</f>
        <v>0</v>
      </c>
      <c r="O15" s="36">
        <f>'步驟1. 先填【111-1申請總表】會自動帶公式至步驟2.欄位'!O17</f>
        <v>0</v>
      </c>
      <c r="P15" s="36" t="str">
        <f>'步驟1. 先填【111-1申請總表】會自動帶公式至步驟2.欄位'!P17</f>
        <v>郵政存簿</v>
      </c>
      <c r="Q15" s="36">
        <f>'步驟1. 先填【111-1申請總表】會自動帶公式至步驟2.欄位'!Q17</f>
        <v>0</v>
      </c>
      <c r="R15" s="36">
        <f>'步驟1. 先填【111-1申請總表】會自動帶公式至步驟2.欄位'!R17</f>
        <v>0</v>
      </c>
      <c r="S15" s="36" t="str">
        <f>'步驟1. 先填【111-1申請總表】會自動帶公式至步驟2.欄位'!S17</f>
        <v>7000021</v>
      </c>
      <c r="T15" s="36">
        <f>'步驟1. 先填【111-1申請總表】會自動帶公式至步驟2.欄位'!T17</f>
        <v>0</v>
      </c>
      <c r="U15" s="38" t="str">
        <f>'步驟1. 先填【111-1申請總表】會自動帶公式至步驟2.欄位'!U17</f>
        <v/>
      </c>
      <c r="V15" s="38" t="str">
        <f>'步驟1. 先填【111-1申請總表】會自動帶公式至步驟2.欄位'!V17</f>
        <v/>
      </c>
      <c r="W15" s="38" t="str">
        <f>'步驟1. 先填【111-1申請總表】會自動帶公式至步驟2.欄位'!W17</f>
        <v/>
      </c>
      <c r="X15" s="38" t="str">
        <f>'步驟1. 先填【111-1申請總表】會自動帶公式至步驟2.欄位'!X17</f>
        <v/>
      </c>
      <c r="Y15" s="38" t="str">
        <f>'步驟1. 先填【111-1申請總表】會自動帶公式至步驟2.欄位'!Y17</f>
        <v/>
      </c>
      <c r="Z15" s="38" t="str">
        <f>'步驟1. 先填【111-1申請總表】會自動帶公式至步驟2.欄位'!Z17</f>
        <v/>
      </c>
      <c r="AA15" s="38" t="str">
        <f>'步驟1. 先填【111-1申請總表】會自動帶公式至步驟2.欄位'!AA17</f>
        <v/>
      </c>
      <c r="AB15" s="38" t="str">
        <f>'步驟1. 先填【111-1申請總表】會自動帶公式至步驟2.欄位'!AB17</f>
        <v/>
      </c>
      <c r="AC15" s="42" t="str">
        <f>'步驟1. 先填【111-1申請總表】會自動帶公式至步驟2.欄位'!AC17</f>
        <v/>
      </c>
      <c r="AD15" s="38" t="str">
        <f>'步驟1. 先填【111-1申請總表】會自動帶公式至步驟2.欄位'!AD17</f>
        <v/>
      </c>
      <c r="AE15" s="39"/>
    </row>
    <row r="16" spans="1:31" s="40" customFormat="1" ht="61.2" customHeight="1">
      <c r="A16" s="35" t="str">
        <f>'步驟1. 先填【111-1申請總表】會自動帶公式至步驟2.欄位'!A18</f>
        <v>111學年度第一學期</v>
      </c>
      <c r="B16" s="34">
        <f>'步驟1. 先填【111-1申請總表】會自動帶公式至步驟2.欄位'!B18</f>
        <v>0</v>
      </c>
      <c r="C16" s="35">
        <f>'步驟1. 先填【111-1申請總表】會自動帶公式至步驟2.欄位'!C18</f>
        <v>0</v>
      </c>
      <c r="D16" s="50" t="s">
        <v>14</v>
      </c>
      <c r="E16" s="36">
        <f>'步驟1. 先填【111-1申請總表】會自動帶公式至步驟2.欄位'!E18</f>
        <v>0</v>
      </c>
      <c r="F16" s="36">
        <f>'步驟1. 先填【111-1申請總表】會自動帶公式至步驟2.欄位'!F18</f>
        <v>0</v>
      </c>
      <c r="G16" s="36">
        <f>'步驟1. 先填【111-1申請總表】會自動帶公式至步驟2.欄位'!G18</f>
        <v>0</v>
      </c>
      <c r="H16" s="36">
        <f>'步驟1. 先填【111-1申請總表】會自動帶公式至步驟2.欄位'!H18</f>
        <v>0</v>
      </c>
      <c r="I16" s="52">
        <f>'步驟1. 先填【111-1申請總表】會自動帶公式至步驟2.欄位'!I18</f>
        <v>0</v>
      </c>
      <c r="J16" s="36">
        <f>'步驟1. 先填【111-1申請總表】會自動帶公式至步驟2.欄位'!J18</f>
        <v>0</v>
      </c>
      <c r="K16" s="36">
        <f>'步驟1. 先填【111-1申請總表】會自動帶公式至步驟2.欄位'!K18</f>
        <v>0</v>
      </c>
      <c r="L16" s="36">
        <f>'步驟1. 先填【111-1申請總表】會自動帶公式至步驟2.欄位'!L18</f>
        <v>0</v>
      </c>
      <c r="M16" s="37">
        <f>'步驟1. 先填【111-1申請總表】會自動帶公式至步驟2.欄位'!M18</f>
        <v>0</v>
      </c>
      <c r="N16" s="36">
        <f>'步驟1. 先填【111-1申請總表】會自動帶公式至步驟2.欄位'!N18</f>
        <v>0</v>
      </c>
      <c r="O16" s="36">
        <f>'步驟1. 先填【111-1申請總表】會自動帶公式至步驟2.欄位'!O18</f>
        <v>0</v>
      </c>
      <c r="P16" s="36" t="str">
        <f>'步驟1. 先填【111-1申請總表】會自動帶公式至步驟2.欄位'!P18</f>
        <v>郵政存簿</v>
      </c>
      <c r="Q16" s="36">
        <f>'步驟1. 先填【111-1申請總表】會自動帶公式至步驟2.欄位'!Q18</f>
        <v>0</v>
      </c>
      <c r="R16" s="36">
        <f>'步驟1. 先填【111-1申請總表】會自動帶公式至步驟2.欄位'!R18</f>
        <v>0</v>
      </c>
      <c r="S16" s="36" t="str">
        <f>'步驟1. 先填【111-1申請總表】會自動帶公式至步驟2.欄位'!S18</f>
        <v>7000021</v>
      </c>
      <c r="T16" s="36">
        <f>'步驟1. 先填【111-1申請總表】會自動帶公式至步驟2.欄位'!T18</f>
        <v>0</v>
      </c>
      <c r="U16" s="38" t="str">
        <f>'步驟1. 先填【111-1申請總表】會自動帶公式至步驟2.欄位'!U18</f>
        <v/>
      </c>
      <c r="V16" s="38" t="str">
        <f>'步驟1. 先填【111-1申請總表】會自動帶公式至步驟2.欄位'!V18</f>
        <v/>
      </c>
      <c r="W16" s="38" t="str">
        <f>'步驟1. 先填【111-1申請總表】會自動帶公式至步驟2.欄位'!W18</f>
        <v/>
      </c>
      <c r="X16" s="38" t="str">
        <f>'步驟1. 先填【111-1申請總表】會自動帶公式至步驟2.欄位'!X18</f>
        <v/>
      </c>
      <c r="Y16" s="38" t="str">
        <f>'步驟1. 先填【111-1申請總表】會自動帶公式至步驟2.欄位'!Y18</f>
        <v/>
      </c>
      <c r="Z16" s="38" t="str">
        <f>'步驟1. 先填【111-1申請總表】會自動帶公式至步驟2.欄位'!Z18</f>
        <v/>
      </c>
      <c r="AA16" s="38" t="str">
        <f>'步驟1. 先填【111-1申請總表】會自動帶公式至步驟2.欄位'!AA18</f>
        <v/>
      </c>
      <c r="AB16" s="38" t="str">
        <f>'步驟1. 先填【111-1申請總表】會自動帶公式至步驟2.欄位'!AB18</f>
        <v/>
      </c>
      <c r="AC16" s="42" t="str">
        <f>'步驟1. 先填【111-1申請總表】會自動帶公式至步驟2.欄位'!AC18</f>
        <v/>
      </c>
      <c r="AD16" s="38" t="str">
        <f>'步驟1. 先填【111-1申請總表】會自動帶公式至步驟2.欄位'!AD18</f>
        <v/>
      </c>
      <c r="AE16" s="39"/>
    </row>
    <row r="17" spans="1:31" s="40" customFormat="1" ht="61.2" customHeight="1">
      <c r="A17" s="35" t="str">
        <f>'步驟1. 先填【111-1申請總表】會自動帶公式至步驟2.欄位'!A19</f>
        <v>111學年度第一學期</v>
      </c>
      <c r="B17" s="34">
        <f>'步驟1. 先填【111-1申請總表】會自動帶公式至步驟2.欄位'!B19</f>
        <v>0</v>
      </c>
      <c r="C17" s="35">
        <f>'步驟1. 先填【111-1申請總表】會自動帶公式至步驟2.欄位'!C19</f>
        <v>0</v>
      </c>
      <c r="D17" s="50" t="s">
        <v>15</v>
      </c>
      <c r="E17" s="36">
        <f>'步驟1. 先填【111-1申請總表】會自動帶公式至步驟2.欄位'!E19</f>
        <v>0</v>
      </c>
      <c r="F17" s="36">
        <f>'步驟1. 先填【111-1申請總表】會自動帶公式至步驟2.欄位'!F19</f>
        <v>0</v>
      </c>
      <c r="G17" s="36">
        <f>'步驟1. 先填【111-1申請總表】會自動帶公式至步驟2.欄位'!G19</f>
        <v>0</v>
      </c>
      <c r="H17" s="36">
        <f>'步驟1. 先填【111-1申請總表】會自動帶公式至步驟2.欄位'!H19</f>
        <v>0</v>
      </c>
      <c r="I17" s="52">
        <f>'步驟1. 先填【111-1申請總表】會自動帶公式至步驟2.欄位'!I19</f>
        <v>0</v>
      </c>
      <c r="J17" s="36">
        <f>'步驟1. 先填【111-1申請總表】會自動帶公式至步驟2.欄位'!J19</f>
        <v>0</v>
      </c>
      <c r="K17" s="36">
        <f>'步驟1. 先填【111-1申請總表】會自動帶公式至步驟2.欄位'!K19</f>
        <v>0</v>
      </c>
      <c r="L17" s="36">
        <f>'步驟1. 先填【111-1申請總表】會自動帶公式至步驟2.欄位'!L19</f>
        <v>0</v>
      </c>
      <c r="M17" s="37">
        <f>'步驟1. 先填【111-1申請總表】會自動帶公式至步驟2.欄位'!M19</f>
        <v>0</v>
      </c>
      <c r="N17" s="36">
        <f>'步驟1. 先填【111-1申請總表】會自動帶公式至步驟2.欄位'!N19</f>
        <v>0</v>
      </c>
      <c r="O17" s="36">
        <f>'步驟1. 先填【111-1申請總表】會自動帶公式至步驟2.欄位'!O19</f>
        <v>0</v>
      </c>
      <c r="P17" s="36" t="str">
        <f>'步驟1. 先填【111-1申請總表】會自動帶公式至步驟2.欄位'!P19</f>
        <v>郵政存簿</v>
      </c>
      <c r="Q17" s="36">
        <f>'步驟1. 先填【111-1申請總表】會自動帶公式至步驟2.欄位'!Q19</f>
        <v>0</v>
      </c>
      <c r="R17" s="36">
        <f>'步驟1. 先填【111-1申請總表】會自動帶公式至步驟2.欄位'!R19</f>
        <v>0</v>
      </c>
      <c r="S17" s="36" t="str">
        <f>'步驟1. 先填【111-1申請總表】會自動帶公式至步驟2.欄位'!S19</f>
        <v>7000021</v>
      </c>
      <c r="T17" s="36">
        <f>'步驟1. 先填【111-1申請總表】會自動帶公式至步驟2.欄位'!T19</f>
        <v>0</v>
      </c>
      <c r="U17" s="38" t="str">
        <f>'步驟1. 先填【111-1申請總表】會自動帶公式至步驟2.欄位'!U19</f>
        <v/>
      </c>
      <c r="V17" s="38" t="str">
        <f>'步驟1. 先填【111-1申請總表】會自動帶公式至步驟2.欄位'!V19</f>
        <v/>
      </c>
      <c r="W17" s="38" t="str">
        <f>'步驟1. 先填【111-1申請總表】會自動帶公式至步驟2.欄位'!W19</f>
        <v/>
      </c>
      <c r="X17" s="38" t="str">
        <f>'步驟1. 先填【111-1申請總表】會自動帶公式至步驟2.欄位'!X19</f>
        <v/>
      </c>
      <c r="Y17" s="38" t="str">
        <f>'步驟1. 先填【111-1申請總表】會自動帶公式至步驟2.欄位'!Y19</f>
        <v/>
      </c>
      <c r="Z17" s="38" t="str">
        <f>'步驟1. 先填【111-1申請總表】會自動帶公式至步驟2.欄位'!Z19</f>
        <v/>
      </c>
      <c r="AA17" s="38" t="str">
        <f>'步驟1. 先填【111-1申請總表】會自動帶公式至步驟2.欄位'!AA19</f>
        <v/>
      </c>
      <c r="AB17" s="38" t="str">
        <f>'步驟1. 先填【111-1申請總表】會自動帶公式至步驟2.欄位'!AB19</f>
        <v/>
      </c>
      <c r="AC17" s="42" t="str">
        <f>'步驟1. 先填【111-1申請總表】會自動帶公式至步驟2.欄位'!AC19</f>
        <v/>
      </c>
      <c r="AD17" s="38" t="str">
        <f>'步驟1. 先填【111-1申請總表】會自動帶公式至步驟2.欄位'!AD19</f>
        <v/>
      </c>
      <c r="AE17" s="39"/>
    </row>
    <row r="18" spans="1:31" s="40" customFormat="1" ht="61.2" customHeight="1">
      <c r="A18" s="35" t="str">
        <f>'步驟1. 先填【111-1申請總表】會自動帶公式至步驟2.欄位'!A20</f>
        <v>111學年度第一學期</v>
      </c>
      <c r="B18" s="34">
        <f>'步驟1. 先填【111-1申請總表】會自動帶公式至步驟2.欄位'!B20</f>
        <v>0</v>
      </c>
      <c r="C18" s="35">
        <f>'步驟1. 先填【111-1申請總表】會自動帶公式至步驟2.欄位'!C20</f>
        <v>0</v>
      </c>
      <c r="D18" s="50" t="s">
        <v>16</v>
      </c>
      <c r="E18" s="36">
        <f>'步驟1. 先填【111-1申請總表】會自動帶公式至步驟2.欄位'!E20</f>
        <v>0</v>
      </c>
      <c r="F18" s="36">
        <f>'步驟1. 先填【111-1申請總表】會自動帶公式至步驟2.欄位'!F20</f>
        <v>0</v>
      </c>
      <c r="G18" s="36">
        <f>'步驟1. 先填【111-1申請總表】會自動帶公式至步驟2.欄位'!G20</f>
        <v>0</v>
      </c>
      <c r="H18" s="36">
        <f>'步驟1. 先填【111-1申請總表】會自動帶公式至步驟2.欄位'!H20</f>
        <v>0</v>
      </c>
      <c r="I18" s="52">
        <f>'步驟1. 先填【111-1申請總表】會自動帶公式至步驟2.欄位'!I20</f>
        <v>0</v>
      </c>
      <c r="J18" s="36">
        <f>'步驟1. 先填【111-1申請總表】會自動帶公式至步驟2.欄位'!J20</f>
        <v>0</v>
      </c>
      <c r="K18" s="36">
        <f>'步驟1. 先填【111-1申請總表】會自動帶公式至步驟2.欄位'!K20</f>
        <v>0</v>
      </c>
      <c r="L18" s="36">
        <f>'步驟1. 先填【111-1申請總表】會自動帶公式至步驟2.欄位'!L20</f>
        <v>0</v>
      </c>
      <c r="M18" s="37">
        <f>'步驟1. 先填【111-1申請總表】會自動帶公式至步驟2.欄位'!M20</f>
        <v>0</v>
      </c>
      <c r="N18" s="36">
        <f>'步驟1. 先填【111-1申請總表】會自動帶公式至步驟2.欄位'!N20</f>
        <v>0</v>
      </c>
      <c r="O18" s="36">
        <f>'步驟1. 先填【111-1申請總表】會自動帶公式至步驟2.欄位'!O20</f>
        <v>0</v>
      </c>
      <c r="P18" s="36" t="str">
        <f>'步驟1. 先填【111-1申請總表】會自動帶公式至步驟2.欄位'!P20</f>
        <v>郵政存簿</v>
      </c>
      <c r="Q18" s="36">
        <f>'步驟1. 先填【111-1申請總表】會自動帶公式至步驟2.欄位'!Q20</f>
        <v>0</v>
      </c>
      <c r="R18" s="36">
        <f>'步驟1. 先填【111-1申請總表】會自動帶公式至步驟2.欄位'!R20</f>
        <v>0</v>
      </c>
      <c r="S18" s="36" t="str">
        <f>'步驟1. 先填【111-1申請總表】會自動帶公式至步驟2.欄位'!S20</f>
        <v>7000021</v>
      </c>
      <c r="T18" s="36">
        <f>'步驟1. 先填【111-1申請總表】會自動帶公式至步驟2.欄位'!T20</f>
        <v>0</v>
      </c>
      <c r="U18" s="38" t="str">
        <f>'步驟1. 先填【111-1申請總表】會自動帶公式至步驟2.欄位'!U20</f>
        <v/>
      </c>
      <c r="V18" s="38" t="str">
        <f>'步驟1. 先填【111-1申請總表】會自動帶公式至步驟2.欄位'!V20</f>
        <v/>
      </c>
      <c r="W18" s="38" t="str">
        <f>'步驟1. 先填【111-1申請總表】會自動帶公式至步驟2.欄位'!W20</f>
        <v/>
      </c>
      <c r="X18" s="38" t="str">
        <f>'步驟1. 先填【111-1申請總表】會自動帶公式至步驟2.欄位'!X20</f>
        <v/>
      </c>
      <c r="Y18" s="38" t="str">
        <f>'步驟1. 先填【111-1申請總表】會自動帶公式至步驟2.欄位'!Y20</f>
        <v/>
      </c>
      <c r="Z18" s="38" t="str">
        <f>'步驟1. 先填【111-1申請總表】會自動帶公式至步驟2.欄位'!Z20</f>
        <v/>
      </c>
      <c r="AA18" s="38" t="str">
        <f>'步驟1. 先填【111-1申請總表】會自動帶公式至步驟2.欄位'!AA20</f>
        <v/>
      </c>
      <c r="AB18" s="38" t="str">
        <f>'步驟1. 先填【111-1申請總表】會自動帶公式至步驟2.欄位'!AB20</f>
        <v/>
      </c>
      <c r="AC18" s="42" t="str">
        <f>'步驟1. 先填【111-1申請總表】會自動帶公式至步驟2.欄位'!AC20</f>
        <v/>
      </c>
      <c r="AD18" s="38" t="str">
        <f>'步驟1. 先填【111-1申請總表】會自動帶公式至步驟2.欄位'!AD20</f>
        <v/>
      </c>
      <c r="AE18" s="39"/>
    </row>
    <row r="19" spans="1:31" s="40" customFormat="1" ht="61.2" customHeight="1">
      <c r="A19" s="35" t="str">
        <f>'步驟1. 先填【111-1申請總表】會自動帶公式至步驟2.欄位'!A21</f>
        <v>111學年度第一學期</v>
      </c>
      <c r="B19" s="34">
        <f>'步驟1. 先填【111-1申請總表】會自動帶公式至步驟2.欄位'!B21</f>
        <v>0</v>
      </c>
      <c r="C19" s="35">
        <f>'步驟1. 先填【111-1申請總表】會自動帶公式至步驟2.欄位'!C21</f>
        <v>0</v>
      </c>
      <c r="D19" s="50" t="s">
        <v>17</v>
      </c>
      <c r="E19" s="36">
        <f>'步驟1. 先填【111-1申請總表】會自動帶公式至步驟2.欄位'!E21</f>
        <v>0</v>
      </c>
      <c r="F19" s="36">
        <f>'步驟1. 先填【111-1申請總表】會自動帶公式至步驟2.欄位'!F21</f>
        <v>0</v>
      </c>
      <c r="G19" s="36">
        <f>'步驟1. 先填【111-1申請總表】會自動帶公式至步驟2.欄位'!G21</f>
        <v>0</v>
      </c>
      <c r="H19" s="36">
        <f>'步驟1. 先填【111-1申請總表】會自動帶公式至步驟2.欄位'!H21</f>
        <v>0</v>
      </c>
      <c r="I19" s="52">
        <f>'步驟1. 先填【111-1申請總表】會自動帶公式至步驟2.欄位'!I21</f>
        <v>0</v>
      </c>
      <c r="J19" s="36">
        <f>'步驟1. 先填【111-1申請總表】會自動帶公式至步驟2.欄位'!J21</f>
        <v>0</v>
      </c>
      <c r="K19" s="36">
        <f>'步驟1. 先填【111-1申請總表】會自動帶公式至步驟2.欄位'!K21</f>
        <v>0</v>
      </c>
      <c r="L19" s="36">
        <f>'步驟1. 先填【111-1申請總表】會自動帶公式至步驟2.欄位'!L21</f>
        <v>0</v>
      </c>
      <c r="M19" s="37">
        <f>'步驟1. 先填【111-1申請總表】會自動帶公式至步驟2.欄位'!M21</f>
        <v>0</v>
      </c>
      <c r="N19" s="36">
        <f>'步驟1. 先填【111-1申請總表】會自動帶公式至步驟2.欄位'!N21</f>
        <v>0</v>
      </c>
      <c r="O19" s="36">
        <f>'步驟1. 先填【111-1申請總表】會自動帶公式至步驟2.欄位'!O21</f>
        <v>0</v>
      </c>
      <c r="P19" s="36" t="str">
        <f>'步驟1. 先填【111-1申請總表】會自動帶公式至步驟2.欄位'!P21</f>
        <v>郵政存簿</v>
      </c>
      <c r="Q19" s="36">
        <f>'步驟1. 先填【111-1申請總表】會自動帶公式至步驟2.欄位'!Q21</f>
        <v>0</v>
      </c>
      <c r="R19" s="36">
        <f>'步驟1. 先填【111-1申請總表】會自動帶公式至步驟2.欄位'!R21</f>
        <v>0</v>
      </c>
      <c r="S19" s="36" t="str">
        <f>'步驟1. 先填【111-1申請總表】會自動帶公式至步驟2.欄位'!S21</f>
        <v>7000021</v>
      </c>
      <c r="T19" s="36">
        <f>'步驟1. 先填【111-1申請總表】會自動帶公式至步驟2.欄位'!T21</f>
        <v>0</v>
      </c>
      <c r="U19" s="38" t="str">
        <f>'步驟1. 先填【111-1申請總表】會自動帶公式至步驟2.欄位'!U21</f>
        <v/>
      </c>
      <c r="V19" s="38" t="str">
        <f>'步驟1. 先填【111-1申請總表】會自動帶公式至步驟2.欄位'!V21</f>
        <v/>
      </c>
      <c r="W19" s="38" t="str">
        <f>'步驟1. 先填【111-1申請總表】會自動帶公式至步驟2.欄位'!W21</f>
        <v/>
      </c>
      <c r="X19" s="38" t="str">
        <f>'步驟1. 先填【111-1申請總表】會自動帶公式至步驟2.欄位'!X21</f>
        <v/>
      </c>
      <c r="Y19" s="38" t="str">
        <f>'步驟1. 先填【111-1申請總表】會自動帶公式至步驟2.欄位'!Y21</f>
        <v/>
      </c>
      <c r="Z19" s="38" t="str">
        <f>'步驟1. 先填【111-1申請總表】會自動帶公式至步驟2.欄位'!Z21</f>
        <v/>
      </c>
      <c r="AA19" s="38" t="str">
        <f>'步驟1. 先填【111-1申請總表】會自動帶公式至步驟2.欄位'!AA21</f>
        <v/>
      </c>
      <c r="AB19" s="38" t="str">
        <f>'步驟1. 先填【111-1申請總表】會自動帶公式至步驟2.欄位'!AB21</f>
        <v/>
      </c>
      <c r="AC19" s="42" t="str">
        <f>'步驟1. 先填【111-1申請總表】會自動帶公式至步驟2.欄位'!AC21</f>
        <v/>
      </c>
      <c r="AD19" s="38" t="str">
        <f>'步驟1. 先填【111-1申請總表】會自動帶公式至步驟2.欄位'!AD21</f>
        <v/>
      </c>
      <c r="AE19" s="39"/>
    </row>
    <row r="20" spans="1:31" s="40" customFormat="1" ht="61.2" customHeight="1">
      <c r="A20" s="35" t="str">
        <f>'步驟1. 先填【111-1申請總表】會自動帶公式至步驟2.欄位'!A22</f>
        <v>111學年度第一學期</v>
      </c>
      <c r="B20" s="34">
        <f>'步驟1. 先填【111-1申請總表】會自動帶公式至步驟2.欄位'!B22</f>
        <v>0</v>
      </c>
      <c r="C20" s="35">
        <f>'步驟1. 先填【111-1申請總表】會自動帶公式至步驟2.欄位'!C22</f>
        <v>0</v>
      </c>
      <c r="D20" s="50" t="s">
        <v>18</v>
      </c>
      <c r="E20" s="36">
        <f>'步驟1. 先填【111-1申請總表】會自動帶公式至步驟2.欄位'!E22</f>
        <v>0</v>
      </c>
      <c r="F20" s="36">
        <f>'步驟1. 先填【111-1申請總表】會自動帶公式至步驟2.欄位'!F22</f>
        <v>0</v>
      </c>
      <c r="G20" s="36">
        <f>'步驟1. 先填【111-1申請總表】會自動帶公式至步驟2.欄位'!G22</f>
        <v>0</v>
      </c>
      <c r="H20" s="36">
        <f>'步驟1. 先填【111-1申請總表】會自動帶公式至步驟2.欄位'!H22</f>
        <v>0</v>
      </c>
      <c r="I20" s="52">
        <f>'步驟1. 先填【111-1申請總表】會自動帶公式至步驟2.欄位'!I22</f>
        <v>0</v>
      </c>
      <c r="J20" s="36">
        <f>'步驟1. 先填【111-1申請總表】會自動帶公式至步驟2.欄位'!J22</f>
        <v>0</v>
      </c>
      <c r="K20" s="36">
        <f>'步驟1. 先填【111-1申請總表】會自動帶公式至步驟2.欄位'!K22</f>
        <v>0</v>
      </c>
      <c r="L20" s="36">
        <f>'步驟1. 先填【111-1申請總表】會自動帶公式至步驟2.欄位'!L22</f>
        <v>0</v>
      </c>
      <c r="M20" s="37">
        <f>'步驟1. 先填【111-1申請總表】會自動帶公式至步驟2.欄位'!M22</f>
        <v>0</v>
      </c>
      <c r="N20" s="36">
        <f>'步驟1. 先填【111-1申請總表】會自動帶公式至步驟2.欄位'!N22</f>
        <v>0</v>
      </c>
      <c r="O20" s="36">
        <f>'步驟1. 先填【111-1申請總表】會自動帶公式至步驟2.欄位'!O22</f>
        <v>0</v>
      </c>
      <c r="P20" s="36" t="str">
        <f>'步驟1. 先填【111-1申請總表】會自動帶公式至步驟2.欄位'!P22</f>
        <v>郵政存簿</v>
      </c>
      <c r="Q20" s="36">
        <f>'步驟1. 先填【111-1申請總表】會自動帶公式至步驟2.欄位'!Q22</f>
        <v>0</v>
      </c>
      <c r="R20" s="36">
        <f>'步驟1. 先填【111-1申請總表】會自動帶公式至步驟2.欄位'!R22</f>
        <v>0</v>
      </c>
      <c r="S20" s="36" t="str">
        <f>'步驟1. 先填【111-1申請總表】會自動帶公式至步驟2.欄位'!S22</f>
        <v>7000021</v>
      </c>
      <c r="T20" s="36">
        <f>'步驟1. 先填【111-1申請總表】會自動帶公式至步驟2.欄位'!T22</f>
        <v>0</v>
      </c>
      <c r="U20" s="38" t="str">
        <f>'步驟1. 先填【111-1申請總表】會自動帶公式至步驟2.欄位'!U22</f>
        <v/>
      </c>
      <c r="V20" s="38" t="str">
        <f>'步驟1. 先填【111-1申請總表】會自動帶公式至步驟2.欄位'!V22</f>
        <v/>
      </c>
      <c r="W20" s="38" t="str">
        <f>'步驟1. 先填【111-1申請總表】會自動帶公式至步驟2.欄位'!W22</f>
        <v/>
      </c>
      <c r="X20" s="38" t="str">
        <f>'步驟1. 先填【111-1申請總表】會自動帶公式至步驟2.欄位'!X22</f>
        <v/>
      </c>
      <c r="Y20" s="38" t="str">
        <f>'步驟1. 先填【111-1申請總表】會自動帶公式至步驟2.欄位'!Y22</f>
        <v/>
      </c>
      <c r="Z20" s="38" t="str">
        <f>'步驟1. 先填【111-1申請總表】會自動帶公式至步驟2.欄位'!Z22</f>
        <v/>
      </c>
      <c r="AA20" s="38" t="str">
        <f>'步驟1. 先填【111-1申請總表】會自動帶公式至步驟2.欄位'!AA22</f>
        <v/>
      </c>
      <c r="AB20" s="38" t="str">
        <f>'步驟1. 先填【111-1申請總表】會自動帶公式至步驟2.欄位'!AB22</f>
        <v/>
      </c>
      <c r="AC20" s="42" t="str">
        <f>'步驟1. 先填【111-1申請總表】會自動帶公式至步驟2.欄位'!AC22</f>
        <v/>
      </c>
      <c r="AD20" s="38" t="str">
        <f>'步驟1. 先填【111-1申請總表】會自動帶公式至步驟2.欄位'!AD22</f>
        <v/>
      </c>
      <c r="AE20" s="39"/>
    </row>
    <row r="21" spans="1:31" s="40" customFormat="1" ht="61.2" customHeight="1">
      <c r="A21" s="35" t="str">
        <f>'步驟1. 先填【111-1申請總表】會自動帶公式至步驟2.欄位'!A23</f>
        <v>111學年度第一學期</v>
      </c>
      <c r="B21" s="34">
        <f>'步驟1. 先填【111-1申請總表】會自動帶公式至步驟2.欄位'!B23</f>
        <v>0</v>
      </c>
      <c r="C21" s="35">
        <f>'步驟1. 先填【111-1申請總表】會自動帶公式至步驟2.欄位'!C23</f>
        <v>0</v>
      </c>
      <c r="D21" s="50" t="s">
        <v>19</v>
      </c>
      <c r="E21" s="36">
        <f>'步驟1. 先填【111-1申請總表】會自動帶公式至步驟2.欄位'!E23</f>
        <v>0</v>
      </c>
      <c r="F21" s="36">
        <f>'步驟1. 先填【111-1申請總表】會自動帶公式至步驟2.欄位'!F23</f>
        <v>0</v>
      </c>
      <c r="G21" s="36">
        <f>'步驟1. 先填【111-1申請總表】會自動帶公式至步驟2.欄位'!G23</f>
        <v>0</v>
      </c>
      <c r="H21" s="36">
        <f>'步驟1. 先填【111-1申請總表】會自動帶公式至步驟2.欄位'!H23</f>
        <v>0</v>
      </c>
      <c r="I21" s="52">
        <f>'步驟1. 先填【111-1申請總表】會自動帶公式至步驟2.欄位'!I23</f>
        <v>0</v>
      </c>
      <c r="J21" s="36">
        <f>'步驟1. 先填【111-1申請總表】會自動帶公式至步驟2.欄位'!J23</f>
        <v>0</v>
      </c>
      <c r="K21" s="36">
        <f>'步驟1. 先填【111-1申請總表】會自動帶公式至步驟2.欄位'!K23</f>
        <v>0</v>
      </c>
      <c r="L21" s="36">
        <f>'步驟1. 先填【111-1申請總表】會自動帶公式至步驟2.欄位'!L23</f>
        <v>0</v>
      </c>
      <c r="M21" s="37">
        <f>'步驟1. 先填【111-1申請總表】會自動帶公式至步驟2.欄位'!M23</f>
        <v>0</v>
      </c>
      <c r="N21" s="36">
        <f>'步驟1. 先填【111-1申請總表】會自動帶公式至步驟2.欄位'!N23</f>
        <v>0</v>
      </c>
      <c r="O21" s="36">
        <f>'步驟1. 先填【111-1申請總表】會自動帶公式至步驟2.欄位'!O23</f>
        <v>0</v>
      </c>
      <c r="P21" s="36" t="str">
        <f>'步驟1. 先填【111-1申請總表】會自動帶公式至步驟2.欄位'!P23</f>
        <v>郵政存簿</v>
      </c>
      <c r="Q21" s="36">
        <f>'步驟1. 先填【111-1申請總表】會自動帶公式至步驟2.欄位'!Q23</f>
        <v>0</v>
      </c>
      <c r="R21" s="36">
        <f>'步驟1. 先填【111-1申請總表】會自動帶公式至步驟2.欄位'!R23</f>
        <v>0</v>
      </c>
      <c r="S21" s="36" t="str">
        <f>'步驟1. 先填【111-1申請總表】會自動帶公式至步驟2.欄位'!S23</f>
        <v>7000021</v>
      </c>
      <c r="T21" s="36">
        <f>'步驟1. 先填【111-1申請總表】會自動帶公式至步驟2.欄位'!T23</f>
        <v>0</v>
      </c>
      <c r="U21" s="38" t="str">
        <f>'步驟1. 先填【111-1申請總表】會自動帶公式至步驟2.欄位'!U23</f>
        <v/>
      </c>
      <c r="V21" s="38" t="str">
        <f>'步驟1. 先填【111-1申請總表】會自動帶公式至步驟2.欄位'!V23</f>
        <v/>
      </c>
      <c r="W21" s="38" t="str">
        <f>'步驟1. 先填【111-1申請總表】會自動帶公式至步驟2.欄位'!W23</f>
        <v/>
      </c>
      <c r="X21" s="38" t="str">
        <f>'步驟1. 先填【111-1申請總表】會自動帶公式至步驟2.欄位'!X23</f>
        <v/>
      </c>
      <c r="Y21" s="38" t="str">
        <f>'步驟1. 先填【111-1申請總表】會自動帶公式至步驟2.欄位'!Y23</f>
        <v/>
      </c>
      <c r="Z21" s="38" t="str">
        <f>'步驟1. 先填【111-1申請總表】會自動帶公式至步驟2.欄位'!Z23</f>
        <v/>
      </c>
      <c r="AA21" s="38" t="str">
        <f>'步驟1. 先填【111-1申請總表】會自動帶公式至步驟2.欄位'!AA23</f>
        <v/>
      </c>
      <c r="AB21" s="38" t="str">
        <f>'步驟1. 先填【111-1申請總表】會自動帶公式至步驟2.欄位'!AB23</f>
        <v/>
      </c>
      <c r="AC21" s="42" t="str">
        <f>'步驟1. 先填【111-1申請總表】會自動帶公式至步驟2.欄位'!AC23</f>
        <v/>
      </c>
      <c r="AD21" s="38" t="str">
        <f>'步驟1. 先填【111-1申請總表】會自動帶公式至步驟2.欄位'!AD23</f>
        <v/>
      </c>
      <c r="AE21" s="39"/>
    </row>
    <row r="22" spans="1:31" s="40" customFormat="1" ht="61.2" customHeight="1">
      <c r="A22" s="35" t="str">
        <f>'步驟1. 先填【111-1申請總表】會自動帶公式至步驟2.欄位'!A24</f>
        <v>111學年度第一學期</v>
      </c>
      <c r="B22" s="34">
        <f>'步驟1. 先填【111-1申請總表】會自動帶公式至步驟2.欄位'!B24</f>
        <v>0</v>
      </c>
      <c r="C22" s="35">
        <f>'步驟1. 先填【111-1申請總表】會自動帶公式至步驟2.欄位'!C24</f>
        <v>0</v>
      </c>
      <c r="D22" s="50" t="s">
        <v>20</v>
      </c>
      <c r="E22" s="36">
        <f>'步驟1. 先填【111-1申請總表】會自動帶公式至步驟2.欄位'!E24</f>
        <v>0</v>
      </c>
      <c r="F22" s="36">
        <f>'步驟1. 先填【111-1申請總表】會自動帶公式至步驟2.欄位'!F24</f>
        <v>0</v>
      </c>
      <c r="G22" s="36">
        <f>'步驟1. 先填【111-1申請總表】會自動帶公式至步驟2.欄位'!G24</f>
        <v>0</v>
      </c>
      <c r="H22" s="36">
        <f>'步驟1. 先填【111-1申請總表】會自動帶公式至步驟2.欄位'!H24</f>
        <v>0</v>
      </c>
      <c r="I22" s="52">
        <f>'步驟1. 先填【111-1申請總表】會自動帶公式至步驟2.欄位'!I24</f>
        <v>0</v>
      </c>
      <c r="J22" s="36">
        <f>'步驟1. 先填【111-1申請總表】會自動帶公式至步驟2.欄位'!J24</f>
        <v>0</v>
      </c>
      <c r="K22" s="36">
        <f>'步驟1. 先填【111-1申請總表】會自動帶公式至步驟2.欄位'!K24</f>
        <v>0</v>
      </c>
      <c r="L22" s="36">
        <f>'步驟1. 先填【111-1申請總表】會自動帶公式至步驟2.欄位'!L24</f>
        <v>0</v>
      </c>
      <c r="M22" s="37">
        <f>'步驟1. 先填【111-1申請總表】會自動帶公式至步驟2.欄位'!M24</f>
        <v>0</v>
      </c>
      <c r="N22" s="36">
        <f>'步驟1. 先填【111-1申請總表】會自動帶公式至步驟2.欄位'!N24</f>
        <v>0</v>
      </c>
      <c r="O22" s="36">
        <f>'步驟1. 先填【111-1申請總表】會自動帶公式至步驟2.欄位'!O24</f>
        <v>0</v>
      </c>
      <c r="P22" s="36" t="str">
        <f>'步驟1. 先填【111-1申請總表】會自動帶公式至步驟2.欄位'!P24</f>
        <v>郵政存簿</v>
      </c>
      <c r="Q22" s="36">
        <f>'步驟1. 先填【111-1申請總表】會自動帶公式至步驟2.欄位'!Q24</f>
        <v>0</v>
      </c>
      <c r="R22" s="36">
        <f>'步驟1. 先填【111-1申請總表】會自動帶公式至步驟2.欄位'!R24</f>
        <v>0</v>
      </c>
      <c r="S22" s="36" t="str">
        <f>'步驟1. 先填【111-1申請總表】會自動帶公式至步驟2.欄位'!S24</f>
        <v>7000021</v>
      </c>
      <c r="T22" s="36">
        <f>'步驟1. 先填【111-1申請總表】會自動帶公式至步驟2.欄位'!T24</f>
        <v>0</v>
      </c>
      <c r="U22" s="38" t="str">
        <f>'步驟1. 先填【111-1申請總表】會自動帶公式至步驟2.欄位'!U24</f>
        <v/>
      </c>
      <c r="V22" s="38" t="str">
        <f>'步驟1. 先填【111-1申請總表】會自動帶公式至步驟2.欄位'!V24</f>
        <v/>
      </c>
      <c r="W22" s="38" t="str">
        <f>'步驟1. 先填【111-1申請總表】會自動帶公式至步驟2.欄位'!W24</f>
        <v/>
      </c>
      <c r="X22" s="38" t="str">
        <f>'步驟1. 先填【111-1申請總表】會自動帶公式至步驟2.欄位'!X24</f>
        <v/>
      </c>
      <c r="Y22" s="38" t="str">
        <f>'步驟1. 先填【111-1申請總表】會自動帶公式至步驟2.欄位'!Y24</f>
        <v/>
      </c>
      <c r="Z22" s="38" t="str">
        <f>'步驟1. 先填【111-1申請總表】會自動帶公式至步驟2.欄位'!Z24</f>
        <v/>
      </c>
      <c r="AA22" s="38" t="str">
        <f>'步驟1. 先填【111-1申請總表】會自動帶公式至步驟2.欄位'!AA24</f>
        <v/>
      </c>
      <c r="AB22" s="38" t="str">
        <f>'步驟1. 先填【111-1申請總表】會自動帶公式至步驟2.欄位'!AB24</f>
        <v/>
      </c>
      <c r="AC22" s="42" t="str">
        <f>'步驟1. 先填【111-1申請總表】會自動帶公式至步驟2.欄位'!AC24</f>
        <v/>
      </c>
      <c r="AD22" s="38" t="str">
        <f>'步驟1. 先填【111-1申請總表】會自動帶公式至步驟2.欄位'!AD24</f>
        <v/>
      </c>
      <c r="AE22" s="39"/>
    </row>
    <row r="23" spans="1:31" s="40" customFormat="1" ht="61.2" customHeight="1">
      <c r="A23" s="35" t="str">
        <f>'步驟1. 先填【111-1申請總表】會自動帶公式至步驟2.欄位'!A25</f>
        <v>111學年度第一學期</v>
      </c>
      <c r="B23" s="34">
        <f>'步驟1. 先填【111-1申請總表】會自動帶公式至步驟2.欄位'!B25</f>
        <v>0</v>
      </c>
      <c r="C23" s="35">
        <f>'步驟1. 先填【111-1申請總表】會自動帶公式至步驟2.欄位'!C25</f>
        <v>0</v>
      </c>
      <c r="D23" s="50" t="s">
        <v>21</v>
      </c>
      <c r="E23" s="36">
        <f>'步驟1. 先填【111-1申請總表】會自動帶公式至步驟2.欄位'!E25</f>
        <v>0</v>
      </c>
      <c r="F23" s="36">
        <f>'步驟1. 先填【111-1申請總表】會自動帶公式至步驟2.欄位'!F25</f>
        <v>0</v>
      </c>
      <c r="G23" s="36">
        <f>'步驟1. 先填【111-1申請總表】會自動帶公式至步驟2.欄位'!G25</f>
        <v>0</v>
      </c>
      <c r="H23" s="36">
        <f>'步驟1. 先填【111-1申請總表】會自動帶公式至步驟2.欄位'!H25</f>
        <v>0</v>
      </c>
      <c r="I23" s="52">
        <f>'步驟1. 先填【111-1申請總表】會自動帶公式至步驟2.欄位'!I25</f>
        <v>0</v>
      </c>
      <c r="J23" s="36">
        <f>'步驟1. 先填【111-1申請總表】會自動帶公式至步驟2.欄位'!J25</f>
        <v>0</v>
      </c>
      <c r="K23" s="36">
        <f>'步驟1. 先填【111-1申請總表】會自動帶公式至步驟2.欄位'!K25</f>
        <v>0</v>
      </c>
      <c r="L23" s="36">
        <f>'步驟1. 先填【111-1申請總表】會自動帶公式至步驟2.欄位'!L25</f>
        <v>0</v>
      </c>
      <c r="M23" s="37">
        <f>'步驟1. 先填【111-1申請總表】會自動帶公式至步驟2.欄位'!M25</f>
        <v>0</v>
      </c>
      <c r="N23" s="36">
        <f>'步驟1. 先填【111-1申請總表】會自動帶公式至步驟2.欄位'!N25</f>
        <v>0</v>
      </c>
      <c r="O23" s="36">
        <f>'步驟1. 先填【111-1申請總表】會自動帶公式至步驟2.欄位'!O25</f>
        <v>0</v>
      </c>
      <c r="P23" s="36" t="str">
        <f>'步驟1. 先填【111-1申請總表】會自動帶公式至步驟2.欄位'!P25</f>
        <v>郵政存簿</v>
      </c>
      <c r="Q23" s="36">
        <f>'步驟1. 先填【111-1申請總表】會自動帶公式至步驟2.欄位'!Q25</f>
        <v>0</v>
      </c>
      <c r="R23" s="36">
        <f>'步驟1. 先填【111-1申請總表】會自動帶公式至步驟2.欄位'!R25</f>
        <v>0</v>
      </c>
      <c r="S23" s="36" t="str">
        <f>'步驟1. 先填【111-1申請總表】會自動帶公式至步驟2.欄位'!S25</f>
        <v>7000021</v>
      </c>
      <c r="T23" s="36">
        <f>'步驟1. 先填【111-1申請總表】會自動帶公式至步驟2.欄位'!T25</f>
        <v>0</v>
      </c>
      <c r="U23" s="38" t="str">
        <f>'步驟1. 先填【111-1申請總表】會自動帶公式至步驟2.欄位'!U25</f>
        <v/>
      </c>
      <c r="V23" s="38" t="str">
        <f>'步驟1. 先填【111-1申請總表】會自動帶公式至步驟2.欄位'!V25</f>
        <v/>
      </c>
      <c r="W23" s="38" t="str">
        <f>'步驟1. 先填【111-1申請總表】會自動帶公式至步驟2.欄位'!W25</f>
        <v/>
      </c>
      <c r="X23" s="38" t="str">
        <f>'步驟1. 先填【111-1申請總表】會自動帶公式至步驟2.欄位'!X25</f>
        <v/>
      </c>
      <c r="Y23" s="38" t="str">
        <f>'步驟1. 先填【111-1申請總表】會自動帶公式至步驟2.欄位'!Y25</f>
        <v/>
      </c>
      <c r="Z23" s="38" t="str">
        <f>'步驟1. 先填【111-1申請總表】會自動帶公式至步驟2.欄位'!Z25</f>
        <v/>
      </c>
      <c r="AA23" s="38" t="str">
        <f>'步驟1. 先填【111-1申請總表】會自動帶公式至步驟2.欄位'!AA25</f>
        <v/>
      </c>
      <c r="AB23" s="38" t="str">
        <f>'步驟1. 先填【111-1申請總表】會自動帶公式至步驟2.欄位'!AB25</f>
        <v/>
      </c>
      <c r="AC23" s="42" t="str">
        <f>'步驟1. 先填【111-1申請總表】會自動帶公式至步驟2.欄位'!AC25</f>
        <v/>
      </c>
      <c r="AD23" s="38" t="str">
        <f>'步驟1. 先填【111-1申請總表】會自動帶公式至步驟2.欄位'!AD25</f>
        <v/>
      </c>
      <c r="AE23" s="39"/>
    </row>
    <row r="24" spans="1:31" s="40" customFormat="1" ht="61.2" customHeight="1">
      <c r="A24" s="35" t="str">
        <f>'步驟1. 先填【111-1申請總表】會自動帶公式至步驟2.欄位'!A26</f>
        <v>111學年度第一學期</v>
      </c>
      <c r="B24" s="34">
        <f>'步驟1. 先填【111-1申請總表】會自動帶公式至步驟2.欄位'!B26</f>
        <v>0</v>
      </c>
      <c r="C24" s="35">
        <f>'步驟1. 先填【111-1申請總表】會自動帶公式至步驟2.欄位'!C26</f>
        <v>0</v>
      </c>
      <c r="D24" s="50" t="s">
        <v>22</v>
      </c>
      <c r="E24" s="36">
        <f>'步驟1. 先填【111-1申請總表】會自動帶公式至步驟2.欄位'!E26</f>
        <v>0</v>
      </c>
      <c r="F24" s="36">
        <f>'步驟1. 先填【111-1申請總表】會自動帶公式至步驟2.欄位'!F26</f>
        <v>0</v>
      </c>
      <c r="G24" s="36">
        <f>'步驟1. 先填【111-1申請總表】會自動帶公式至步驟2.欄位'!G26</f>
        <v>0</v>
      </c>
      <c r="H24" s="36">
        <f>'步驟1. 先填【111-1申請總表】會自動帶公式至步驟2.欄位'!H26</f>
        <v>0</v>
      </c>
      <c r="I24" s="52">
        <f>'步驟1. 先填【111-1申請總表】會自動帶公式至步驟2.欄位'!I26</f>
        <v>0</v>
      </c>
      <c r="J24" s="36">
        <f>'步驟1. 先填【111-1申請總表】會自動帶公式至步驟2.欄位'!J26</f>
        <v>0</v>
      </c>
      <c r="K24" s="36">
        <f>'步驟1. 先填【111-1申請總表】會自動帶公式至步驟2.欄位'!K26</f>
        <v>0</v>
      </c>
      <c r="L24" s="36">
        <f>'步驟1. 先填【111-1申請總表】會自動帶公式至步驟2.欄位'!L26</f>
        <v>0</v>
      </c>
      <c r="M24" s="37">
        <f>'步驟1. 先填【111-1申請總表】會自動帶公式至步驟2.欄位'!M26</f>
        <v>0</v>
      </c>
      <c r="N24" s="36">
        <f>'步驟1. 先填【111-1申請總表】會自動帶公式至步驟2.欄位'!N26</f>
        <v>0</v>
      </c>
      <c r="O24" s="36">
        <f>'步驟1. 先填【111-1申請總表】會自動帶公式至步驟2.欄位'!O26</f>
        <v>0</v>
      </c>
      <c r="P24" s="36" t="str">
        <f>'步驟1. 先填【111-1申請總表】會自動帶公式至步驟2.欄位'!P26</f>
        <v>郵政存簿</v>
      </c>
      <c r="Q24" s="36">
        <f>'步驟1. 先填【111-1申請總表】會自動帶公式至步驟2.欄位'!Q26</f>
        <v>0</v>
      </c>
      <c r="R24" s="36">
        <f>'步驟1. 先填【111-1申請總表】會自動帶公式至步驟2.欄位'!R26</f>
        <v>0</v>
      </c>
      <c r="S24" s="36" t="str">
        <f>'步驟1. 先填【111-1申請總表】會自動帶公式至步驟2.欄位'!S26</f>
        <v>7000021</v>
      </c>
      <c r="T24" s="36">
        <f>'步驟1. 先填【111-1申請總表】會自動帶公式至步驟2.欄位'!T26</f>
        <v>0</v>
      </c>
      <c r="U24" s="38" t="str">
        <f>'步驟1. 先填【111-1申請總表】會自動帶公式至步驟2.欄位'!U26</f>
        <v/>
      </c>
      <c r="V24" s="38" t="str">
        <f>'步驟1. 先填【111-1申請總表】會自動帶公式至步驟2.欄位'!V26</f>
        <v/>
      </c>
      <c r="W24" s="38" t="str">
        <f>'步驟1. 先填【111-1申請總表】會自動帶公式至步驟2.欄位'!W26</f>
        <v/>
      </c>
      <c r="X24" s="38" t="str">
        <f>'步驟1. 先填【111-1申請總表】會自動帶公式至步驟2.欄位'!X26</f>
        <v/>
      </c>
      <c r="Y24" s="38" t="str">
        <f>'步驟1. 先填【111-1申請總表】會自動帶公式至步驟2.欄位'!Y26</f>
        <v/>
      </c>
      <c r="Z24" s="38" t="str">
        <f>'步驟1. 先填【111-1申請總表】會自動帶公式至步驟2.欄位'!Z26</f>
        <v/>
      </c>
      <c r="AA24" s="38" t="str">
        <f>'步驟1. 先填【111-1申請總表】會自動帶公式至步驟2.欄位'!AA26</f>
        <v/>
      </c>
      <c r="AB24" s="38" t="str">
        <f>'步驟1. 先填【111-1申請總表】會自動帶公式至步驟2.欄位'!AB26</f>
        <v/>
      </c>
      <c r="AC24" s="42" t="str">
        <f>'步驟1. 先填【111-1申請總表】會自動帶公式至步驟2.欄位'!AC26</f>
        <v/>
      </c>
      <c r="AD24" s="38" t="str">
        <f>'步驟1. 先填【111-1申請總表】會自動帶公式至步驟2.欄位'!AD26</f>
        <v/>
      </c>
      <c r="AE24" s="39"/>
    </row>
    <row r="25" spans="1:31" s="23" customFormat="1" ht="61.2" customHeight="1">
      <c r="A25" s="35" t="str">
        <f>'步驟1. 先填【111-1申請總表】會自動帶公式至步驟2.欄位'!A27</f>
        <v>111學年度第一學期</v>
      </c>
      <c r="B25" s="34">
        <f>'步驟1. 先填【111-1申請總表】會自動帶公式至步驟2.欄位'!B27</f>
        <v>0</v>
      </c>
      <c r="C25" s="35">
        <f>'步驟1. 先填【111-1申請總表】會自動帶公式至步驟2.欄位'!C27</f>
        <v>0</v>
      </c>
      <c r="D25" s="50" t="s">
        <v>23</v>
      </c>
      <c r="E25" s="36">
        <f>'步驟1. 先填【111-1申請總表】會自動帶公式至步驟2.欄位'!E27</f>
        <v>0</v>
      </c>
      <c r="F25" s="36">
        <f>'步驟1. 先填【111-1申請總表】會自動帶公式至步驟2.欄位'!F27</f>
        <v>0</v>
      </c>
      <c r="G25" s="36">
        <f>'步驟1. 先填【111-1申請總表】會自動帶公式至步驟2.欄位'!G27</f>
        <v>0</v>
      </c>
      <c r="H25" s="36">
        <f>'步驟1. 先填【111-1申請總表】會自動帶公式至步驟2.欄位'!H27</f>
        <v>0</v>
      </c>
      <c r="I25" s="52">
        <f>'步驟1. 先填【111-1申請總表】會自動帶公式至步驟2.欄位'!I27</f>
        <v>0</v>
      </c>
      <c r="J25" s="36">
        <f>'步驟1. 先填【111-1申請總表】會自動帶公式至步驟2.欄位'!J27</f>
        <v>0</v>
      </c>
      <c r="K25" s="36">
        <f>'步驟1. 先填【111-1申請總表】會自動帶公式至步驟2.欄位'!K27</f>
        <v>0</v>
      </c>
      <c r="L25" s="36">
        <f>'步驟1. 先填【111-1申請總表】會自動帶公式至步驟2.欄位'!L27</f>
        <v>0</v>
      </c>
      <c r="M25" s="37">
        <f>'步驟1. 先填【111-1申請總表】會自動帶公式至步驟2.欄位'!M27</f>
        <v>0</v>
      </c>
      <c r="N25" s="36">
        <f>'步驟1. 先填【111-1申請總表】會自動帶公式至步驟2.欄位'!N27</f>
        <v>0</v>
      </c>
      <c r="O25" s="36">
        <f>'步驟1. 先填【111-1申請總表】會自動帶公式至步驟2.欄位'!O27</f>
        <v>0</v>
      </c>
      <c r="P25" s="36" t="str">
        <f>'步驟1. 先填【111-1申請總表】會自動帶公式至步驟2.欄位'!P27</f>
        <v>郵政存簿</v>
      </c>
      <c r="Q25" s="36">
        <f>'步驟1. 先填【111-1申請總表】會自動帶公式至步驟2.欄位'!Q27</f>
        <v>0</v>
      </c>
      <c r="R25" s="36">
        <f>'步驟1. 先填【111-1申請總表】會自動帶公式至步驟2.欄位'!R27</f>
        <v>0</v>
      </c>
      <c r="S25" s="36" t="str">
        <f>'步驟1. 先填【111-1申請總表】會自動帶公式至步驟2.欄位'!S27</f>
        <v>7000021</v>
      </c>
      <c r="T25" s="36">
        <f>'步驟1. 先填【111-1申請總表】會自動帶公式至步驟2.欄位'!T27</f>
        <v>0</v>
      </c>
      <c r="U25" s="38" t="str">
        <f>'步驟1. 先填【111-1申請總表】會自動帶公式至步驟2.欄位'!U27</f>
        <v/>
      </c>
      <c r="V25" s="38" t="str">
        <f>'步驟1. 先填【111-1申請總表】會自動帶公式至步驟2.欄位'!V27</f>
        <v/>
      </c>
      <c r="W25" s="38" t="str">
        <f>'步驟1. 先填【111-1申請總表】會自動帶公式至步驟2.欄位'!W27</f>
        <v/>
      </c>
      <c r="X25" s="38" t="str">
        <f>'步驟1. 先填【111-1申請總表】會自動帶公式至步驟2.欄位'!X27</f>
        <v/>
      </c>
      <c r="Y25" s="38" t="str">
        <f>'步驟1. 先填【111-1申請總表】會自動帶公式至步驟2.欄位'!Y27</f>
        <v/>
      </c>
      <c r="Z25" s="38" t="str">
        <f>'步驟1. 先填【111-1申請總表】會自動帶公式至步驟2.欄位'!Z27</f>
        <v/>
      </c>
      <c r="AA25" s="38" t="str">
        <f>'步驟1. 先填【111-1申請總表】會自動帶公式至步驟2.欄位'!AA27</f>
        <v/>
      </c>
      <c r="AB25" s="38" t="str">
        <f>'步驟1. 先填【111-1申請總表】會自動帶公式至步驟2.欄位'!AB27</f>
        <v/>
      </c>
      <c r="AC25" s="42" t="str">
        <f>'步驟1. 先填【111-1申請總表】會自動帶公式至步驟2.欄位'!AC27</f>
        <v/>
      </c>
      <c r="AD25" s="38" t="str">
        <f>'步驟1. 先填【111-1申請總表】會自動帶公式至步驟2.欄位'!AD27</f>
        <v/>
      </c>
      <c r="AE25" s="41"/>
    </row>
    <row r="26" spans="1:31" s="23" customFormat="1" ht="61.2" customHeight="1">
      <c r="A26" s="35" t="str">
        <f>'步驟1. 先填【111-1申請總表】會自動帶公式至步驟2.欄位'!A28</f>
        <v>111學年度第一學期</v>
      </c>
      <c r="B26" s="34">
        <f>'步驟1. 先填【111-1申請總表】會自動帶公式至步驟2.欄位'!B28</f>
        <v>0</v>
      </c>
      <c r="C26" s="35">
        <f>'步驟1. 先填【111-1申請總表】會自動帶公式至步驟2.欄位'!C28</f>
        <v>0</v>
      </c>
      <c r="D26" s="50" t="s">
        <v>24</v>
      </c>
      <c r="E26" s="36">
        <f>'步驟1. 先填【111-1申請總表】會自動帶公式至步驟2.欄位'!E28</f>
        <v>0</v>
      </c>
      <c r="F26" s="36">
        <f>'步驟1. 先填【111-1申請總表】會自動帶公式至步驟2.欄位'!F28</f>
        <v>0</v>
      </c>
      <c r="G26" s="36">
        <f>'步驟1. 先填【111-1申請總表】會自動帶公式至步驟2.欄位'!G28</f>
        <v>0</v>
      </c>
      <c r="H26" s="36">
        <f>'步驟1. 先填【111-1申請總表】會自動帶公式至步驟2.欄位'!H28</f>
        <v>0</v>
      </c>
      <c r="I26" s="52">
        <f>'步驟1. 先填【111-1申請總表】會自動帶公式至步驟2.欄位'!I28</f>
        <v>0</v>
      </c>
      <c r="J26" s="36">
        <f>'步驟1. 先填【111-1申請總表】會自動帶公式至步驟2.欄位'!J28</f>
        <v>0</v>
      </c>
      <c r="K26" s="36">
        <f>'步驟1. 先填【111-1申請總表】會自動帶公式至步驟2.欄位'!K28</f>
        <v>0</v>
      </c>
      <c r="L26" s="36">
        <f>'步驟1. 先填【111-1申請總表】會自動帶公式至步驟2.欄位'!L28</f>
        <v>0</v>
      </c>
      <c r="M26" s="37">
        <f>'步驟1. 先填【111-1申請總表】會自動帶公式至步驟2.欄位'!M28</f>
        <v>0</v>
      </c>
      <c r="N26" s="36">
        <f>'步驟1. 先填【111-1申請總表】會自動帶公式至步驟2.欄位'!N28</f>
        <v>0</v>
      </c>
      <c r="O26" s="36">
        <f>'步驟1. 先填【111-1申請總表】會自動帶公式至步驟2.欄位'!O28</f>
        <v>0</v>
      </c>
      <c r="P26" s="36" t="str">
        <f>'步驟1. 先填【111-1申請總表】會自動帶公式至步驟2.欄位'!P28</f>
        <v>郵政存簿</v>
      </c>
      <c r="Q26" s="36">
        <f>'步驟1. 先填【111-1申請總表】會自動帶公式至步驟2.欄位'!Q28</f>
        <v>0</v>
      </c>
      <c r="R26" s="36">
        <f>'步驟1. 先填【111-1申請總表】會自動帶公式至步驟2.欄位'!R28</f>
        <v>0</v>
      </c>
      <c r="S26" s="36" t="str">
        <f>'步驟1. 先填【111-1申請總表】會自動帶公式至步驟2.欄位'!S28</f>
        <v>7000021</v>
      </c>
      <c r="T26" s="36">
        <f>'步驟1. 先填【111-1申請總表】會自動帶公式至步驟2.欄位'!T28</f>
        <v>0</v>
      </c>
      <c r="U26" s="38" t="str">
        <f>'步驟1. 先填【111-1申請總表】會自動帶公式至步驟2.欄位'!U28</f>
        <v/>
      </c>
      <c r="V26" s="38" t="str">
        <f>'步驟1. 先填【111-1申請總表】會自動帶公式至步驟2.欄位'!V28</f>
        <v/>
      </c>
      <c r="W26" s="38" t="str">
        <f>'步驟1. 先填【111-1申請總表】會自動帶公式至步驟2.欄位'!W28</f>
        <v/>
      </c>
      <c r="X26" s="38" t="str">
        <f>'步驟1. 先填【111-1申請總表】會自動帶公式至步驟2.欄位'!X28</f>
        <v/>
      </c>
      <c r="Y26" s="38" t="str">
        <f>'步驟1. 先填【111-1申請總表】會自動帶公式至步驟2.欄位'!Y28</f>
        <v/>
      </c>
      <c r="Z26" s="38" t="str">
        <f>'步驟1. 先填【111-1申請總表】會自動帶公式至步驟2.欄位'!Z28</f>
        <v/>
      </c>
      <c r="AA26" s="38" t="str">
        <f>'步驟1. 先填【111-1申請總表】會自動帶公式至步驟2.欄位'!AA28</f>
        <v/>
      </c>
      <c r="AB26" s="38" t="str">
        <f>'步驟1. 先填【111-1申請總表】會自動帶公式至步驟2.欄位'!AB28</f>
        <v/>
      </c>
      <c r="AC26" s="42" t="str">
        <f>'步驟1. 先填【111-1申請總表】會自動帶公式至步驟2.欄位'!AC28</f>
        <v/>
      </c>
      <c r="AD26" s="38" t="str">
        <f>'步驟1. 先填【111-1申請總表】會自動帶公式至步驟2.欄位'!AD28</f>
        <v/>
      </c>
      <c r="AE26" s="41"/>
    </row>
    <row r="27" spans="1:31" s="23" customFormat="1" ht="61.2" customHeight="1">
      <c r="A27" s="35" t="str">
        <f>'步驟1. 先填【111-1申請總表】會自動帶公式至步驟2.欄位'!A29</f>
        <v>111學年度第一學期</v>
      </c>
      <c r="B27" s="34">
        <f>'步驟1. 先填【111-1申請總表】會自動帶公式至步驟2.欄位'!B29</f>
        <v>0</v>
      </c>
      <c r="C27" s="35">
        <f>'步驟1. 先填【111-1申請總表】會自動帶公式至步驟2.欄位'!C29</f>
        <v>0</v>
      </c>
      <c r="D27" s="50" t="s">
        <v>25</v>
      </c>
      <c r="E27" s="36">
        <f>'步驟1. 先填【111-1申請總表】會自動帶公式至步驟2.欄位'!E29</f>
        <v>0</v>
      </c>
      <c r="F27" s="36">
        <f>'步驟1. 先填【111-1申請總表】會自動帶公式至步驟2.欄位'!F29</f>
        <v>0</v>
      </c>
      <c r="G27" s="36">
        <f>'步驟1. 先填【111-1申請總表】會自動帶公式至步驟2.欄位'!G29</f>
        <v>0</v>
      </c>
      <c r="H27" s="36">
        <f>'步驟1. 先填【111-1申請總表】會自動帶公式至步驟2.欄位'!H29</f>
        <v>0</v>
      </c>
      <c r="I27" s="52">
        <f>'步驟1. 先填【111-1申請總表】會自動帶公式至步驟2.欄位'!I29</f>
        <v>0</v>
      </c>
      <c r="J27" s="36">
        <f>'步驟1. 先填【111-1申請總表】會自動帶公式至步驟2.欄位'!J29</f>
        <v>0</v>
      </c>
      <c r="K27" s="36">
        <f>'步驟1. 先填【111-1申請總表】會自動帶公式至步驟2.欄位'!K29</f>
        <v>0</v>
      </c>
      <c r="L27" s="36">
        <f>'步驟1. 先填【111-1申請總表】會自動帶公式至步驟2.欄位'!L29</f>
        <v>0</v>
      </c>
      <c r="M27" s="37">
        <f>'步驟1. 先填【111-1申請總表】會自動帶公式至步驟2.欄位'!M29</f>
        <v>0</v>
      </c>
      <c r="N27" s="36">
        <f>'步驟1. 先填【111-1申請總表】會自動帶公式至步驟2.欄位'!N29</f>
        <v>0</v>
      </c>
      <c r="O27" s="36">
        <f>'步驟1. 先填【111-1申請總表】會自動帶公式至步驟2.欄位'!O29</f>
        <v>0</v>
      </c>
      <c r="P27" s="36" t="str">
        <f>'步驟1. 先填【111-1申請總表】會自動帶公式至步驟2.欄位'!P29</f>
        <v>郵政存簿</v>
      </c>
      <c r="Q27" s="36">
        <f>'步驟1. 先填【111-1申請總表】會自動帶公式至步驟2.欄位'!Q29</f>
        <v>0</v>
      </c>
      <c r="R27" s="36">
        <f>'步驟1. 先填【111-1申請總表】會自動帶公式至步驟2.欄位'!R29</f>
        <v>0</v>
      </c>
      <c r="S27" s="36" t="str">
        <f>'步驟1. 先填【111-1申請總表】會自動帶公式至步驟2.欄位'!S29</f>
        <v>7000021</v>
      </c>
      <c r="T27" s="36">
        <f>'步驟1. 先填【111-1申請總表】會自動帶公式至步驟2.欄位'!T29</f>
        <v>0</v>
      </c>
      <c r="U27" s="38" t="str">
        <f>'步驟1. 先填【111-1申請總表】會自動帶公式至步驟2.欄位'!U29</f>
        <v/>
      </c>
      <c r="V27" s="38" t="str">
        <f>'步驟1. 先填【111-1申請總表】會自動帶公式至步驟2.欄位'!V29</f>
        <v/>
      </c>
      <c r="W27" s="38" t="str">
        <f>'步驟1. 先填【111-1申請總表】會自動帶公式至步驟2.欄位'!W29</f>
        <v/>
      </c>
      <c r="X27" s="38" t="str">
        <f>'步驟1. 先填【111-1申請總表】會自動帶公式至步驟2.欄位'!X29</f>
        <v/>
      </c>
      <c r="Y27" s="38" t="str">
        <f>'步驟1. 先填【111-1申請總表】會自動帶公式至步驟2.欄位'!Y29</f>
        <v/>
      </c>
      <c r="Z27" s="38" t="str">
        <f>'步驟1. 先填【111-1申請總表】會自動帶公式至步驟2.欄位'!Z29</f>
        <v/>
      </c>
      <c r="AA27" s="38" t="str">
        <f>'步驟1. 先填【111-1申請總表】會自動帶公式至步驟2.欄位'!AA29</f>
        <v/>
      </c>
      <c r="AB27" s="38" t="str">
        <f>'步驟1. 先填【111-1申請總表】會自動帶公式至步驟2.欄位'!AB29</f>
        <v/>
      </c>
      <c r="AC27" s="42" t="str">
        <f>'步驟1. 先填【111-1申請總表】會自動帶公式至步驟2.欄位'!AC29</f>
        <v/>
      </c>
      <c r="AD27" s="38" t="str">
        <f>'步驟1. 先填【111-1申請總表】會自動帶公式至步驟2.欄位'!AD29</f>
        <v/>
      </c>
      <c r="AE27" s="41"/>
    </row>
    <row r="28" spans="1:31" s="23" customFormat="1" ht="61.2" customHeight="1">
      <c r="A28" s="35" t="str">
        <f>'步驟1. 先填【111-1申請總表】會自動帶公式至步驟2.欄位'!A30</f>
        <v>111學年度第一學期</v>
      </c>
      <c r="B28" s="34">
        <f>'步驟1. 先填【111-1申請總表】會自動帶公式至步驟2.欄位'!B30</f>
        <v>0</v>
      </c>
      <c r="C28" s="35">
        <f>'步驟1. 先填【111-1申請總表】會自動帶公式至步驟2.欄位'!C30</f>
        <v>0</v>
      </c>
      <c r="D28" s="50" t="s">
        <v>26</v>
      </c>
      <c r="E28" s="36">
        <f>'步驟1. 先填【111-1申請總表】會自動帶公式至步驟2.欄位'!E30</f>
        <v>0</v>
      </c>
      <c r="F28" s="36">
        <f>'步驟1. 先填【111-1申請總表】會自動帶公式至步驟2.欄位'!F30</f>
        <v>0</v>
      </c>
      <c r="G28" s="36">
        <f>'步驟1. 先填【111-1申請總表】會自動帶公式至步驟2.欄位'!G30</f>
        <v>0</v>
      </c>
      <c r="H28" s="36">
        <f>'步驟1. 先填【111-1申請總表】會自動帶公式至步驟2.欄位'!H30</f>
        <v>0</v>
      </c>
      <c r="I28" s="52">
        <f>'步驟1. 先填【111-1申請總表】會自動帶公式至步驟2.欄位'!I30</f>
        <v>0</v>
      </c>
      <c r="J28" s="36">
        <f>'步驟1. 先填【111-1申請總表】會自動帶公式至步驟2.欄位'!J30</f>
        <v>0</v>
      </c>
      <c r="K28" s="36">
        <f>'步驟1. 先填【111-1申請總表】會自動帶公式至步驟2.欄位'!K30</f>
        <v>0</v>
      </c>
      <c r="L28" s="36">
        <f>'步驟1. 先填【111-1申請總表】會自動帶公式至步驟2.欄位'!L30</f>
        <v>0</v>
      </c>
      <c r="M28" s="37">
        <f>'步驟1. 先填【111-1申請總表】會自動帶公式至步驟2.欄位'!M30</f>
        <v>0</v>
      </c>
      <c r="N28" s="36">
        <f>'步驟1. 先填【111-1申請總表】會自動帶公式至步驟2.欄位'!N30</f>
        <v>0</v>
      </c>
      <c r="O28" s="36">
        <f>'步驟1. 先填【111-1申請總表】會自動帶公式至步驟2.欄位'!O30</f>
        <v>0</v>
      </c>
      <c r="P28" s="36" t="str">
        <f>'步驟1. 先填【111-1申請總表】會自動帶公式至步驟2.欄位'!P30</f>
        <v>郵政存簿</v>
      </c>
      <c r="Q28" s="36">
        <f>'步驟1. 先填【111-1申請總表】會自動帶公式至步驟2.欄位'!Q30</f>
        <v>0</v>
      </c>
      <c r="R28" s="36">
        <f>'步驟1. 先填【111-1申請總表】會自動帶公式至步驟2.欄位'!R30</f>
        <v>0</v>
      </c>
      <c r="S28" s="36" t="str">
        <f>'步驟1. 先填【111-1申請總表】會自動帶公式至步驟2.欄位'!S30</f>
        <v>7000021</v>
      </c>
      <c r="T28" s="36">
        <f>'步驟1. 先填【111-1申請總表】會自動帶公式至步驟2.欄位'!T30</f>
        <v>0</v>
      </c>
      <c r="U28" s="38" t="str">
        <f>'步驟1. 先填【111-1申請總表】會自動帶公式至步驟2.欄位'!U30</f>
        <v/>
      </c>
      <c r="V28" s="38" t="str">
        <f>'步驟1. 先填【111-1申請總表】會自動帶公式至步驟2.欄位'!V30</f>
        <v/>
      </c>
      <c r="W28" s="38" t="str">
        <f>'步驟1. 先填【111-1申請總表】會自動帶公式至步驟2.欄位'!W30</f>
        <v/>
      </c>
      <c r="X28" s="38" t="str">
        <f>'步驟1. 先填【111-1申請總表】會自動帶公式至步驟2.欄位'!X30</f>
        <v/>
      </c>
      <c r="Y28" s="38" t="str">
        <f>'步驟1. 先填【111-1申請總表】會自動帶公式至步驟2.欄位'!Y30</f>
        <v/>
      </c>
      <c r="Z28" s="38" t="str">
        <f>'步驟1. 先填【111-1申請總表】會自動帶公式至步驟2.欄位'!Z30</f>
        <v/>
      </c>
      <c r="AA28" s="38" t="str">
        <f>'步驟1. 先填【111-1申請總表】會自動帶公式至步驟2.欄位'!AA30</f>
        <v/>
      </c>
      <c r="AB28" s="38" t="str">
        <f>'步驟1. 先填【111-1申請總表】會自動帶公式至步驟2.欄位'!AB30</f>
        <v/>
      </c>
      <c r="AC28" s="42" t="str">
        <f>'步驟1. 先填【111-1申請總表】會自動帶公式至步驟2.欄位'!AC30</f>
        <v/>
      </c>
      <c r="AD28" s="38" t="str">
        <f>'步驟1. 先填【111-1申請總表】會自動帶公式至步驟2.欄位'!AD30</f>
        <v/>
      </c>
      <c r="AE28" s="41"/>
    </row>
    <row r="29" spans="1:31" s="23" customFormat="1" ht="61.2" customHeight="1">
      <c r="A29" s="35" t="str">
        <f>'步驟1. 先填【111-1申請總表】會自動帶公式至步驟2.欄位'!A31</f>
        <v>111學年度第一學期</v>
      </c>
      <c r="B29" s="34">
        <f>'步驟1. 先填【111-1申請總表】會自動帶公式至步驟2.欄位'!B31</f>
        <v>0</v>
      </c>
      <c r="C29" s="35">
        <f>'步驟1. 先填【111-1申請總表】會自動帶公式至步驟2.欄位'!C31</f>
        <v>0</v>
      </c>
      <c r="D29" s="50" t="s">
        <v>27</v>
      </c>
      <c r="E29" s="36">
        <f>'步驟1. 先填【111-1申請總表】會自動帶公式至步驟2.欄位'!E31</f>
        <v>0</v>
      </c>
      <c r="F29" s="36">
        <f>'步驟1. 先填【111-1申請總表】會自動帶公式至步驟2.欄位'!F31</f>
        <v>0</v>
      </c>
      <c r="G29" s="36">
        <f>'步驟1. 先填【111-1申請總表】會自動帶公式至步驟2.欄位'!G31</f>
        <v>0</v>
      </c>
      <c r="H29" s="36">
        <f>'步驟1. 先填【111-1申請總表】會自動帶公式至步驟2.欄位'!H31</f>
        <v>0</v>
      </c>
      <c r="I29" s="52">
        <f>'步驟1. 先填【111-1申請總表】會自動帶公式至步驟2.欄位'!I31</f>
        <v>0</v>
      </c>
      <c r="J29" s="36">
        <f>'步驟1. 先填【111-1申請總表】會自動帶公式至步驟2.欄位'!J31</f>
        <v>0</v>
      </c>
      <c r="K29" s="36">
        <f>'步驟1. 先填【111-1申請總表】會自動帶公式至步驟2.欄位'!K31</f>
        <v>0</v>
      </c>
      <c r="L29" s="36">
        <f>'步驟1. 先填【111-1申請總表】會自動帶公式至步驟2.欄位'!L31</f>
        <v>0</v>
      </c>
      <c r="M29" s="37">
        <f>'步驟1. 先填【111-1申請總表】會自動帶公式至步驟2.欄位'!M31</f>
        <v>0</v>
      </c>
      <c r="N29" s="36">
        <f>'步驟1. 先填【111-1申請總表】會自動帶公式至步驟2.欄位'!N31</f>
        <v>0</v>
      </c>
      <c r="O29" s="36">
        <f>'步驟1. 先填【111-1申請總表】會自動帶公式至步驟2.欄位'!O31</f>
        <v>0</v>
      </c>
      <c r="P29" s="36" t="str">
        <f>'步驟1. 先填【111-1申請總表】會自動帶公式至步驟2.欄位'!P31</f>
        <v>郵政存簿</v>
      </c>
      <c r="Q29" s="36">
        <f>'步驟1. 先填【111-1申請總表】會自動帶公式至步驟2.欄位'!Q31</f>
        <v>0</v>
      </c>
      <c r="R29" s="36">
        <f>'步驟1. 先填【111-1申請總表】會自動帶公式至步驟2.欄位'!R31</f>
        <v>0</v>
      </c>
      <c r="S29" s="36" t="str">
        <f>'步驟1. 先填【111-1申請總表】會自動帶公式至步驟2.欄位'!S31</f>
        <v>7000021</v>
      </c>
      <c r="T29" s="36">
        <f>'步驟1. 先填【111-1申請總表】會自動帶公式至步驟2.欄位'!T31</f>
        <v>0</v>
      </c>
      <c r="U29" s="38" t="str">
        <f>'步驟1. 先填【111-1申請總表】會自動帶公式至步驟2.欄位'!U31</f>
        <v/>
      </c>
      <c r="V29" s="38" t="str">
        <f>'步驟1. 先填【111-1申請總表】會自動帶公式至步驟2.欄位'!V31</f>
        <v/>
      </c>
      <c r="W29" s="38" t="str">
        <f>'步驟1. 先填【111-1申請總表】會自動帶公式至步驟2.欄位'!W31</f>
        <v/>
      </c>
      <c r="X29" s="38" t="str">
        <f>'步驟1. 先填【111-1申請總表】會自動帶公式至步驟2.欄位'!X31</f>
        <v/>
      </c>
      <c r="Y29" s="38" t="str">
        <f>'步驟1. 先填【111-1申請總表】會自動帶公式至步驟2.欄位'!Y31</f>
        <v/>
      </c>
      <c r="Z29" s="38" t="str">
        <f>'步驟1. 先填【111-1申請總表】會自動帶公式至步驟2.欄位'!Z31</f>
        <v/>
      </c>
      <c r="AA29" s="38" t="str">
        <f>'步驟1. 先填【111-1申請總表】會自動帶公式至步驟2.欄位'!AA31</f>
        <v/>
      </c>
      <c r="AB29" s="38" t="str">
        <f>'步驟1. 先填【111-1申請總表】會自動帶公式至步驟2.欄位'!AB31</f>
        <v/>
      </c>
      <c r="AC29" s="42" t="str">
        <f>'步驟1. 先填【111-1申請總表】會自動帶公式至步驟2.欄位'!AC31</f>
        <v/>
      </c>
      <c r="AD29" s="38" t="str">
        <f>'步驟1. 先填【111-1申請總表】會自動帶公式至步驟2.欄位'!AD31</f>
        <v/>
      </c>
      <c r="AE29" s="41"/>
    </row>
    <row r="30" spans="1:31" s="23" customFormat="1" ht="61.2" customHeight="1">
      <c r="A30" s="35" t="str">
        <f>'步驟1. 先填【111-1申請總表】會自動帶公式至步驟2.欄位'!A32</f>
        <v>111學年度第一學期</v>
      </c>
      <c r="B30" s="34">
        <f>'步驟1. 先填【111-1申請總表】會自動帶公式至步驟2.欄位'!B32</f>
        <v>0</v>
      </c>
      <c r="C30" s="35">
        <f>'步驟1. 先填【111-1申請總表】會自動帶公式至步驟2.欄位'!C32</f>
        <v>0</v>
      </c>
      <c r="D30" s="50" t="s">
        <v>28</v>
      </c>
      <c r="E30" s="36">
        <f>'步驟1. 先填【111-1申請總表】會自動帶公式至步驟2.欄位'!E32</f>
        <v>0</v>
      </c>
      <c r="F30" s="36">
        <f>'步驟1. 先填【111-1申請總表】會自動帶公式至步驟2.欄位'!F32</f>
        <v>0</v>
      </c>
      <c r="G30" s="36">
        <f>'步驟1. 先填【111-1申請總表】會自動帶公式至步驟2.欄位'!G32</f>
        <v>0</v>
      </c>
      <c r="H30" s="36">
        <f>'步驟1. 先填【111-1申請總表】會自動帶公式至步驟2.欄位'!H32</f>
        <v>0</v>
      </c>
      <c r="I30" s="52">
        <f>'步驟1. 先填【111-1申請總表】會自動帶公式至步驟2.欄位'!I32</f>
        <v>0</v>
      </c>
      <c r="J30" s="36">
        <f>'步驟1. 先填【111-1申請總表】會自動帶公式至步驟2.欄位'!J32</f>
        <v>0</v>
      </c>
      <c r="K30" s="36">
        <f>'步驟1. 先填【111-1申請總表】會自動帶公式至步驟2.欄位'!K32</f>
        <v>0</v>
      </c>
      <c r="L30" s="36">
        <f>'步驟1. 先填【111-1申請總表】會自動帶公式至步驟2.欄位'!L32</f>
        <v>0</v>
      </c>
      <c r="M30" s="37">
        <f>'步驟1. 先填【111-1申請總表】會自動帶公式至步驟2.欄位'!M32</f>
        <v>0</v>
      </c>
      <c r="N30" s="36">
        <f>'步驟1. 先填【111-1申請總表】會自動帶公式至步驟2.欄位'!N32</f>
        <v>0</v>
      </c>
      <c r="O30" s="36">
        <f>'步驟1. 先填【111-1申請總表】會自動帶公式至步驟2.欄位'!O32</f>
        <v>0</v>
      </c>
      <c r="P30" s="36" t="str">
        <f>'步驟1. 先填【111-1申請總表】會自動帶公式至步驟2.欄位'!P32</f>
        <v>郵政存簿</v>
      </c>
      <c r="Q30" s="36">
        <f>'步驟1. 先填【111-1申請總表】會自動帶公式至步驟2.欄位'!Q32</f>
        <v>0</v>
      </c>
      <c r="R30" s="36">
        <f>'步驟1. 先填【111-1申請總表】會自動帶公式至步驟2.欄位'!R32</f>
        <v>0</v>
      </c>
      <c r="S30" s="36" t="str">
        <f>'步驟1. 先填【111-1申請總表】會自動帶公式至步驟2.欄位'!S32</f>
        <v>7000021</v>
      </c>
      <c r="T30" s="36">
        <f>'步驟1. 先填【111-1申請總表】會自動帶公式至步驟2.欄位'!T32</f>
        <v>0</v>
      </c>
      <c r="U30" s="38" t="str">
        <f>'步驟1. 先填【111-1申請總表】會自動帶公式至步驟2.欄位'!U32</f>
        <v/>
      </c>
      <c r="V30" s="38" t="str">
        <f>'步驟1. 先填【111-1申請總表】會自動帶公式至步驟2.欄位'!V32</f>
        <v/>
      </c>
      <c r="W30" s="38" t="str">
        <f>'步驟1. 先填【111-1申請總表】會自動帶公式至步驟2.欄位'!W32</f>
        <v/>
      </c>
      <c r="X30" s="38" t="str">
        <f>'步驟1. 先填【111-1申請總表】會自動帶公式至步驟2.欄位'!X32</f>
        <v/>
      </c>
      <c r="Y30" s="38" t="str">
        <f>'步驟1. 先填【111-1申請總表】會自動帶公式至步驟2.欄位'!Y32</f>
        <v/>
      </c>
      <c r="Z30" s="38" t="str">
        <f>'步驟1. 先填【111-1申請總表】會自動帶公式至步驟2.欄位'!Z32</f>
        <v/>
      </c>
      <c r="AA30" s="38" t="str">
        <f>'步驟1. 先填【111-1申請總表】會自動帶公式至步驟2.欄位'!AA32</f>
        <v/>
      </c>
      <c r="AB30" s="38" t="str">
        <f>'步驟1. 先填【111-1申請總表】會自動帶公式至步驟2.欄位'!AB32</f>
        <v/>
      </c>
      <c r="AC30" s="42" t="str">
        <f>'步驟1. 先填【111-1申請總表】會自動帶公式至步驟2.欄位'!AC32</f>
        <v/>
      </c>
      <c r="AD30" s="38" t="str">
        <f>'步驟1. 先填【111-1申請總表】會自動帶公式至步驟2.欄位'!AD32</f>
        <v/>
      </c>
      <c r="AE30" s="41"/>
    </row>
    <row r="31" spans="1:31" s="23" customFormat="1" ht="61.2" customHeight="1">
      <c r="A31" s="35" t="str">
        <f>'步驟1. 先填【111-1申請總表】會自動帶公式至步驟2.欄位'!A33</f>
        <v>111學年度第一學期</v>
      </c>
      <c r="B31" s="34">
        <f>'步驟1. 先填【111-1申請總表】會自動帶公式至步驟2.欄位'!B33</f>
        <v>0</v>
      </c>
      <c r="C31" s="35">
        <f>'步驟1. 先填【111-1申請總表】會自動帶公式至步驟2.欄位'!C33</f>
        <v>0</v>
      </c>
      <c r="D31" s="50" t="s">
        <v>29</v>
      </c>
      <c r="E31" s="36">
        <f>'步驟1. 先填【111-1申請總表】會自動帶公式至步驟2.欄位'!E33</f>
        <v>0</v>
      </c>
      <c r="F31" s="36">
        <f>'步驟1. 先填【111-1申請總表】會自動帶公式至步驟2.欄位'!F33</f>
        <v>0</v>
      </c>
      <c r="G31" s="36">
        <f>'步驟1. 先填【111-1申請總表】會自動帶公式至步驟2.欄位'!G33</f>
        <v>0</v>
      </c>
      <c r="H31" s="36">
        <f>'步驟1. 先填【111-1申請總表】會自動帶公式至步驟2.欄位'!H33</f>
        <v>0</v>
      </c>
      <c r="I31" s="52">
        <f>'步驟1. 先填【111-1申請總表】會自動帶公式至步驟2.欄位'!I33</f>
        <v>0</v>
      </c>
      <c r="J31" s="36">
        <f>'步驟1. 先填【111-1申請總表】會自動帶公式至步驟2.欄位'!J33</f>
        <v>0</v>
      </c>
      <c r="K31" s="36">
        <f>'步驟1. 先填【111-1申請總表】會自動帶公式至步驟2.欄位'!K33</f>
        <v>0</v>
      </c>
      <c r="L31" s="36">
        <f>'步驟1. 先填【111-1申請總表】會自動帶公式至步驟2.欄位'!L33</f>
        <v>0</v>
      </c>
      <c r="M31" s="37">
        <f>'步驟1. 先填【111-1申請總表】會自動帶公式至步驟2.欄位'!M33</f>
        <v>0</v>
      </c>
      <c r="N31" s="36">
        <f>'步驟1. 先填【111-1申請總表】會自動帶公式至步驟2.欄位'!N33</f>
        <v>0</v>
      </c>
      <c r="O31" s="36">
        <f>'步驟1. 先填【111-1申請總表】會自動帶公式至步驟2.欄位'!O33</f>
        <v>0</v>
      </c>
      <c r="P31" s="36" t="str">
        <f>'步驟1. 先填【111-1申請總表】會自動帶公式至步驟2.欄位'!P33</f>
        <v>郵政存簿</v>
      </c>
      <c r="Q31" s="36">
        <f>'步驟1. 先填【111-1申請總表】會自動帶公式至步驟2.欄位'!Q33</f>
        <v>0</v>
      </c>
      <c r="R31" s="36">
        <f>'步驟1. 先填【111-1申請總表】會自動帶公式至步驟2.欄位'!R33</f>
        <v>0</v>
      </c>
      <c r="S31" s="36" t="str">
        <f>'步驟1. 先填【111-1申請總表】會自動帶公式至步驟2.欄位'!S33</f>
        <v>7000021</v>
      </c>
      <c r="T31" s="36">
        <f>'步驟1. 先填【111-1申請總表】會自動帶公式至步驟2.欄位'!T33</f>
        <v>0</v>
      </c>
      <c r="U31" s="38" t="str">
        <f>'步驟1. 先填【111-1申請總表】會自動帶公式至步驟2.欄位'!U33</f>
        <v/>
      </c>
      <c r="V31" s="38" t="str">
        <f>'步驟1. 先填【111-1申請總表】會自動帶公式至步驟2.欄位'!V33</f>
        <v/>
      </c>
      <c r="W31" s="38" t="str">
        <f>'步驟1. 先填【111-1申請總表】會自動帶公式至步驟2.欄位'!W33</f>
        <v/>
      </c>
      <c r="X31" s="38" t="str">
        <f>'步驟1. 先填【111-1申請總表】會自動帶公式至步驟2.欄位'!X33</f>
        <v/>
      </c>
      <c r="Y31" s="38" t="str">
        <f>'步驟1. 先填【111-1申請總表】會自動帶公式至步驟2.欄位'!Y33</f>
        <v/>
      </c>
      <c r="Z31" s="38" t="str">
        <f>'步驟1. 先填【111-1申請總表】會自動帶公式至步驟2.欄位'!Z33</f>
        <v/>
      </c>
      <c r="AA31" s="38" t="str">
        <f>'步驟1. 先填【111-1申請總表】會自動帶公式至步驟2.欄位'!AA33</f>
        <v/>
      </c>
      <c r="AB31" s="38" t="str">
        <f>'步驟1. 先填【111-1申請總表】會自動帶公式至步驟2.欄位'!AB33</f>
        <v/>
      </c>
      <c r="AC31" s="42" t="str">
        <f>'步驟1. 先填【111-1申請總表】會自動帶公式至步驟2.欄位'!AC33</f>
        <v/>
      </c>
      <c r="AD31" s="38" t="str">
        <f>'步驟1. 先填【111-1申請總表】會自動帶公式至步驟2.欄位'!AD33</f>
        <v/>
      </c>
      <c r="AE31" s="41"/>
    </row>
    <row r="32" spans="1:31" s="23" customFormat="1" ht="61.2" customHeight="1">
      <c r="A32" s="35" t="str">
        <f>'步驟1. 先填【111-1申請總表】會自動帶公式至步驟2.欄位'!A34</f>
        <v>111學年度第一學期</v>
      </c>
      <c r="B32" s="34">
        <f>'步驟1. 先填【111-1申請總表】會自動帶公式至步驟2.欄位'!B34</f>
        <v>0</v>
      </c>
      <c r="C32" s="35">
        <f>'步驟1. 先填【111-1申請總表】會自動帶公式至步驟2.欄位'!C34</f>
        <v>0</v>
      </c>
      <c r="D32" s="50" t="s">
        <v>30</v>
      </c>
      <c r="E32" s="36">
        <f>'步驟1. 先填【111-1申請總表】會自動帶公式至步驟2.欄位'!E34</f>
        <v>0</v>
      </c>
      <c r="F32" s="36">
        <f>'步驟1. 先填【111-1申請總表】會自動帶公式至步驟2.欄位'!F34</f>
        <v>0</v>
      </c>
      <c r="G32" s="36">
        <f>'步驟1. 先填【111-1申請總表】會自動帶公式至步驟2.欄位'!G34</f>
        <v>0</v>
      </c>
      <c r="H32" s="36">
        <f>'步驟1. 先填【111-1申請總表】會自動帶公式至步驟2.欄位'!H34</f>
        <v>0</v>
      </c>
      <c r="I32" s="52">
        <f>'步驟1. 先填【111-1申請總表】會自動帶公式至步驟2.欄位'!I34</f>
        <v>0</v>
      </c>
      <c r="J32" s="36">
        <f>'步驟1. 先填【111-1申請總表】會自動帶公式至步驟2.欄位'!J34</f>
        <v>0</v>
      </c>
      <c r="K32" s="36">
        <f>'步驟1. 先填【111-1申請總表】會自動帶公式至步驟2.欄位'!K34</f>
        <v>0</v>
      </c>
      <c r="L32" s="36">
        <f>'步驟1. 先填【111-1申請總表】會自動帶公式至步驟2.欄位'!L34</f>
        <v>0</v>
      </c>
      <c r="M32" s="37">
        <f>'步驟1. 先填【111-1申請總表】會自動帶公式至步驟2.欄位'!M34</f>
        <v>0</v>
      </c>
      <c r="N32" s="36">
        <f>'步驟1. 先填【111-1申請總表】會自動帶公式至步驟2.欄位'!N34</f>
        <v>0</v>
      </c>
      <c r="O32" s="36">
        <f>'步驟1. 先填【111-1申請總表】會自動帶公式至步驟2.欄位'!O34</f>
        <v>0</v>
      </c>
      <c r="P32" s="36" t="str">
        <f>'步驟1. 先填【111-1申請總表】會自動帶公式至步驟2.欄位'!P34</f>
        <v>郵政存簿</v>
      </c>
      <c r="Q32" s="36">
        <f>'步驟1. 先填【111-1申請總表】會自動帶公式至步驟2.欄位'!Q34</f>
        <v>0</v>
      </c>
      <c r="R32" s="36">
        <f>'步驟1. 先填【111-1申請總表】會自動帶公式至步驟2.欄位'!R34</f>
        <v>0</v>
      </c>
      <c r="S32" s="36" t="str">
        <f>'步驟1. 先填【111-1申請總表】會自動帶公式至步驟2.欄位'!S34</f>
        <v>7000021</v>
      </c>
      <c r="T32" s="36">
        <f>'步驟1. 先填【111-1申請總表】會自動帶公式至步驟2.欄位'!T34</f>
        <v>0</v>
      </c>
      <c r="U32" s="38" t="str">
        <f>'步驟1. 先填【111-1申請總表】會自動帶公式至步驟2.欄位'!U34</f>
        <v/>
      </c>
      <c r="V32" s="38" t="str">
        <f>'步驟1. 先填【111-1申請總表】會自動帶公式至步驟2.欄位'!V34</f>
        <v/>
      </c>
      <c r="W32" s="38" t="str">
        <f>'步驟1. 先填【111-1申請總表】會自動帶公式至步驟2.欄位'!W34</f>
        <v/>
      </c>
      <c r="X32" s="38" t="str">
        <f>'步驟1. 先填【111-1申請總表】會自動帶公式至步驟2.欄位'!X34</f>
        <v/>
      </c>
      <c r="Y32" s="38" t="str">
        <f>'步驟1. 先填【111-1申請總表】會自動帶公式至步驟2.欄位'!Y34</f>
        <v/>
      </c>
      <c r="Z32" s="38" t="str">
        <f>'步驟1. 先填【111-1申請總表】會自動帶公式至步驟2.欄位'!Z34</f>
        <v/>
      </c>
      <c r="AA32" s="38" t="str">
        <f>'步驟1. 先填【111-1申請總表】會自動帶公式至步驟2.欄位'!AA34</f>
        <v/>
      </c>
      <c r="AB32" s="38" t="str">
        <f>'步驟1. 先填【111-1申請總表】會自動帶公式至步驟2.欄位'!AB34</f>
        <v/>
      </c>
      <c r="AC32" s="42" t="str">
        <f>'步驟1. 先填【111-1申請總表】會自動帶公式至步驟2.欄位'!AC34</f>
        <v/>
      </c>
      <c r="AD32" s="38" t="str">
        <f>'步驟1. 先填【111-1申請總表】會自動帶公式至步驟2.欄位'!AD34</f>
        <v/>
      </c>
      <c r="AE32" s="41"/>
    </row>
    <row r="33" spans="1:31" s="23" customFormat="1" ht="61.2" customHeight="1">
      <c r="A33" s="35" t="str">
        <f>'步驟1. 先填【111-1申請總表】會自動帶公式至步驟2.欄位'!A35</f>
        <v>111學年度第一學期</v>
      </c>
      <c r="B33" s="34">
        <f>'步驟1. 先填【111-1申請總表】會自動帶公式至步驟2.欄位'!B35</f>
        <v>0</v>
      </c>
      <c r="C33" s="35">
        <f>'步驟1. 先填【111-1申請總表】會自動帶公式至步驟2.欄位'!C35</f>
        <v>0</v>
      </c>
      <c r="D33" s="50" t="s">
        <v>31</v>
      </c>
      <c r="E33" s="36">
        <f>'步驟1. 先填【111-1申請總表】會自動帶公式至步驟2.欄位'!E35</f>
        <v>0</v>
      </c>
      <c r="F33" s="36">
        <f>'步驟1. 先填【111-1申請總表】會自動帶公式至步驟2.欄位'!F35</f>
        <v>0</v>
      </c>
      <c r="G33" s="36">
        <f>'步驟1. 先填【111-1申請總表】會自動帶公式至步驟2.欄位'!G35</f>
        <v>0</v>
      </c>
      <c r="H33" s="36">
        <f>'步驟1. 先填【111-1申請總表】會自動帶公式至步驟2.欄位'!H35</f>
        <v>0</v>
      </c>
      <c r="I33" s="52">
        <f>'步驟1. 先填【111-1申請總表】會自動帶公式至步驟2.欄位'!I35</f>
        <v>0</v>
      </c>
      <c r="J33" s="36">
        <f>'步驟1. 先填【111-1申請總表】會自動帶公式至步驟2.欄位'!J35</f>
        <v>0</v>
      </c>
      <c r="K33" s="36">
        <f>'步驟1. 先填【111-1申請總表】會自動帶公式至步驟2.欄位'!K35</f>
        <v>0</v>
      </c>
      <c r="L33" s="36">
        <f>'步驟1. 先填【111-1申請總表】會自動帶公式至步驟2.欄位'!L35</f>
        <v>0</v>
      </c>
      <c r="M33" s="37">
        <f>'步驟1. 先填【111-1申請總表】會自動帶公式至步驟2.欄位'!M35</f>
        <v>0</v>
      </c>
      <c r="N33" s="36">
        <f>'步驟1. 先填【111-1申請總表】會自動帶公式至步驟2.欄位'!N35</f>
        <v>0</v>
      </c>
      <c r="O33" s="36">
        <f>'步驟1. 先填【111-1申請總表】會自動帶公式至步驟2.欄位'!O35</f>
        <v>0</v>
      </c>
      <c r="P33" s="36" t="str">
        <f>'步驟1. 先填【111-1申請總表】會自動帶公式至步驟2.欄位'!P35</f>
        <v>郵政存簿</v>
      </c>
      <c r="Q33" s="36">
        <f>'步驟1. 先填【111-1申請總表】會自動帶公式至步驟2.欄位'!Q35</f>
        <v>0</v>
      </c>
      <c r="R33" s="36">
        <f>'步驟1. 先填【111-1申請總表】會自動帶公式至步驟2.欄位'!R35</f>
        <v>0</v>
      </c>
      <c r="S33" s="36" t="str">
        <f>'步驟1. 先填【111-1申請總表】會自動帶公式至步驟2.欄位'!S35</f>
        <v>7000021</v>
      </c>
      <c r="T33" s="36">
        <f>'步驟1. 先填【111-1申請總表】會自動帶公式至步驟2.欄位'!T35</f>
        <v>0</v>
      </c>
      <c r="U33" s="38" t="str">
        <f>'步驟1. 先填【111-1申請總表】會自動帶公式至步驟2.欄位'!U35</f>
        <v/>
      </c>
      <c r="V33" s="38" t="str">
        <f>'步驟1. 先填【111-1申請總表】會自動帶公式至步驟2.欄位'!V35</f>
        <v/>
      </c>
      <c r="W33" s="38" t="str">
        <f>'步驟1. 先填【111-1申請總表】會自動帶公式至步驟2.欄位'!W35</f>
        <v/>
      </c>
      <c r="X33" s="38" t="str">
        <f>'步驟1. 先填【111-1申請總表】會自動帶公式至步驟2.欄位'!X35</f>
        <v/>
      </c>
      <c r="Y33" s="38" t="str">
        <f>'步驟1. 先填【111-1申請總表】會自動帶公式至步驟2.欄位'!Y35</f>
        <v/>
      </c>
      <c r="Z33" s="38" t="str">
        <f>'步驟1. 先填【111-1申請總表】會自動帶公式至步驟2.欄位'!Z35</f>
        <v/>
      </c>
      <c r="AA33" s="38" t="str">
        <f>'步驟1. 先填【111-1申請總表】會自動帶公式至步驟2.欄位'!AA35</f>
        <v/>
      </c>
      <c r="AB33" s="38" t="str">
        <f>'步驟1. 先填【111-1申請總表】會自動帶公式至步驟2.欄位'!AB35</f>
        <v/>
      </c>
      <c r="AC33" s="42" t="str">
        <f>'步驟1. 先填【111-1申請總表】會自動帶公式至步驟2.欄位'!AC35</f>
        <v/>
      </c>
      <c r="AD33" s="38" t="str">
        <f>'步驟1. 先填【111-1申請總表】會自動帶公式至步驟2.欄位'!AD35</f>
        <v/>
      </c>
      <c r="AE33" s="41"/>
    </row>
    <row r="34" spans="1:31" s="23" customFormat="1" ht="61.2" customHeight="1">
      <c r="A34" s="35" t="str">
        <f>'步驟1. 先填【111-1申請總表】會自動帶公式至步驟2.欄位'!A36</f>
        <v>111學年度第一學期</v>
      </c>
      <c r="B34" s="34">
        <f>'步驟1. 先填【111-1申請總表】會自動帶公式至步驟2.欄位'!B36</f>
        <v>0</v>
      </c>
      <c r="C34" s="35">
        <f>'步驟1. 先填【111-1申請總表】會自動帶公式至步驟2.欄位'!C36</f>
        <v>0</v>
      </c>
      <c r="D34" s="50" t="s">
        <v>32</v>
      </c>
      <c r="E34" s="36">
        <f>'步驟1. 先填【111-1申請總表】會自動帶公式至步驟2.欄位'!E36</f>
        <v>0</v>
      </c>
      <c r="F34" s="36">
        <f>'步驟1. 先填【111-1申請總表】會自動帶公式至步驟2.欄位'!F36</f>
        <v>0</v>
      </c>
      <c r="G34" s="36">
        <f>'步驟1. 先填【111-1申請總表】會自動帶公式至步驟2.欄位'!G36</f>
        <v>0</v>
      </c>
      <c r="H34" s="36">
        <f>'步驟1. 先填【111-1申請總表】會自動帶公式至步驟2.欄位'!H36</f>
        <v>0</v>
      </c>
      <c r="I34" s="52">
        <f>'步驟1. 先填【111-1申請總表】會自動帶公式至步驟2.欄位'!I36</f>
        <v>0</v>
      </c>
      <c r="J34" s="36">
        <f>'步驟1. 先填【111-1申請總表】會自動帶公式至步驟2.欄位'!J36</f>
        <v>0</v>
      </c>
      <c r="K34" s="36">
        <f>'步驟1. 先填【111-1申請總表】會自動帶公式至步驟2.欄位'!K36</f>
        <v>0</v>
      </c>
      <c r="L34" s="36">
        <f>'步驟1. 先填【111-1申請總表】會自動帶公式至步驟2.欄位'!L36</f>
        <v>0</v>
      </c>
      <c r="M34" s="37">
        <f>'步驟1. 先填【111-1申請總表】會自動帶公式至步驟2.欄位'!M36</f>
        <v>0</v>
      </c>
      <c r="N34" s="36">
        <f>'步驟1. 先填【111-1申請總表】會自動帶公式至步驟2.欄位'!N36</f>
        <v>0</v>
      </c>
      <c r="O34" s="36">
        <f>'步驟1. 先填【111-1申請總表】會自動帶公式至步驟2.欄位'!O36</f>
        <v>0</v>
      </c>
      <c r="P34" s="36" t="str">
        <f>'步驟1. 先填【111-1申請總表】會自動帶公式至步驟2.欄位'!P36</f>
        <v>郵政存簿</v>
      </c>
      <c r="Q34" s="36">
        <f>'步驟1. 先填【111-1申請總表】會自動帶公式至步驟2.欄位'!Q36</f>
        <v>0</v>
      </c>
      <c r="R34" s="36">
        <f>'步驟1. 先填【111-1申請總表】會自動帶公式至步驟2.欄位'!R36</f>
        <v>0</v>
      </c>
      <c r="S34" s="36" t="str">
        <f>'步驟1. 先填【111-1申請總表】會自動帶公式至步驟2.欄位'!S36</f>
        <v>7000021</v>
      </c>
      <c r="T34" s="36">
        <f>'步驟1. 先填【111-1申請總表】會自動帶公式至步驟2.欄位'!T36</f>
        <v>0</v>
      </c>
      <c r="U34" s="38" t="str">
        <f>'步驟1. 先填【111-1申請總表】會自動帶公式至步驟2.欄位'!U36</f>
        <v/>
      </c>
      <c r="V34" s="38" t="str">
        <f>'步驟1. 先填【111-1申請總表】會自動帶公式至步驟2.欄位'!V36</f>
        <v/>
      </c>
      <c r="W34" s="38" t="str">
        <f>'步驟1. 先填【111-1申請總表】會自動帶公式至步驟2.欄位'!W36</f>
        <v/>
      </c>
      <c r="X34" s="38" t="str">
        <f>'步驟1. 先填【111-1申請總表】會自動帶公式至步驟2.欄位'!X36</f>
        <v/>
      </c>
      <c r="Y34" s="38" t="str">
        <f>'步驟1. 先填【111-1申請總表】會自動帶公式至步驟2.欄位'!Y36</f>
        <v/>
      </c>
      <c r="Z34" s="38" t="str">
        <f>'步驟1. 先填【111-1申請總表】會自動帶公式至步驟2.欄位'!Z36</f>
        <v/>
      </c>
      <c r="AA34" s="38" t="str">
        <f>'步驟1. 先填【111-1申請總表】會自動帶公式至步驟2.欄位'!AA36</f>
        <v/>
      </c>
      <c r="AB34" s="38" t="str">
        <f>'步驟1. 先填【111-1申請總表】會自動帶公式至步驟2.欄位'!AB36</f>
        <v/>
      </c>
      <c r="AC34" s="42" t="str">
        <f>'步驟1. 先填【111-1申請總表】會自動帶公式至步驟2.欄位'!AC36</f>
        <v/>
      </c>
      <c r="AD34" s="38" t="str">
        <f>'步驟1. 先填【111-1申請總表】會自動帶公式至步驟2.欄位'!AD36</f>
        <v/>
      </c>
      <c r="AE34" s="41"/>
    </row>
    <row r="35" spans="1:31" s="23" customFormat="1" ht="61.2" customHeight="1">
      <c r="A35" s="35" t="str">
        <f>'步驟1. 先填【111-1申請總表】會自動帶公式至步驟2.欄位'!A37</f>
        <v>111學年度第一學期</v>
      </c>
      <c r="B35" s="34">
        <f>'步驟1. 先填【111-1申請總表】會自動帶公式至步驟2.欄位'!B37</f>
        <v>0</v>
      </c>
      <c r="C35" s="35">
        <f>'步驟1. 先填【111-1申請總表】會自動帶公式至步驟2.欄位'!C37</f>
        <v>0</v>
      </c>
      <c r="D35" s="50" t="s">
        <v>33</v>
      </c>
      <c r="E35" s="36">
        <f>'步驟1. 先填【111-1申請總表】會自動帶公式至步驟2.欄位'!E37</f>
        <v>0</v>
      </c>
      <c r="F35" s="36">
        <f>'步驟1. 先填【111-1申請總表】會自動帶公式至步驟2.欄位'!F37</f>
        <v>0</v>
      </c>
      <c r="G35" s="36">
        <f>'步驟1. 先填【111-1申請總表】會自動帶公式至步驟2.欄位'!G37</f>
        <v>0</v>
      </c>
      <c r="H35" s="36">
        <f>'步驟1. 先填【111-1申請總表】會自動帶公式至步驟2.欄位'!H37</f>
        <v>0</v>
      </c>
      <c r="I35" s="52">
        <f>'步驟1. 先填【111-1申請總表】會自動帶公式至步驟2.欄位'!I37</f>
        <v>0</v>
      </c>
      <c r="J35" s="36">
        <f>'步驟1. 先填【111-1申請總表】會自動帶公式至步驟2.欄位'!J37</f>
        <v>0</v>
      </c>
      <c r="K35" s="36">
        <f>'步驟1. 先填【111-1申請總表】會自動帶公式至步驟2.欄位'!K37</f>
        <v>0</v>
      </c>
      <c r="L35" s="36">
        <f>'步驟1. 先填【111-1申請總表】會自動帶公式至步驟2.欄位'!L37</f>
        <v>0</v>
      </c>
      <c r="M35" s="37">
        <f>'步驟1. 先填【111-1申請總表】會自動帶公式至步驟2.欄位'!M37</f>
        <v>0</v>
      </c>
      <c r="N35" s="36">
        <f>'步驟1. 先填【111-1申請總表】會自動帶公式至步驟2.欄位'!N37</f>
        <v>0</v>
      </c>
      <c r="O35" s="36">
        <f>'步驟1. 先填【111-1申請總表】會自動帶公式至步驟2.欄位'!O37</f>
        <v>0</v>
      </c>
      <c r="P35" s="36" t="str">
        <f>'步驟1. 先填【111-1申請總表】會自動帶公式至步驟2.欄位'!P37</f>
        <v>郵政存簿</v>
      </c>
      <c r="Q35" s="36">
        <f>'步驟1. 先填【111-1申請總表】會自動帶公式至步驟2.欄位'!Q37</f>
        <v>0</v>
      </c>
      <c r="R35" s="36">
        <f>'步驟1. 先填【111-1申請總表】會自動帶公式至步驟2.欄位'!R37</f>
        <v>0</v>
      </c>
      <c r="S35" s="36" t="str">
        <f>'步驟1. 先填【111-1申請總表】會自動帶公式至步驟2.欄位'!S37</f>
        <v>7000021</v>
      </c>
      <c r="T35" s="36">
        <f>'步驟1. 先填【111-1申請總表】會自動帶公式至步驟2.欄位'!T37</f>
        <v>0</v>
      </c>
      <c r="U35" s="38" t="str">
        <f>'步驟1. 先填【111-1申請總表】會自動帶公式至步驟2.欄位'!U37</f>
        <v/>
      </c>
      <c r="V35" s="38" t="str">
        <f>'步驟1. 先填【111-1申請總表】會自動帶公式至步驟2.欄位'!V37</f>
        <v/>
      </c>
      <c r="W35" s="38" t="str">
        <f>'步驟1. 先填【111-1申請總表】會自動帶公式至步驟2.欄位'!W37</f>
        <v/>
      </c>
      <c r="X35" s="38" t="str">
        <f>'步驟1. 先填【111-1申請總表】會自動帶公式至步驟2.欄位'!X37</f>
        <v/>
      </c>
      <c r="Y35" s="38" t="str">
        <f>'步驟1. 先填【111-1申請總表】會自動帶公式至步驟2.欄位'!Y37</f>
        <v/>
      </c>
      <c r="Z35" s="38" t="str">
        <f>'步驟1. 先填【111-1申請總表】會自動帶公式至步驟2.欄位'!Z37</f>
        <v/>
      </c>
      <c r="AA35" s="38" t="str">
        <f>'步驟1. 先填【111-1申請總表】會自動帶公式至步驟2.欄位'!AA37</f>
        <v/>
      </c>
      <c r="AB35" s="38" t="str">
        <f>'步驟1. 先填【111-1申請總表】會自動帶公式至步驟2.欄位'!AB37</f>
        <v/>
      </c>
      <c r="AC35" s="42" t="str">
        <f>'步驟1. 先填【111-1申請總表】會自動帶公式至步驟2.欄位'!AC37</f>
        <v/>
      </c>
      <c r="AD35" s="38" t="str">
        <f>'步驟1. 先填【111-1申請總表】會自動帶公式至步驟2.欄位'!AD37</f>
        <v/>
      </c>
      <c r="AE35" s="41"/>
    </row>
    <row r="36" spans="1:31" s="23" customFormat="1" ht="61.2" customHeight="1">
      <c r="A36" s="35" t="str">
        <f>'步驟1. 先填【111-1申請總表】會自動帶公式至步驟2.欄位'!A38</f>
        <v>111學年度第一學期</v>
      </c>
      <c r="B36" s="34">
        <f>'步驟1. 先填【111-1申請總表】會自動帶公式至步驟2.欄位'!B38</f>
        <v>0</v>
      </c>
      <c r="C36" s="35">
        <f>'步驟1. 先填【111-1申請總表】會自動帶公式至步驟2.欄位'!C38</f>
        <v>0</v>
      </c>
      <c r="D36" s="50" t="s">
        <v>34</v>
      </c>
      <c r="E36" s="36">
        <f>'步驟1. 先填【111-1申請總表】會自動帶公式至步驟2.欄位'!E38</f>
        <v>0</v>
      </c>
      <c r="F36" s="36">
        <f>'步驟1. 先填【111-1申請總表】會自動帶公式至步驟2.欄位'!F38</f>
        <v>0</v>
      </c>
      <c r="G36" s="36">
        <f>'步驟1. 先填【111-1申請總表】會自動帶公式至步驟2.欄位'!G38</f>
        <v>0</v>
      </c>
      <c r="H36" s="36">
        <f>'步驟1. 先填【111-1申請總表】會自動帶公式至步驟2.欄位'!H38</f>
        <v>0</v>
      </c>
      <c r="I36" s="52">
        <f>'步驟1. 先填【111-1申請總表】會自動帶公式至步驟2.欄位'!I38</f>
        <v>0</v>
      </c>
      <c r="J36" s="36">
        <f>'步驟1. 先填【111-1申請總表】會自動帶公式至步驟2.欄位'!J38</f>
        <v>0</v>
      </c>
      <c r="K36" s="36">
        <f>'步驟1. 先填【111-1申請總表】會自動帶公式至步驟2.欄位'!K38</f>
        <v>0</v>
      </c>
      <c r="L36" s="36">
        <f>'步驟1. 先填【111-1申請總表】會自動帶公式至步驟2.欄位'!L38</f>
        <v>0</v>
      </c>
      <c r="M36" s="37">
        <f>'步驟1. 先填【111-1申請總表】會自動帶公式至步驟2.欄位'!M38</f>
        <v>0</v>
      </c>
      <c r="N36" s="36">
        <f>'步驟1. 先填【111-1申請總表】會自動帶公式至步驟2.欄位'!N38</f>
        <v>0</v>
      </c>
      <c r="O36" s="36">
        <f>'步驟1. 先填【111-1申請總表】會自動帶公式至步驟2.欄位'!O38</f>
        <v>0</v>
      </c>
      <c r="P36" s="36" t="str">
        <f>'步驟1. 先填【111-1申請總表】會自動帶公式至步驟2.欄位'!P38</f>
        <v>郵政存簿</v>
      </c>
      <c r="Q36" s="36">
        <f>'步驟1. 先填【111-1申請總表】會自動帶公式至步驟2.欄位'!Q38</f>
        <v>0</v>
      </c>
      <c r="R36" s="36">
        <f>'步驟1. 先填【111-1申請總表】會自動帶公式至步驟2.欄位'!R38</f>
        <v>0</v>
      </c>
      <c r="S36" s="36" t="str">
        <f>'步驟1. 先填【111-1申請總表】會自動帶公式至步驟2.欄位'!S38</f>
        <v>7000021</v>
      </c>
      <c r="T36" s="36">
        <f>'步驟1. 先填【111-1申請總表】會自動帶公式至步驟2.欄位'!T38</f>
        <v>0</v>
      </c>
      <c r="U36" s="38" t="str">
        <f>'步驟1. 先填【111-1申請總表】會自動帶公式至步驟2.欄位'!U38</f>
        <v/>
      </c>
      <c r="V36" s="38" t="str">
        <f>'步驟1. 先填【111-1申請總表】會自動帶公式至步驟2.欄位'!V38</f>
        <v/>
      </c>
      <c r="W36" s="38" t="str">
        <f>'步驟1. 先填【111-1申請總表】會自動帶公式至步驟2.欄位'!W38</f>
        <v/>
      </c>
      <c r="X36" s="38" t="str">
        <f>'步驟1. 先填【111-1申請總表】會自動帶公式至步驟2.欄位'!X38</f>
        <v/>
      </c>
      <c r="Y36" s="38" t="str">
        <f>'步驟1. 先填【111-1申請總表】會自動帶公式至步驟2.欄位'!Y38</f>
        <v/>
      </c>
      <c r="Z36" s="38" t="str">
        <f>'步驟1. 先填【111-1申請總表】會自動帶公式至步驟2.欄位'!Z38</f>
        <v/>
      </c>
      <c r="AA36" s="38" t="str">
        <f>'步驟1. 先填【111-1申請總表】會自動帶公式至步驟2.欄位'!AA38</f>
        <v/>
      </c>
      <c r="AB36" s="38" t="str">
        <f>'步驟1. 先填【111-1申請總表】會自動帶公式至步驟2.欄位'!AB38</f>
        <v/>
      </c>
      <c r="AC36" s="42" t="str">
        <f>'步驟1. 先填【111-1申請總表】會自動帶公式至步驟2.欄位'!AC38</f>
        <v/>
      </c>
      <c r="AD36" s="38" t="str">
        <f>'步驟1. 先填【111-1申請總表】會自動帶公式至步驟2.欄位'!AD38</f>
        <v/>
      </c>
      <c r="AE36" s="41"/>
    </row>
    <row r="37" spans="1:31" s="23" customFormat="1" ht="61.2" customHeight="1">
      <c r="A37" s="35" t="str">
        <f>'步驟1. 先填【111-1申請總表】會自動帶公式至步驟2.欄位'!A39</f>
        <v>111學年度第一學期</v>
      </c>
      <c r="B37" s="34">
        <f>'步驟1. 先填【111-1申請總表】會自動帶公式至步驟2.欄位'!B39</f>
        <v>0</v>
      </c>
      <c r="C37" s="35">
        <f>'步驟1. 先填【111-1申請總表】會自動帶公式至步驟2.欄位'!C39</f>
        <v>0</v>
      </c>
      <c r="D37" s="50" t="s">
        <v>35</v>
      </c>
      <c r="E37" s="36">
        <f>'步驟1. 先填【111-1申請總表】會自動帶公式至步驟2.欄位'!E39</f>
        <v>0</v>
      </c>
      <c r="F37" s="36">
        <f>'步驟1. 先填【111-1申請總表】會自動帶公式至步驟2.欄位'!F39</f>
        <v>0</v>
      </c>
      <c r="G37" s="36">
        <f>'步驟1. 先填【111-1申請總表】會自動帶公式至步驟2.欄位'!G39</f>
        <v>0</v>
      </c>
      <c r="H37" s="36">
        <f>'步驟1. 先填【111-1申請總表】會自動帶公式至步驟2.欄位'!H39</f>
        <v>0</v>
      </c>
      <c r="I37" s="52">
        <f>'步驟1. 先填【111-1申請總表】會自動帶公式至步驟2.欄位'!I39</f>
        <v>0</v>
      </c>
      <c r="J37" s="36">
        <f>'步驟1. 先填【111-1申請總表】會自動帶公式至步驟2.欄位'!J39</f>
        <v>0</v>
      </c>
      <c r="K37" s="36">
        <f>'步驟1. 先填【111-1申請總表】會自動帶公式至步驟2.欄位'!K39</f>
        <v>0</v>
      </c>
      <c r="L37" s="36">
        <f>'步驟1. 先填【111-1申請總表】會自動帶公式至步驟2.欄位'!L39</f>
        <v>0</v>
      </c>
      <c r="M37" s="37">
        <f>'步驟1. 先填【111-1申請總表】會自動帶公式至步驟2.欄位'!M39</f>
        <v>0</v>
      </c>
      <c r="N37" s="36">
        <f>'步驟1. 先填【111-1申請總表】會自動帶公式至步驟2.欄位'!N39</f>
        <v>0</v>
      </c>
      <c r="O37" s="36">
        <f>'步驟1. 先填【111-1申請總表】會自動帶公式至步驟2.欄位'!O39</f>
        <v>0</v>
      </c>
      <c r="P37" s="36" t="str">
        <f>'步驟1. 先填【111-1申請總表】會自動帶公式至步驟2.欄位'!P39</f>
        <v>郵政存簿</v>
      </c>
      <c r="Q37" s="36">
        <f>'步驟1. 先填【111-1申請總表】會自動帶公式至步驟2.欄位'!Q39</f>
        <v>0</v>
      </c>
      <c r="R37" s="36">
        <f>'步驟1. 先填【111-1申請總表】會自動帶公式至步驟2.欄位'!R39</f>
        <v>0</v>
      </c>
      <c r="S37" s="36" t="str">
        <f>'步驟1. 先填【111-1申請總表】會自動帶公式至步驟2.欄位'!S39</f>
        <v>7000021</v>
      </c>
      <c r="T37" s="36">
        <f>'步驟1. 先填【111-1申請總表】會自動帶公式至步驟2.欄位'!T39</f>
        <v>0</v>
      </c>
      <c r="U37" s="38" t="str">
        <f>'步驟1. 先填【111-1申請總表】會自動帶公式至步驟2.欄位'!U39</f>
        <v/>
      </c>
      <c r="V37" s="38" t="str">
        <f>'步驟1. 先填【111-1申請總表】會自動帶公式至步驟2.欄位'!V39</f>
        <v/>
      </c>
      <c r="W37" s="38" t="str">
        <f>'步驟1. 先填【111-1申請總表】會自動帶公式至步驟2.欄位'!W39</f>
        <v/>
      </c>
      <c r="X37" s="38" t="str">
        <f>'步驟1. 先填【111-1申請總表】會自動帶公式至步驟2.欄位'!X39</f>
        <v/>
      </c>
      <c r="Y37" s="38" t="str">
        <f>'步驟1. 先填【111-1申請總表】會自動帶公式至步驟2.欄位'!Y39</f>
        <v/>
      </c>
      <c r="Z37" s="38" t="str">
        <f>'步驟1. 先填【111-1申請總表】會自動帶公式至步驟2.欄位'!Z39</f>
        <v/>
      </c>
      <c r="AA37" s="38" t="str">
        <f>'步驟1. 先填【111-1申請總表】會自動帶公式至步驟2.欄位'!AA39</f>
        <v/>
      </c>
      <c r="AB37" s="38" t="str">
        <f>'步驟1. 先填【111-1申請總表】會自動帶公式至步驟2.欄位'!AB39</f>
        <v/>
      </c>
      <c r="AC37" s="42" t="str">
        <f>'步驟1. 先填【111-1申請總表】會自動帶公式至步驟2.欄位'!AC39</f>
        <v/>
      </c>
      <c r="AD37" s="38" t="str">
        <f>'步驟1. 先填【111-1申請總表】會自動帶公式至步驟2.欄位'!AD39</f>
        <v/>
      </c>
      <c r="AE37" s="41"/>
    </row>
    <row r="38" spans="1:31" s="23" customFormat="1" ht="61.2" customHeight="1">
      <c r="A38" s="35" t="str">
        <f>'步驟1. 先填【111-1申請總表】會自動帶公式至步驟2.欄位'!A40</f>
        <v>111學年度第一學期</v>
      </c>
      <c r="B38" s="34">
        <f>'步驟1. 先填【111-1申請總表】會自動帶公式至步驟2.欄位'!B40</f>
        <v>0</v>
      </c>
      <c r="C38" s="35">
        <f>'步驟1. 先填【111-1申請總表】會自動帶公式至步驟2.欄位'!C40</f>
        <v>0</v>
      </c>
      <c r="D38" s="50" t="s">
        <v>36</v>
      </c>
      <c r="E38" s="36">
        <f>'步驟1. 先填【111-1申請總表】會自動帶公式至步驟2.欄位'!E40</f>
        <v>0</v>
      </c>
      <c r="F38" s="36">
        <f>'步驟1. 先填【111-1申請總表】會自動帶公式至步驟2.欄位'!F40</f>
        <v>0</v>
      </c>
      <c r="G38" s="36">
        <f>'步驟1. 先填【111-1申請總表】會自動帶公式至步驟2.欄位'!G40</f>
        <v>0</v>
      </c>
      <c r="H38" s="36">
        <f>'步驟1. 先填【111-1申請總表】會自動帶公式至步驟2.欄位'!H40</f>
        <v>0</v>
      </c>
      <c r="I38" s="52">
        <f>'步驟1. 先填【111-1申請總表】會自動帶公式至步驟2.欄位'!I40</f>
        <v>0</v>
      </c>
      <c r="J38" s="36">
        <f>'步驟1. 先填【111-1申請總表】會自動帶公式至步驟2.欄位'!J40</f>
        <v>0</v>
      </c>
      <c r="K38" s="36">
        <f>'步驟1. 先填【111-1申請總表】會自動帶公式至步驟2.欄位'!K40</f>
        <v>0</v>
      </c>
      <c r="L38" s="36">
        <f>'步驟1. 先填【111-1申請總表】會自動帶公式至步驟2.欄位'!L40</f>
        <v>0</v>
      </c>
      <c r="M38" s="37">
        <f>'步驟1. 先填【111-1申請總表】會自動帶公式至步驟2.欄位'!M40</f>
        <v>0</v>
      </c>
      <c r="N38" s="36">
        <f>'步驟1. 先填【111-1申請總表】會自動帶公式至步驟2.欄位'!N40</f>
        <v>0</v>
      </c>
      <c r="O38" s="36">
        <f>'步驟1. 先填【111-1申請總表】會自動帶公式至步驟2.欄位'!O40</f>
        <v>0</v>
      </c>
      <c r="P38" s="36" t="str">
        <f>'步驟1. 先填【111-1申請總表】會自動帶公式至步驟2.欄位'!P40</f>
        <v>郵政存簿</v>
      </c>
      <c r="Q38" s="36">
        <f>'步驟1. 先填【111-1申請總表】會自動帶公式至步驟2.欄位'!Q40</f>
        <v>0</v>
      </c>
      <c r="R38" s="36">
        <f>'步驟1. 先填【111-1申請總表】會自動帶公式至步驟2.欄位'!R40</f>
        <v>0</v>
      </c>
      <c r="S38" s="36" t="str">
        <f>'步驟1. 先填【111-1申請總表】會自動帶公式至步驟2.欄位'!S40</f>
        <v>7000021</v>
      </c>
      <c r="T38" s="36">
        <f>'步驟1. 先填【111-1申請總表】會自動帶公式至步驟2.欄位'!T40</f>
        <v>0</v>
      </c>
      <c r="U38" s="38" t="str">
        <f>'步驟1. 先填【111-1申請總表】會自動帶公式至步驟2.欄位'!U40</f>
        <v/>
      </c>
      <c r="V38" s="38" t="str">
        <f>'步驟1. 先填【111-1申請總表】會自動帶公式至步驟2.欄位'!V40</f>
        <v/>
      </c>
      <c r="W38" s="38" t="str">
        <f>'步驟1. 先填【111-1申請總表】會自動帶公式至步驟2.欄位'!W40</f>
        <v/>
      </c>
      <c r="X38" s="38" t="str">
        <f>'步驟1. 先填【111-1申請總表】會自動帶公式至步驟2.欄位'!X40</f>
        <v/>
      </c>
      <c r="Y38" s="38" t="str">
        <f>'步驟1. 先填【111-1申請總表】會自動帶公式至步驟2.欄位'!Y40</f>
        <v/>
      </c>
      <c r="Z38" s="38" t="str">
        <f>'步驟1. 先填【111-1申請總表】會自動帶公式至步驟2.欄位'!Z40</f>
        <v/>
      </c>
      <c r="AA38" s="38" t="str">
        <f>'步驟1. 先填【111-1申請總表】會自動帶公式至步驟2.欄位'!AA40</f>
        <v/>
      </c>
      <c r="AB38" s="38" t="str">
        <f>'步驟1. 先填【111-1申請總表】會自動帶公式至步驟2.欄位'!AB40</f>
        <v/>
      </c>
      <c r="AC38" s="42" t="str">
        <f>'步驟1. 先填【111-1申請總表】會自動帶公式至步驟2.欄位'!AC40</f>
        <v/>
      </c>
      <c r="AD38" s="38" t="str">
        <f>'步驟1. 先填【111-1申請總表】會自動帶公式至步驟2.欄位'!AD40</f>
        <v/>
      </c>
      <c r="AE38" s="41"/>
    </row>
    <row r="39" spans="1:31" s="23" customFormat="1" ht="61.2" customHeight="1">
      <c r="A39" s="35" t="str">
        <f>'步驟1. 先填【111-1申請總表】會自動帶公式至步驟2.欄位'!A41</f>
        <v>111學年度第一學期</v>
      </c>
      <c r="B39" s="34">
        <f>'步驟1. 先填【111-1申請總表】會自動帶公式至步驟2.欄位'!B41</f>
        <v>0</v>
      </c>
      <c r="C39" s="35">
        <f>'步驟1. 先填【111-1申請總表】會自動帶公式至步驟2.欄位'!C41</f>
        <v>0</v>
      </c>
      <c r="D39" s="50" t="s">
        <v>37</v>
      </c>
      <c r="E39" s="36">
        <f>'步驟1. 先填【111-1申請總表】會自動帶公式至步驟2.欄位'!E41</f>
        <v>0</v>
      </c>
      <c r="F39" s="36">
        <f>'步驟1. 先填【111-1申請總表】會自動帶公式至步驟2.欄位'!F41</f>
        <v>0</v>
      </c>
      <c r="G39" s="36">
        <f>'步驟1. 先填【111-1申請總表】會自動帶公式至步驟2.欄位'!G41</f>
        <v>0</v>
      </c>
      <c r="H39" s="36">
        <f>'步驟1. 先填【111-1申請總表】會自動帶公式至步驟2.欄位'!H41</f>
        <v>0</v>
      </c>
      <c r="I39" s="52">
        <f>'步驟1. 先填【111-1申請總表】會自動帶公式至步驟2.欄位'!I41</f>
        <v>0</v>
      </c>
      <c r="J39" s="36">
        <f>'步驟1. 先填【111-1申請總表】會自動帶公式至步驟2.欄位'!J41</f>
        <v>0</v>
      </c>
      <c r="K39" s="36">
        <f>'步驟1. 先填【111-1申請總表】會自動帶公式至步驟2.欄位'!K41</f>
        <v>0</v>
      </c>
      <c r="L39" s="36">
        <f>'步驟1. 先填【111-1申請總表】會自動帶公式至步驟2.欄位'!L41</f>
        <v>0</v>
      </c>
      <c r="M39" s="37">
        <f>'步驟1. 先填【111-1申請總表】會自動帶公式至步驟2.欄位'!M41</f>
        <v>0</v>
      </c>
      <c r="N39" s="36">
        <f>'步驟1. 先填【111-1申請總表】會自動帶公式至步驟2.欄位'!N41</f>
        <v>0</v>
      </c>
      <c r="O39" s="36">
        <f>'步驟1. 先填【111-1申請總表】會自動帶公式至步驟2.欄位'!O41</f>
        <v>0</v>
      </c>
      <c r="P39" s="36" t="str">
        <f>'步驟1. 先填【111-1申請總表】會自動帶公式至步驟2.欄位'!P41</f>
        <v>郵政存簿</v>
      </c>
      <c r="Q39" s="36">
        <f>'步驟1. 先填【111-1申請總表】會自動帶公式至步驟2.欄位'!Q41</f>
        <v>0</v>
      </c>
      <c r="R39" s="36">
        <f>'步驟1. 先填【111-1申請總表】會自動帶公式至步驟2.欄位'!R41</f>
        <v>0</v>
      </c>
      <c r="S39" s="36" t="str">
        <f>'步驟1. 先填【111-1申請總表】會自動帶公式至步驟2.欄位'!S41</f>
        <v>7000021</v>
      </c>
      <c r="T39" s="36">
        <f>'步驟1. 先填【111-1申請總表】會自動帶公式至步驟2.欄位'!T41</f>
        <v>0</v>
      </c>
      <c r="U39" s="38" t="str">
        <f>'步驟1. 先填【111-1申請總表】會自動帶公式至步驟2.欄位'!U41</f>
        <v/>
      </c>
      <c r="V39" s="38" t="str">
        <f>'步驟1. 先填【111-1申請總表】會自動帶公式至步驟2.欄位'!V41</f>
        <v/>
      </c>
      <c r="W39" s="38" t="str">
        <f>'步驟1. 先填【111-1申請總表】會自動帶公式至步驟2.欄位'!W41</f>
        <v/>
      </c>
      <c r="X39" s="38" t="str">
        <f>'步驟1. 先填【111-1申請總表】會自動帶公式至步驟2.欄位'!X41</f>
        <v/>
      </c>
      <c r="Y39" s="38" t="str">
        <f>'步驟1. 先填【111-1申請總表】會自動帶公式至步驟2.欄位'!Y41</f>
        <v/>
      </c>
      <c r="Z39" s="38" t="str">
        <f>'步驟1. 先填【111-1申請總表】會自動帶公式至步驟2.欄位'!Z41</f>
        <v/>
      </c>
      <c r="AA39" s="38" t="str">
        <f>'步驟1. 先填【111-1申請總表】會自動帶公式至步驟2.欄位'!AA41</f>
        <v/>
      </c>
      <c r="AB39" s="38" t="str">
        <f>'步驟1. 先填【111-1申請總表】會自動帶公式至步驟2.欄位'!AB41</f>
        <v/>
      </c>
      <c r="AC39" s="42" t="str">
        <f>'步驟1. 先填【111-1申請總表】會自動帶公式至步驟2.欄位'!AC41</f>
        <v/>
      </c>
      <c r="AD39" s="38" t="str">
        <f>'步驟1. 先填【111-1申請總表】會自動帶公式至步驟2.欄位'!AD41</f>
        <v/>
      </c>
      <c r="AE39" s="41"/>
    </row>
    <row r="40" spans="1:31" s="23" customFormat="1" ht="61.2" customHeight="1">
      <c r="A40" s="35" t="str">
        <f>'步驟1. 先填【111-1申請總表】會自動帶公式至步驟2.欄位'!A42</f>
        <v>111學年度第一學期</v>
      </c>
      <c r="B40" s="34">
        <f>'步驟1. 先填【111-1申請總表】會自動帶公式至步驟2.欄位'!B42</f>
        <v>0</v>
      </c>
      <c r="C40" s="35">
        <f>'步驟1. 先填【111-1申請總表】會自動帶公式至步驟2.欄位'!C42</f>
        <v>0</v>
      </c>
      <c r="D40" s="50" t="s">
        <v>38</v>
      </c>
      <c r="E40" s="36">
        <f>'步驟1. 先填【111-1申請總表】會自動帶公式至步驟2.欄位'!E42</f>
        <v>0</v>
      </c>
      <c r="F40" s="36">
        <f>'步驟1. 先填【111-1申請總表】會自動帶公式至步驟2.欄位'!F42</f>
        <v>0</v>
      </c>
      <c r="G40" s="36">
        <f>'步驟1. 先填【111-1申請總表】會自動帶公式至步驟2.欄位'!G42</f>
        <v>0</v>
      </c>
      <c r="H40" s="36">
        <f>'步驟1. 先填【111-1申請總表】會自動帶公式至步驟2.欄位'!H42</f>
        <v>0</v>
      </c>
      <c r="I40" s="52">
        <f>'步驟1. 先填【111-1申請總表】會自動帶公式至步驟2.欄位'!I42</f>
        <v>0</v>
      </c>
      <c r="J40" s="36">
        <f>'步驟1. 先填【111-1申請總表】會自動帶公式至步驟2.欄位'!J42</f>
        <v>0</v>
      </c>
      <c r="K40" s="36">
        <f>'步驟1. 先填【111-1申請總表】會自動帶公式至步驟2.欄位'!K42</f>
        <v>0</v>
      </c>
      <c r="L40" s="36">
        <f>'步驟1. 先填【111-1申請總表】會自動帶公式至步驟2.欄位'!L42</f>
        <v>0</v>
      </c>
      <c r="M40" s="37">
        <f>'步驟1. 先填【111-1申請總表】會自動帶公式至步驟2.欄位'!M42</f>
        <v>0</v>
      </c>
      <c r="N40" s="36">
        <f>'步驟1. 先填【111-1申請總表】會自動帶公式至步驟2.欄位'!N42</f>
        <v>0</v>
      </c>
      <c r="O40" s="36">
        <f>'步驟1. 先填【111-1申請總表】會自動帶公式至步驟2.欄位'!O42</f>
        <v>0</v>
      </c>
      <c r="P40" s="36" t="str">
        <f>'步驟1. 先填【111-1申請總表】會自動帶公式至步驟2.欄位'!P42</f>
        <v>郵政存簿</v>
      </c>
      <c r="Q40" s="36">
        <f>'步驟1. 先填【111-1申請總表】會自動帶公式至步驟2.欄位'!Q42</f>
        <v>0</v>
      </c>
      <c r="R40" s="36">
        <f>'步驟1. 先填【111-1申請總表】會自動帶公式至步驟2.欄位'!R42</f>
        <v>0</v>
      </c>
      <c r="S40" s="36" t="str">
        <f>'步驟1. 先填【111-1申請總表】會自動帶公式至步驟2.欄位'!S42</f>
        <v>7000021</v>
      </c>
      <c r="T40" s="36">
        <f>'步驟1. 先填【111-1申請總表】會自動帶公式至步驟2.欄位'!T42</f>
        <v>0</v>
      </c>
      <c r="U40" s="38" t="str">
        <f>'步驟1. 先填【111-1申請總表】會自動帶公式至步驟2.欄位'!U42</f>
        <v/>
      </c>
      <c r="V40" s="38" t="str">
        <f>'步驟1. 先填【111-1申請總表】會自動帶公式至步驟2.欄位'!V42</f>
        <v/>
      </c>
      <c r="W40" s="38" t="str">
        <f>'步驟1. 先填【111-1申請總表】會自動帶公式至步驟2.欄位'!W42</f>
        <v/>
      </c>
      <c r="X40" s="38" t="str">
        <f>'步驟1. 先填【111-1申請總表】會自動帶公式至步驟2.欄位'!X42</f>
        <v/>
      </c>
      <c r="Y40" s="38" t="str">
        <f>'步驟1. 先填【111-1申請總表】會自動帶公式至步驟2.欄位'!Y42</f>
        <v/>
      </c>
      <c r="Z40" s="38" t="str">
        <f>'步驟1. 先填【111-1申請總表】會自動帶公式至步驟2.欄位'!Z42</f>
        <v/>
      </c>
      <c r="AA40" s="38" t="str">
        <f>'步驟1. 先填【111-1申請總表】會自動帶公式至步驟2.欄位'!AA42</f>
        <v/>
      </c>
      <c r="AB40" s="38" t="str">
        <f>'步驟1. 先填【111-1申請總表】會自動帶公式至步驟2.欄位'!AB42</f>
        <v/>
      </c>
      <c r="AC40" s="42" t="str">
        <f>'步驟1. 先填【111-1申請總表】會自動帶公式至步驟2.欄位'!AC42</f>
        <v/>
      </c>
      <c r="AD40" s="38" t="str">
        <f>'步驟1. 先填【111-1申請總表】會自動帶公式至步驟2.欄位'!AD42</f>
        <v/>
      </c>
      <c r="AE40" s="41"/>
    </row>
    <row r="41" spans="1:31" s="23" customFormat="1" ht="61.2" customHeight="1">
      <c r="A41" s="35" t="str">
        <f>'步驟1. 先填【111-1申請總表】會自動帶公式至步驟2.欄位'!A43</f>
        <v>111學年度第一學期</v>
      </c>
      <c r="B41" s="34">
        <f>'步驟1. 先填【111-1申請總表】會自動帶公式至步驟2.欄位'!B43</f>
        <v>0</v>
      </c>
      <c r="C41" s="35">
        <f>'步驟1. 先填【111-1申請總表】會自動帶公式至步驟2.欄位'!C43</f>
        <v>0</v>
      </c>
      <c r="D41" s="50" t="s">
        <v>39</v>
      </c>
      <c r="E41" s="36">
        <f>'步驟1. 先填【111-1申請總表】會自動帶公式至步驟2.欄位'!E43</f>
        <v>0</v>
      </c>
      <c r="F41" s="36">
        <f>'步驟1. 先填【111-1申請總表】會自動帶公式至步驟2.欄位'!F43</f>
        <v>0</v>
      </c>
      <c r="G41" s="36">
        <f>'步驟1. 先填【111-1申請總表】會自動帶公式至步驟2.欄位'!G43</f>
        <v>0</v>
      </c>
      <c r="H41" s="36">
        <f>'步驟1. 先填【111-1申請總表】會自動帶公式至步驟2.欄位'!H43</f>
        <v>0</v>
      </c>
      <c r="I41" s="52">
        <f>'步驟1. 先填【111-1申請總表】會自動帶公式至步驟2.欄位'!I43</f>
        <v>0</v>
      </c>
      <c r="J41" s="36">
        <f>'步驟1. 先填【111-1申請總表】會自動帶公式至步驟2.欄位'!J43</f>
        <v>0</v>
      </c>
      <c r="K41" s="36">
        <f>'步驟1. 先填【111-1申請總表】會自動帶公式至步驟2.欄位'!K43</f>
        <v>0</v>
      </c>
      <c r="L41" s="36">
        <f>'步驟1. 先填【111-1申請總表】會自動帶公式至步驟2.欄位'!L43</f>
        <v>0</v>
      </c>
      <c r="M41" s="37">
        <f>'步驟1. 先填【111-1申請總表】會自動帶公式至步驟2.欄位'!M43</f>
        <v>0</v>
      </c>
      <c r="N41" s="36">
        <f>'步驟1. 先填【111-1申請總表】會自動帶公式至步驟2.欄位'!N43</f>
        <v>0</v>
      </c>
      <c r="O41" s="36">
        <f>'步驟1. 先填【111-1申請總表】會自動帶公式至步驟2.欄位'!O43</f>
        <v>0</v>
      </c>
      <c r="P41" s="36" t="str">
        <f>'步驟1. 先填【111-1申請總表】會自動帶公式至步驟2.欄位'!P43</f>
        <v>郵政存簿</v>
      </c>
      <c r="Q41" s="36">
        <f>'步驟1. 先填【111-1申請總表】會自動帶公式至步驟2.欄位'!Q43</f>
        <v>0</v>
      </c>
      <c r="R41" s="36">
        <f>'步驟1. 先填【111-1申請總表】會自動帶公式至步驟2.欄位'!R43</f>
        <v>0</v>
      </c>
      <c r="S41" s="36" t="str">
        <f>'步驟1. 先填【111-1申請總表】會自動帶公式至步驟2.欄位'!S43</f>
        <v>7000021</v>
      </c>
      <c r="T41" s="36">
        <f>'步驟1. 先填【111-1申請總表】會自動帶公式至步驟2.欄位'!T43</f>
        <v>0</v>
      </c>
      <c r="U41" s="38" t="str">
        <f>'步驟1. 先填【111-1申請總表】會自動帶公式至步驟2.欄位'!U43</f>
        <v/>
      </c>
      <c r="V41" s="38" t="str">
        <f>'步驟1. 先填【111-1申請總表】會自動帶公式至步驟2.欄位'!V43</f>
        <v/>
      </c>
      <c r="W41" s="38" t="str">
        <f>'步驟1. 先填【111-1申請總表】會自動帶公式至步驟2.欄位'!W43</f>
        <v/>
      </c>
      <c r="X41" s="38" t="str">
        <f>'步驟1. 先填【111-1申請總表】會自動帶公式至步驟2.欄位'!X43</f>
        <v/>
      </c>
      <c r="Y41" s="38" t="str">
        <f>'步驟1. 先填【111-1申請總表】會自動帶公式至步驟2.欄位'!Y43</f>
        <v/>
      </c>
      <c r="Z41" s="38" t="str">
        <f>'步驟1. 先填【111-1申請總表】會自動帶公式至步驟2.欄位'!Z43</f>
        <v/>
      </c>
      <c r="AA41" s="38" t="str">
        <f>'步驟1. 先填【111-1申請總表】會自動帶公式至步驟2.欄位'!AA43</f>
        <v/>
      </c>
      <c r="AB41" s="38" t="str">
        <f>'步驟1. 先填【111-1申請總表】會自動帶公式至步驟2.欄位'!AB43</f>
        <v/>
      </c>
      <c r="AC41" s="42" t="str">
        <f>'步驟1. 先填【111-1申請總表】會自動帶公式至步驟2.欄位'!AC43</f>
        <v/>
      </c>
      <c r="AD41" s="38" t="str">
        <f>'步驟1. 先填【111-1申請總表】會自動帶公式至步驟2.欄位'!AD43</f>
        <v/>
      </c>
      <c r="AE41" s="41"/>
    </row>
    <row r="42" spans="1:31" s="23" customFormat="1" ht="61.2" customHeight="1">
      <c r="A42" s="35" t="str">
        <f>'步驟1. 先填【111-1申請總表】會自動帶公式至步驟2.欄位'!A44</f>
        <v>111學年度第一學期</v>
      </c>
      <c r="B42" s="34">
        <f>'步驟1. 先填【111-1申請總表】會自動帶公式至步驟2.欄位'!B44</f>
        <v>0</v>
      </c>
      <c r="C42" s="35">
        <f>'步驟1. 先填【111-1申請總表】會自動帶公式至步驟2.欄位'!C44</f>
        <v>0</v>
      </c>
      <c r="D42" s="50" t="s">
        <v>40</v>
      </c>
      <c r="E42" s="36">
        <f>'步驟1. 先填【111-1申請總表】會自動帶公式至步驟2.欄位'!E44</f>
        <v>0</v>
      </c>
      <c r="F42" s="36">
        <f>'步驟1. 先填【111-1申請總表】會自動帶公式至步驟2.欄位'!F44</f>
        <v>0</v>
      </c>
      <c r="G42" s="36">
        <f>'步驟1. 先填【111-1申請總表】會自動帶公式至步驟2.欄位'!G44</f>
        <v>0</v>
      </c>
      <c r="H42" s="36">
        <f>'步驟1. 先填【111-1申請總表】會自動帶公式至步驟2.欄位'!H44</f>
        <v>0</v>
      </c>
      <c r="I42" s="52">
        <f>'步驟1. 先填【111-1申請總表】會自動帶公式至步驟2.欄位'!I44</f>
        <v>0</v>
      </c>
      <c r="J42" s="36">
        <f>'步驟1. 先填【111-1申請總表】會自動帶公式至步驟2.欄位'!J44</f>
        <v>0</v>
      </c>
      <c r="K42" s="36">
        <f>'步驟1. 先填【111-1申請總表】會自動帶公式至步驟2.欄位'!K44</f>
        <v>0</v>
      </c>
      <c r="L42" s="36">
        <f>'步驟1. 先填【111-1申請總表】會自動帶公式至步驟2.欄位'!L44</f>
        <v>0</v>
      </c>
      <c r="M42" s="37">
        <f>'步驟1. 先填【111-1申請總表】會自動帶公式至步驟2.欄位'!M44</f>
        <v>0</v>
      </c>
      <c r="N42" s="36">
        <f>'步驟1. 先填【111-1申請總表】會自動帶公式至步驟2.欄位'!N44</f>
        <v>0</v>
      </c>
      <c r="O42" s="36">
        <f>'步驟1. 先填【111-1申請總表】會自動帶公式至步驟2.欄位'!O44</f>
        <v>0</v>
      </c>
      <c r="P42" s="36" t="str">
        <f>'步驟1. 先填【111-1申請總表】會自動帶公式至步驟2.欄位'!P44</f>
        <v>郵政存簿</v>
      </c>
      <c r="Q42" s="36">
        <f>'步驟1. 先填【111-1申請總表】會自動帶公式至步驟2.欄位'!Q44</f>
        <v>0</v>
      </c>
      <c r="R42" s="36">
        <f>'步驟1. 先填【111-1申請總表】會自動帶公式至步驟2.欄位'!R44</f>
        <v>0</v>
      </c>
      <c r="S42" s="36" t="str">
        <f>'步驟1. 先填【111-1申請總表】會自動帶公式至步驟2.欄位'!S44</f>
        <v>7000021</v>
      </c>
      <c r="T42" s="36">
        <f>'步驟1. 先填【111-1申請總表】會自動帶公式至步驟2.欄位'!T44</f>
        <v>0</v>
      </c>
      <c r="U42" s="38" t="str">
        <f>'步驟1. 先填【111-1申請總表】會自動帶公式至步驟2.欄位'!U44</f>
        <v/>
      </c>
      <c r="V42" s="38" t="str">
        <f>'步驟1. 先填【111-1申請總表】會自動帶公式至步驟2.欄位'!V44</f>
        <v/>
      </c>
      <c r="W42" s="38" t="str">
        <f>'步驟1. 先填【111-1申請總表】會自動帶公式至步驟2.欄位'!W44</f>
        <v/>
      </c>
      <c r="X42" s="38" t="str">
        <f>'步驟1. 先填【111-1申請總表】會自動帶公式至步驟2.欄位'!X44</f>
        <v/>
      </c>
      <c r="Y42" s="38" t="str">
        <f>'步驟1. 先填【111-1申請總表】會自動帶公式至步驟2.欄位'!Y44</f>
        <v/>
      </c>
      <c r="Z42" s="38" t="str">
        <f>'步驟1. 先填【111-1申請總表】會自動帶公式至步驟2.欄位'!Z44</f>
        <v/>
      </c>
      <c r="AA42" s="38" t="str">
        <f>'步驟1. 先填【111-1申請總表】會自動帶公式至步驟2.欄位'!AA44</f>
        <v/>
      </c>
      <c r="AB42" s="38" t="str">
        <f>'步驟1. 先填【111-1申請總表】會自動帶公式至步驟2.欄位'!AB44</f>
        <v/>
      </c>
      <c r="AC42" s="42" t="str">
        <f>'步驟1. 先填【111-1申請總表】會自動帶公式至步驟2.欄位'!AC44</f>
        <v/>
      </c>
      <c r="AD42" s="38" t="str">
        <f>'步驟1. 先填【111-1申請總表】會自動帶公式至步驟2.欄位'!AD44</f>
        <v/>
      </c>
      <c r="AE42" s="41"/>
    </row>
    <row r="43" spans="1:31" s="23" customFormat="1" ht="61.2" customHeight="1">
      <c r="A43" s="35" t="str">
        <f>'步驟1. 先填【111-1申請總表】會自動帶公式至步驟2.欄位'!A45</f>
        <v>111學年度第一學期</v>
      </c>
      <c r="B43" s="34">
        <f>'步驟1. 先填【111-1申請總表】會自動帶公式至步驟2.欄位'!B45</f>
        <v>0</v>
      </c>
      <c r="C43" s="35">
        <f>'步驟1. 先填【111-1申請總表】會自動帶公式至步驟2.欄位'!C45</f>
        <v>0</v>
      </c>
      <c r="D43" s="50" t="s">
        <v>41</v>
      </c>
      <c r="E43" s="36">
        <f>'步驟1. 先填【111-1申請總表】會自動帶公式至步驟2.欄位'!E45</f>
        <v>0</v>
      </c>
      <c r="F43" s="36">
        <f>'步驟1. 先填【111-1申請總表】會自動帶公式至步驟2.欄位'!F45</f>
        <v>0</v>
      </c>
      <c r="G43" s="36">
        <f>'步驟1. 先填【111-1申請總表】會自動帶公式至步驟2.欄位'!G45</f>
        <v>0</v>
      </c>
      <c r="H43" s="36">
        <f>'步驟1. 先填【111-1申請總表】會自動帶公式至步驟2.欄位'!H45</f>
        <v>0</v>
      </c>
      <c r="I43" s="52">
        <f>'步驟1. 先填【111-1申請總表】會自動帶公式至步驟2.欄位'!I45</f>
        <v>0</v>
      </c>
      <c r="J43" s="36">
        <f>'步驟1. 先填【111-1申請總表】會自動帶公式至步驟2.欄位'!J45</f>
        <v>0</v>
      </c>
      <c r="K43" s="36">
        <f>'步驟1. 先填【111-1申請總表】會自動帶公式至步驟2.欄位'!K45</f>
        <v>0</v>
      </c>
      <c r="L43" s="36">
        <f>'步驟1. 先填【111-1申請總表】會自動帶公式至步驟2.欄位'!L45</f>
        <v>0</v>
      </c>
      <c r="M43" s="37">
        <f>'步驟1. 先填【111-1申請總表】會自動帶公式至步驟2.欄位'!M45</f>
        <v>0</v>
      </c>
      <c r="N43" s="36">
        <f>'步驟1. 先填【111-1申請總表】會自動帶公式至步驟2.欄位'!N45</f>
        <v>0</v>
      </c>
      <c r="O43" s="36">
        <f>'步驟1. 先填【111-1申請總表】會自動帶公式至步驟2.欄位'!O45</f>
        <v>0</v>
      </c>
      <c r="P43" s="36" t="str">
        <f>'步驟1. 先填【111-1申請總表】會自動帶公式至步驟2.欄位'!P45</f>
        <v>郵政存簿</v>
      </c>
      <c r="Q43" s="36">
        <f>'步驟1. 先填【111-1申請總表】會自動帶公式至步驟2.欄位'!Q45</f>
        <v>0</v>
      </c>
      <c r="R43" s="36">
        <f>'步驟1. 先填【111-1申請總表】會自動帶公式至步驟2.欄位'!R45</f>
        <v>0</v>
      </c>
      <c r="S43" s="36" t="str">
        <f>'步驟1. 先填【111-1申請總表】會自動帶公式至步驟2.欄位'!S45</f>
        <v>7000021</v>
      </c>
      <c r="T43" s="36">
        <f>'步驟1. 先填【111-1申請總表】會自動帶公式至步驟2.欄位'!T45</f>
        <v>0</v>
      </c>
      <c r="U43" s="38" t="str">
        <f>'步驟1. 先填【111-1申請總表】會自動帶公式至步驟2.欄位'!U45</f>
        <v/>
      </c>
      <c r="V43" s="38" t="str">
        <f>'步驟1. 先填【111-1申請總表】會自動帶公式至步驟2.欄位'!V45</f>
        <v/>
      </c>
      <c r="W43" s="38" t="str">
        <f>'步驟1. 先填【111-1申請總表】會自動帶公式至步驟2.欄位'!W45</f>
        <v/>
      </c>
      <c r="X43" s="38" t="str">
        <f>'步驟1. 先填【111-1申請總表】會自動帶公式至步驟2.欄位'!X45</f>
        <v/>
      </c>
      <c r="Y43" s="38" t="str">
        <f>'步驟1. 先填【111-1申請總表】會自動帶公式至步驟2.欄位'!Y45</f>
        <v/>
      </c>
      <c r="Z43" s="38" t="str">
        <f>'步驟1. 先填【111-1申請總表】會自動帶公式至步驟2.欄位'!Z45</f>
        <v/>
      </c>
      <c r="AA43" s="38" t="str">
        <f>'步驟1. 先填【111-1申請總表】會自動帶公式至步驟2.欄位'!AA45</f>
        <v/>
      </c>
      <c r="AB43" s="38" t="str">
        <f>'步驟1. 先填【111-1申請總表】會自動帶公式至步驟2.欄位'!AB45</f>
        <v/>
      </c>
      <c r="AC43" s="42" t="str">
        <f>'步驟1. 先填【111-1申請總表】會自動帶公式至步驟2.欄位'!AC45</f>
        <v/>
      </c>
      <c r="AD43" s="38" t="str">
        <f>'步驟1. 先填【111-1申請總表】會自動帶公式至步驟2.欄位'!AD45</f>
        <v/>
      </c>
      <c r="AE43" s="41"/>
    </row>
    <row r="44" spans="1:31" s="23" customFormat="1" ht="61.2" customHeight="1">
      <c r="A44" s="35" t="str">
        <f>'步驟1. 先填【111-1申請總表】會自動帶公式至步驟2.欄位'!A46</f>
        <v>111學年度第一學期</v>
      </c>
      <c r="B44" s="34">
        <f>'步驟1. 先填【111-1申請總表】會自動帶公式至步驟2.欄位'!B46</f>
        <v>0</v>
      </c>
      <c r="C44" s="35">
        <f>'步驟1. 先填【111-1申請總表】會自動帶公式至步驟2.欄位'!C46</f>
        <v>0</v>
      </c>
      <c r="D44" s="50" t="s">
        <v>42</v>
      </c>
      <c r="E44" s="36">
        <f>'步驟1. 先填【111-1申請總表】會自動帶公式至步驟2.欄位'!E46</f>
        <v>0</v>
      </c>
      <c r="F44" s="36">
        <f>'步驟1. 先填【111-1申請總表】會自動帶公式至步驟2.欄位'!F46</f>
        <v>0</v>
      </c>
      <c r="G44" s="36">
        <f>'步驟1. 先填【111-1申請總表】會自動帶公式至步驟2.欄位'!G46</f>
        <v>0</v>
      </c>
      <c r="H44" s="36">
        <f>'步驟1. 先填【111-1申請總表】會自動帶公式至步驟2.欄位'!H46</f>
        <v>0</v>
      </c>
      <c r="I44" s="52">
        <f>'步驟1. 先填【111-1申請總表】會自動帶公式至步驟2.欄位'!I46</f>
        <v>0</v>
      </c>
      <c r="J44" s="36">
        <f>'步驟1. 先填【111-1申請總表】會自動帶公式至步驟2.欄位'!J46</f>
        <v>0</v>
      </c>
      <c r="K44" s="36">
        <f>'步驟1. 先填【111-1申請總表】會自動帶公式至步驟2.欄位'!K46</f>
        <v>0</v>
      </c>
      <c r="L44" s="36">
        <f>'步驟1. 先填【111-1申請總表】會自動帶公式至步驟2.欄位'!L46</f>
        <v>0</v>
      </c>
      <c r="M44" s="37">
        <f>'步驟1. 先填【111-1申請總表】會自動帶公式至步驟2.欄位'!M46</f>
        <v>0</v>
      </c>
      <c r="N44" s="36">
        <f>'步驟1. 先填【111-1申請總表】會自動帶公式至步驟2.欄位'!N46</f>
        <v>0</v>
      </c>
      <c r="O44" s="36">
        <f>'步驟1. 先填【111-1申請總表】會自動帶公式至步驟2.欄位'!O46</f>
        <v>0</v>
      </c>
      <c r="P44" s="36" t="str">
        <f>'步驟1. 先填【111-1申請總表】會自動帶公式至步驟2.欄位'!P46</f>
        <v>郵政存簿</v>
      </c>
      <c r="Q44" s="36">
        <f>'步驟1. 先填【111-1申請總表】會自動帶公式至步驟2.欄位'!Q46</f>
        <v>0</v>
      </c>
      <c r="R44" s="36">
        <f>'步驟1. 先填【111-1申請總表】會自動帶公式至步驟2.欄位'!R46</f>
        <v>0</v>
      </c>
      <c r="S44" s="36" t="str">
        <f>'步驟1. 先填【111-1申請總表】會自動帶公式至步驟2.欄位'!S46</f>
        <v>7000021</v>
      </c>
      <c r="T44" s="36">
        <f>'步驟1. 先填【111-1申請總表】會自動帶公式至步驟2.欄位'!T46</f>
        <v>0</v>
      </c>
      <c r="U44" s="38" t="str">
        <f>'步驟1. 先填【111-1申請總表】會自動帶公式至步驟2.欄位'!U46</f>
        <v/>
      </c>
      <c r="V44" s="38" t="str">
        <f>'步驟1. 先填【111-1申請總表】會自動帶公式至步驟2.欄位'!V46</f>
        <v/>
      </c>
      <c r="W44" s="38" t="str">
        <f>'步驟1. 先填【111-1申請總表】會自動帶公式至步驟2.欄位'!W46</f>
        <v/>
      </c>
      <c r="X44" s="38" t="str">
        <f>'步驟1. 先填【111-1申請總表】會自動帶公式至步驟2.欄位'!X46</f>
        <v/>
      </c>
      <c r="Y44" s="38" t="str">
        <f>'步驟1. 先填【111-1申請總表】會自動帶公式至步驟2.欄位'!Y46</f>
        <v/>
      </c>
      <c r="Z44" s="38" t="str">
        <f>'步驟1. 先填【111-1申請總表】會自動帶公式至步驟2.欄位'!Z46</f>
        <v/>
      </c>
      <c r="AA44" s="38" t="str">
        <f>'步驟1. 先填【111-1申請總表】會自動帶公式至步驟2.欄位'!AA46</f>
        <v/>
      </c>
      <c r="AB44" s="38" t="str">
        <f>'步驟1. 先填【111-1申請總表】會自動帶公式至步驟2.欄位'!AB46</f>
        <v/>
      </c>
      <c r="AC44" s="42" t="str">
        <f>'步驟1. 先填【111-1申請總表】會自動帶公式至步驟2.欄位'!AC46</f>
        <v/>
      </c>
      <c r="AD44" s="38" t="str">
        <f>'步驟1. 先填【111-1申請總表】會自動帶公式至步驟2.欄位'!AD46</f>
        <v/>
      </c>
      <c r="AE44" s="41"/>
    </row>
    <row r="45" spans="1:31" s="23" customFormat="1" ht="61.2" customHeight="1">
      <c r="A45" s="35" t="str">
        <f>'步驟1. 先填【111-1申請總表】會自動帶公式至步驟2.欄位'!A47</f>
        <v>111學年度第一學期</v>
      </c>
      <c r="B45" s="34">
        <f>'步驟1. 先填【111-1申請總表】會自動帶公式至步驟2.欄位'!B47</f>
        <v>0</v>
      </c>
      <c r="C45" s="35">
        <f>'步驟1. 先填【111-1申請總表】會自動帶公式至步驟2.欄位'!C47</f>
        <v>0</v>
      </c>
      <c r="D45" s="50" t="s">
        <v>43</v>
      </c>
      <c r="E45" s="36">
        <f>'步驟1. 先填【111-1申請總表】會自動帶公式至步驟2.欄位'!E47</f>
        <v>0</v>
      </c>
      <c r="F45" s="36">
        <f>'步驟1. 先填【111-1申請總表】會自動帶公式至步驟2.欄位'!F47</f>
        <v>0</v>
      </c>
      <c r="G45" s="36">
        <f>'步驟1. 先填【111-1申請總表】會自動帶公式至步驟2.欄位'!G47</f>
        <v>0</v>
      </c>
      <c r="H45" s="36">
        <f>'步驟1. 先填【111-1申請總表】會自動帶公式至步驟2.欄位'!H47</f>
        <v>0</v>
      </c>
      <c r="I45" s="52">
        <f>'步驟1. 先填【111-1申請總表】會自動帶公式至步驟2.欄位'!I47</f>
        <v>0</v>
      </c>
      <c r="J45" s="36">
        <f>'步驟1. 先填【111-1申請總表】會自動帶公式至步驟2.欄位'!J47</f>
        <v>0</v>
      </c>
      <c r="K45" s="36">
        <f>'步驟1. 先填【111-1申請總表】會自動帶公式至步驟2.欄位'!K47</f>
        <v>0</v>
      </c>
      <c r="L45" s="36">
        <f>'步驟1. 先填【111-1申請總表】會自動帶公式至步驟2.欄位'!L47</f>
        <v>0</v>
      </c>
      <c r="M45" s="37">
        <f>'步驟1. 先填【111-1申請總表】會自動帶公式至步驟2.欄位'!M47</f>
        <v>0</v>
      </c>
      <c r="N45" s="36">
        <f>'步驟1. 先填【111-1申請總表】會自動帶公式至步驟2.欄位'!N47</f>
        <v>0</v>
      </c>
      <c r="O45" s="36">
        <f>'步驟1. 先填【111-1申請總表】會自動帶公式至步驟2.欄位'!O47</f>
        <v>0</v>
      </c>
      <c r="P45" s="36" t="str">
        <f>'步驟1. 先填【111-1申請總表】會自動帶公式至步驟2.欄位'!P47</f>
        <v>郵政存簿</v>
      </c>
      <c r="Q45" s="36">
        <f>'步驟1. 先填【111-1申請總表】會自動帶公式至步驟2.欄位'!Q47</f>
        <v>0</v>
      </c>
      <c r="R45" s="36">
        <f>'步驟1. 先填【111-1申請總表】會自動帶公式至步驟2.欄位'!R47</f>
        <v>0</v>
      </c>
      <c r="S45" s="36" t="str">
        <f>'步驟1. 先填【111-1申請總表】會自動帶公式至步驟2.欄位'!S47</f>
        <v>7000021</v>
      </c>
      <c r="T45" s="36">
        <f>'步驟1. 先填【111-1申請總表】會自動帶公式至步驟2.欄位'!T47</f>
        <v>0</v>
      </c>
      <c r="U45" s="38" t="str">
        <f>'步驟1. 先填【111-1申請總表】會自動帶公式至步驟2.欄位'!U47</f>
        <v/>
      </c>
      <c r="V45" s="38" t="str">
        <f>'步驟1. 先填【111-1申請總表】會自動帶公式至步驟2.欄位'!V47</f>
        <v/>
      </c>
      <c r="W45" s="38" t="str">
        <f>'步驟1. 先填【111-1申請總表】會自動帶公式至步驟2.欄位'!W47</f>
        <v/>
      </c>
      <c r="X45" s="38" t="str">
        <f>'步驟1. 先填【111-1申請總表】會自動帶公式至步驟2.欄位'!X47</f>
        <v/>
      </c>
      <c r="Y45" s="38" t="str">
        <f>'步驟1. 先填【111-1申請總表】會自動帶公式至步驟2.欄位'!Y47</f>
        <v/>
      </c>
      <c r="Z45" s="38" t="str">
        <f>'步驟1. 先填【111-1申請總表】會自動帶公式至步驟2.欄位'!Z47</f>
        <v/>
      </c>
      <c r="AA45" s="38" t="str">
        <f>'步驟1. 先填【111-1申請總表】會自動帶公式至步驟2.欄位'!AA47</f>
        <v/>
      </c>
      <c r="AB45" s="38" t="str">
        <f>'步驟1. 先填【111-1申請總表】會自動帶公式至步驟2.欄位'!AB47</f>
        <v/>
      </c>
      <c r="AC45" s="42" t="str">
        <f>'步驟1. 先填【111-1申請總表】會自動帶公式至步驟2.欄位'!AC47</f>
        <v/>
      </c>
      <c r="AD45" s="38" t="str">
        <f>'步驟1. 先填【111-1申請總表】會自動帶公式至步驟2.欄位'!AD47</f>
        <v/>
      </c>
      <c r="AE45" s="41"/>
    </row>
    <row r="46" spans="1:31" s="23" customFormat="1" ht="61.2" customHeight="1">
      <c r="A46" s="35" t="str">
        <f>'步驟1. 先填【111-1申請總表】會自動帶公式至步驟2.欄位'!A48</f>
        <v>111學年度第一學期</v>
      </c>
      <c r="B46" s="34">
        <f>'步驟1. 先填【111-1申請總表】會自動帶公式至步驟2.欄位'!B48</f>
        <v>0</v>
      </c>
      <c r="C46" s="35">
        <f>'步驟1. 先填【111-1申請總表】會自動帶公式至步驟2.欄位'!C48</f>
        <v>0</v>
      </c>
      <c r="D46" s="50" t="s">
        <v>44</v>
      </c>
      <c r="E46" s="36">
        <f>'步驟1. 先填【111-1申請總表】會自動帶公式至步驟2.欄位'!E48</f>
        <v>0</v>
      </c>
      <c r="F46" s="36">
        <f>'步驟1. 先填【111-1申請總表】會自動帶公式至步驟2.欄位'!F48</f>
        <v>0</v>
      </c>
      <c r="G46" s="36">
        <f>'步驟1. 先填【111-1申請總表】會自動帶公式至步驟2.欄位'!G48</f>
        <v>0</v>
      </c>
      <c r="H46" s="36">
        <f>'步驟1. 先填【111-1申請總表】會自動帶公式至步驟2.欄位'!H48</f>
        <v>0</v>
      </c>
      <c r="I46" s="52">
        <f>'步驟1. 先填【111-1申請總表】會自動帶公式至步驟2.欄位'!I48</f>
        <v>0</v>
      </c>
      <c r="J46" s="36">
        <f>'步驟1. 先填【111-1申請總表】會自動帶公式至步驟2.欄位'!J48</f>
        <v>0</v>
      </c>
      <c r="K46" s="36">
        <f>'步驟1. 先填【111-1申請總表】會自動帶公式至步驟2.欄位'!K48</f>
        <v>0</v>
      </c>
      <c r="L46" s="36">
        <f>'步驟1. 先填【111-1申請總表】會自動帶公式至步驟2.欄位'!L48</f>
        <v>0</v>
      </c>
      <c r="M46" s="37">
        <f>'步驟1. 先填【111-1申請總表】會自動帶公式至步驟2.欄位'!M48</f>
        <v>0</v>
      </c>
      <c r="N46" s="36">
        <f>'步驟1. 先填【111-1申請總表】會自動帶公式至步驟2.欄位'!N48</f>
        <v>0</v>
      </c>
      <c r="O46" s="36">
        <f>'步驟1. 先填【111-1申請總表】會自動帶公式至步驟2.欄位'!O48</f>
        <v>0</v>
      </c>
      <c r="P46" s="36" t="str">
        <f>'步驟1. 先填【111-1申請總表】會自動帶公式至步驟2.欄位'!P48</f>
        <v>郵政存簿</v>
      </c>
      <c r="Q46" s="36">
        <f>'步驟1. 先填【111-1申請總表】會自動帶公式至步驟2.欄位'!Q48</f>
        <v>0</v>
      </c>
      <c r="R46" s="36">
        <f>'步驟1. 先填【111-1申請總表】會自動帶公式至步驟2.欄位'!R48</f>
        <v>0</v>
      </c>
      <c r="S46" s="36" t="str">
        <f>'步驟1. 先填【111-1申請總表】會自動帶公式至步驟2.欄位'!S48</f>
        <v>7000021</v>
      </c>
      <c r="T46" s="36">
        <f>'步驟1. 先填【111-1申請總表】會自動帶公式至步驟2.欄位'!T48</f>
        <v>0</v>
      </c>
      <c r="U46" s="38" t="str">
        <f>'步驟1. 先填【111-1申請總表】會自動帶公式至步驟2.欄位'!U48</f>
        <v/>
      </c>
      <c r="V46" s="38" t="str">
        <f>'步驟1. 先填【111-1申請總表】會自動帶公式至步驟2.欄位'!V48</f>
        <v/>
      </c>
      <c r="W46" s="38" t="str">
        <f>'步驟1. 先填【111-1申請總表】會自動帶公式至步驟2.欄位'!W48</f>
        <v/>
      </c>
      <c r="X46" s="38" t="str">
        <f>'步驟1. 先填【111-1申請總表】會自動帶公式至步驟2.欄位'!X48</f>
        <v/>
      </c>
      <c r="Y46" s="38" t="str">
        <f>'步驟1. 先填【111-1申請總表】會自動帶公式至步驟2.欄位'!Y48</f>
        <v/>
      </c>
      <c r="Z46" s="38" t="str">
        <f>'步驟1. 先填【111-1申請總表】會自動帶公式至步驟2.欄位'!Z48</f>
        <v/>
      </c>
      <c r="AA46" s="38" t="str">
        <f>'步驟1. 先填【111-1申請總表】會自動帶公式至步驟2.欄位'!AA48</f>
        <v/>
      </c>
      <c r="AB46" s="38" t="str">
        <f>'步驟1. 先填【111-1申請總表】會自動帶公式至步驟2.欄位'!AB48</f>
        <v/>
      </c>
      <c r="AC46" s="42" t="str">
        <f>'步驟1. 先填【111-1申請總表】會自動帶公式至步驟2.欄位'!AC48</f>
        <v/>
      </c>
      <c r="AD46" s="38" t="str">
        <f>'步驟1. 先填【111-1申請總表】會自動帶公式至步驟2.欄位'!AD48</f>
        <v/>
      </c>
      <c r="AE46" s="41"/>
    </row>
    <row r="47" spans="1:31" s="23" customFormat="1" ht="61.2" customHeight="1">
      <c r="A47" s="35" t="str">
        <f>'步驟1. 先填【111-1申請總表】會自動帶公式至步驟2.欄位'!A49</f>
        <v>111學年度第一學期</v>
      </c>
      <c r="B47" s="34">
        <f>'步驟1. 先填【111-1申請總表】會自動帶公式至步驟2.欄位'!B49</f>
        <v>0</v>
      </c>
      <c r="C47" s="35">
        <f>'步驟1. 先填【111-1申請總表】會自動帶公式至步驟2.欄位'!C49</f>
        <v>0</v>
      </c>
      <c r="D47" s="50" t="s">
        <v>45</v>
      </c>
      <c r="E47" s="36">
        <f>'步驟1. 先填【111-1申請總表】會自動帶公式至步驟2.欄位'!E49</f>
        <v>0</v>
      </c>
      <c r="F47" s="36">
        <f>'步驟1. 先填【111-1申請總表】會自動帶公式至步驟2.欄位'!F49</f>
        <v>0</v>
      </c>
      <c r="G47" s="36">
        <f>'步驟1. 先填【111-1申請總表】會自動帶公式至步驟2.欄位'!G49</f>
        <v>0</v>
      </c>
      <c r="H47" s="36">
        <f>'步驟1. 先填【111-1申請總表】會自動帶公式至步驟2.欄位'!H49</f>
        <v>0</v>
      </c>
      <c r="I47" s="52">
        <f>'步驟1. 先填【111-1申請總表】會自動帶公式至步驟2.欄位'!I49</f>
        <v>0</v>
      </c>
      <c r="J47" s="36">
        <f>'步驟1. 先填【111-1申請總表】會自動帶公式至步驟2.欄位'!J49</f>
        <v>0</v>
      </c>
      <c r="K47" s="36">
        <f>'步驟1. 先填【111-1申請總表】會自動帶公式至步驟2.欄位'!K49</f>
        <v>0</v>
      </c>
      <c r="L47" s="36">
        <f>'步驟1. 先填【111-1申請總表】會自動帶公式至步驟2.欄位'!L49</f>
        <v>0</v>
      </c>
      <c r="M47" s="37">
        <f>'步驟1. 先填【111-1申請總表】會自動帶公式至步驟2.欄位'!M49</f>
        <v>0</v>
      </c>
      <c r="N47" s="36">
        <f>'步驟1. 先填【111-1申請總表】會自動帶公式至步驟2.欄位'!N49</f>
        <v>0</v>
      </c>
      <c r="O47" s="36">
        <f>'步驟1. 先填【111-1申請總表】會自動帶公式至步驟2.欄位'!O49</f>
        <v>0</v>
      </c>
      <c r="P47" s="36" t="str">
        <f>'步驟1. 先填【111-1申請總表】會自動帶公式至步驟2.欄位'!P49</f>
        <v>郵政存簿</v>
      </c>
      <c r="Q47" s="36">
        <f>'步驟1. 先填【111-1申請總表】會自動帶公式至步驟2.欄位'!Q49</f>
        <v>0</v>
      </c>
      <c r="R47" s="36">
        <f>'步驟1. 先填【111-1申請總表】會自動帶公式至步驟2.欄位'!R49</f>
        <v>0</v>
      </c>
      <c r="S47" s="36" t="str">
        <f>'步驟1. 先填【111-1申請總表】會自動帶公式至步驟2.欄位'!S49</f>
        <v>7000021</v>
      </c>
      <c r="T47" s="36">
        <f>'步驟1. 先填【111-1申請總表】會自動帶公式至步驟2.欄位'!T49</f>
        <v>0</v>
      </c>
      <c r="U47" s="38" t="str">
        <f>'步驟1. 先填【111-1申請總表】會自動帶公式至步驟2.欄位'!U49</f>
        <v/>
      </c>
      <c r="V47" s="38" t="str">
        <f>'步驟1. 先填【111-1申請總表】會自動帶公式至步驟2.欄位'!V49</f>
        <v/>
      </c>
      <c r="W47" s="38" t="str">
        <f>'步驟1. 先填【111-1申請總表】會自動帶公式至步驟2.欄位'!W49</f>
        <v/>
      </c>
      <c r="X47" s="38" t="str">
        <f>'步驟1. 先填【111-1申請總表】會自動帶公式至步驟2.欄位'!X49</f>
        <v/>
      </c>
      <c r="Y47" s="38" t="str">
        <f>'步驟1. 先填【111-1申請總表】會自動帶公式至步驟2.欄位'!Y49</f>
        <v/>
      </c>
      <c r="Z47" s="38" t="str">
        <f>'步驟1. 先填【111-1申請總表】會自動帶公式至步驟2.欄位'!Z49</f>
        <v/>
      </c>
      <c r="AA47" s="38" t="str">
        <f>'步驟1. 先填【111-1申請總表】會自動帶公式至步驟2.欄位'!AA49</f>
        <v/>
      </c>
      <c r="AB47" s="38" t="str">
        <f>'步驟1. 先填【111-1申請總表】會自動帶公式至步驟2.欄位'!AB49</f>
        <v/>
      </c>
      <c r="AC47" s="42" t="str">
        <f>'步驟1. 先填【111-1申請總表】會自動帶公式至步驟2.欄位'!AC49</f>
        <v/>
      </c>
      <c r="AD47" s="38" t="str">
        <f>'步驟1. 先填【111-1申請總表】會自動帶公式至步驟2.欄位'!AD49</f>
        <v/>
      </c>
      <c r="AE47" s="41"/>
    </row>
    <row r="48" spans="1:31" s="23" customFormat="1" ht="61.2" customHeight="1">
      <c r="A48" s="35" t="str">
        <f>'步驟1. 先填【111-1申請總表】會自動帶公式至步驟2.欄位'!A50</f>
        <v>111學年度第一學期</v>
      </c>
      <c r="B48" s="34">
        <f>'步驟1. 先填【111-1申請總表】會自動帶公式至步驟2.欄位'!B50</f>
        <v>0</v>
      </c>
      <c r="C48" s="35">
        <f>'步驟1. 先填【111-1申請總表】會自動帶公式至步驟2.欄位'!C50</f>
        <v>0</v>
      </c>
      <c r="D48" s="50" t="s">
        <v>46</v>
      </c>
      <c r="E48" s="36">
        <f>'步驟1. 先填【111-1申請總表】會自動帶公式至步驟2.欄位'!E50</f>
        <v>0</v>
      </c>
      <c r="F48" s="36">
        <f>'步驟1. 先填【111-1申請總表】會自動帶公式至步驟2.欄位'!F50</f>
        <v>0</v>
      </c>
      <c r="G48" s="36">
        <f>'步驟1. 先填【111-1申請總表】會自動帶公式至步驟2.欄位'!G50</f>
        <v>0</v>
      </c>
      <c r="H48" s="36">
        <f>'步驟1. 先填【111-1申請總表】會自動帶公式至步驟2.欄位'!H50</f>
        <v>0</v>
      </c>
      <c r="I48" s="52">
        <f>'步驟1. 先填【111-1申請總表】會自動帶公式至步驟2.欄位'!I50</f>
        <v>0</v>
      </c>
      <c r="J48" s="36">
        <f>'步驟1. 先填【111-1申請總表】會自動帶公式至步驟2.欄位'!J50</f>
        <v>0</v>
      </c>
      <c r="K48" s="36">
        <f>'步驟1. 先填【111-1申請總表】會自動帶公式至步驟2.欄位'!K50</f>
        <v>0</v>
      </c>
      <c r="L48" s="36">
        <f>'步驟1. 先填【111-1申請總表】會自動帶公式至步驟2.欄位'!L50</f>
        <v>0</v>
      </c>
      <c r="M48" s="37">
        <f>'步驟1. 先填【111-1申請總表】會自動帶公式至步驟2.欄位'!M50</f>
        <v>0</v>
      </c>
      <c r="N48" s="36">
        <f>'步驟1. 先填【111-1申請總表】會自動帶公式至步驟2.欄位'!N50</f>
        <v>0</v>
      </c>
      <c r="O48" s="36">
        <f>'步驟1. 先填【111-1申請總表】會自動帶公式至步驟2.欄位'!O50</f>
        <v>0</v>
      </c>
      <c r="P48" s="36" t="str">
        <f>'步驟1. 先填【111-1申請總表】會自動帶公式至步驟2.欄位'!P50</f>
        <v>郵政存簿</v>
      </c>
      <c r="Q48" s="36">
        <f>'步驟1. 先填【111-1申請總表】會自動帶公式至步驟2.欄位'!Q50</f>
        <v>0</v>
      </c>
      <c r="R48" s="36">
        <f>'步驟1. 先填【111-1申請總表】會自動帶公式至步驟2.欄位'!R50</f>
        <v>0</v>
      </c>
      <c r="S48" s="36" t="str">
        <f>'步驟1. 先填【111-1申請總表】會自動帶公式至步驟2.欄位'!S50</f>
        <v>7000021</v>
      </c>
      <c r="T48" s="36">
        <f>'步驟1. 先填【111-1申請總表】會自動帶公式至步驟2.欄位'!T50</f>
        <v>0</v>
      </c>
      <c r="U48" s="38" t="str">
        <f>'步驟1. 先填【111-1申請總表】會自動帶公式至步驟2.欄位'!U50</f>
        <v/>
      </c>
      <c r="V48" s="38" t="str">
        <f>'步驟1. 先填【111-1申請總表】會自動帶公式至步驟2.欄位'!V50</f>
        <v/>
      </c>
      <c r="W48" s="38" t="str">
        <f>'步驟1. 先填【111-1申請總表】會自動帶公式至步驟2.欄位'!W50</f>
        <v/>
      </c>
      <c r="X48" s="38" t="str">
        <f>'步驟1. 先填【111-1申請總表】會自動帶公式至步驟2.欄位'!X50</f>
        <v/>
      </c>
      <c r="Y48" s="38" t="str">
        <f>'步驟1. 先填【111-1申請總表】會自動帶公式至步驟2.欄位'!Y50</f>
        <v/>
      </c>
      <c r="Z48" s="38" t="str">
        <f>'步驟1. 先填【111-1申請總表】會自動帶公式至步驟2.欄位'!Z50</f>
        <v/>
      </c>
      <c r="AA48" s="38" t="str">
        <f>'步驟1. 先填【111-1申請總表】會自動帶公式至步驟2.欄位'!AA50</f>
        <v/>
      </c>
      <c r="AB48" s="38" t="str">
        <f>'步驟1. 先填【111-1申請總表】會自動帶公式至步驟2.欄位'!AB50</f>
        <v/>
      </c>
      <c r="AC48" s="42" t="str">
        <f>'步驟1. 先填【111-1申請總表】會自動帶公式至步驟2.欄位'!AC50</f>
        <v/>
      </c>
      <c r="AD48" s="38" t="str">
        <f>'步驟1. 先填【111-1申請總表】會自動帶公式至步驟2.欄位'!AD50</f>
        <v/>
      </c>
      <c r="AE48" s="41"/>
    </row>
    <row r="49" spans="1:31" s="23" customFormat="1" ht="61.2" customHeight="1">
      <c r="A49" s="35" t="str">
        <f>'步驟1. 先填【111-1申請總表】會自動帶公式至步驟2.欄位'!A51</f>
        <v>111學年度第一學期</v>
      </c>
      <c r="B49" s="34">
        <f>'步驟1. 先填【111-1申請總表】會自動帶公式至步驟2.欄位'!B51</f>
        <v>0</v>
      </c>
      <c r="C49" s="35">
        <f>'步驟1. 先填【111-1申請總表】會自動帶公式至步驟2.欄位'!C51</f>
        <v>0</v>
      </c>
      <c r="D49" s="50" t="s">
        <v>47</v>
      </c>
      <c r="E49" s="36">
        <f>'步驟1. 先填【111-1申請總表】會自動帶公式至步驟2.欄位'!E51</f>
        <v>0</v>
      </c>
      <c r="F49" s="36">
        <f>'步驟1. 先填【111-1申請總表】會自動帶公式至步驟2.欄位'!F51</f>
        <v>0</v>
      </c>
      <c r="G49" s="36">
        <f>'步驟1. 先填【111-1申請總表】會自動帶公式至步驟2.欄位'!G51</f>
        <v>0</v>
      </c>
      <c r="H49" s="36">
        <f>'步驟1. 先填【111-1申請總表】會自動帶公式至步驟2.欄位'!H51</f>
        <v>0</v>
      </c>
      <c r="I49" s="52">
        <f>'步驟1. 先填【111-1申請總表】會自動帶公式至步驟2.欄位'!I51</f>
        <v>0</v>
      </c>
      <c r="J49" s="36">
        <f>'步驟1. 先填【111-1申請總表】會自動帶公式至步驟2.欄位'!J51</f>
        <v>0</v>
      </c>
      <c r="K49" s="36">
        <f>'步驟1. 先填【111-1申請總表】會自動帶公式至步驟2.欄位'!K51</f>
        <v>0</v>
      </c>
      <c r="L49" s="36">
        <f>'步驟1. 先填【111-1申請總表】會自動帶公式至步驟2.欄位'!L51</f>
        <v>0</v>
      </c>
      <c r="M49" s="37">
        <f>'步驟1. 先填【111-1申請總表】會自動帶公式至步驟2.欄位'!M51</f>
        <v>0</v>
      </c>
      <c r="N49" s="36">
        <f>'步驟1. 先填【111-1申請總表】會自動帶公式至步驟2.欄位'!N51</f>
        <v>0</v>
      </c>
      <c r="O49" s="36">
        <f>'步驟1. 先填【111-1申請總表】會自動帶公式至步驟2.欄位'!O51</f>
        <v>0</v>
      </c>
      <c r="P49" s="36" t="str">
        <f>'步驟1. 先填【111-1申請總表】會自動帶公式至步驟2.欄位'!P51</f>
        <v>郵政存簿</v>
      </c>
      <c r="Q49" s="36">
        <f>'步驟1. 先填【111-1申請總表】會自動帶公式至步驟2.欄位'!Q51</f>
        <v>0</v>
      </c>
      <c r="R49" s="36">
        <f>'步驟1. 先填【111-1申請總表】會自動帶公式至步驟2.欄位'!R51</f>
        <v>0</v>
      </c>
      <c r="S49" s="36" t="str">
        <f>'步驟1. 先填【111-1申請總表】會自動帶公式至步驟2.欄位'!S51</f>
        <v>7000021</v>
      </c>
      <c r="T49" s="36">
        <f>'步驟1. 先填【111-1申請總表】會自動帶公式至步驟2.欄位'!T51</f>
        <v>0</v>
      </c>
      <c r="U49" s="38" t="str">
        <f>'步驟1. 先填【111-1申請總表】會自動帶公式至步驟2.欄位'!U51</f>
        <v/>
      </c>
      <c r="V49" s="38" t="str">
        <f>'步驟1. 先填【111-1申請總表】會自動帶公式至步驟2.欄位'!V51</f>
        <v/>
      </c>
      <c r="W49" s="38" t="str">
        <f>'步驟1. 先填【111-1申請總表】會自動帶公式至步驟2.欄位'!W51</f>
        <v/>
      </c>
      <c r="X49" s="38" t="str">
        <f>'步驟1. 先填【111-1申請總表】會自動帶公式至步驟2.欄位'!X51</f>
        <v/>
      </c>
      <c r="Y49" s="38" t="str">
        <f>'步驟1. 先填【111-1申請總表】會自動帶公式至步驟2.欄位'!Y51</f>
        <v/>
      </c>
      <c r="Z49" s="38" t="str">
        <f>'步驟1. 先填【111-1申請總表】會自動帶公式至步驟2.欄位'!Z51</f>
        <v/>
      </c>
      <c r="AA49" s="38" t="str">
        <f>'步驟1. 先填【111-1申請總表】會自動帶公式至步驟2.欄位'!AA51</f>
        <v/>
      </c>
      <c r="AB49" s="38" t="str">
        <f>'步驟1. 先填【111-1申請總表】會自動帶公式至步驟2.欄位'!AB51</f>
        <v/>
      </c>
      <c r="AC49" s="42" t="str">
        <f>'步驟1. 先填【111-1申請總表】會自動帶公式至步驟2.欄位'!AC51</f>
        <v/>
      </c>
      <c r="AD49" s="38" t="str">
        <f>'步驟1. 先填【111-1申請總表】會自動帶公式至步驟2.欄位'!AD51</f>
        <v/>
      </c>
      <c r="AE49" s="41"/>
    </row>
    <row r="50" spans="1:31" s="23" customFormat="1" ht="61.2" customHeight="1">
      <c r="A50" s="35" t="str">
        <f>'步驟1. 先填【111-1申請總表】會自動帶公式至步驟2.欄位'!A52</f>
        <v>111學年度第一學期</v>
      </c>
      <c r="B50" s="34">
        <f>'步驟1. 先填【111-1申請總表】會自動帶公式至步驟2.欄位'!B52</f>
        <v>0</v>
      </c>
      <c r="C50" s="35">
        <f>'步驟1. 先填【111-1申請總表】會自動帶公式至步驟2.欄位'!C52</f>
        <v>0</v>
      </c>
      <c r="D50" s="50" t="s">
        <v>48</v>
      </c>
      <c r="E50" s="36">
        <f>'步驟1. 先填【111-1申請總表】會自動帶公式至步驟2.欄位'!E52</f>
        <v>0</v>
      </c>
      <c r="F50" s="36">
        <f>'步驟1. 先填【111-1申請總表】會自動帶公式至步驟2.欄位'!F52</f>
        <v>0</v>
      </c>
      <c r="G50" s="36">
        <f>'步驟1. 先填【111-1申請總表】會自動帶公式至步驟2.欄位'!G52</f>
        <v>0</v>
      </c>
      <c r="H50" s="36">
        <f>'步驟1. 先填【111-1申請總表】會自動帶公式至步驟2.欄位'!H52</f>
        <v>0</v>
      </c>
      <c r="I50" s="52">
        <f>'步驟1. 先填【111-1申請總表】會自動帶公式至步驟2.欄位'!I52</f>
        <v>0</v>
      </c>
      <c r="J50" s="36">
        <f>'步驟1. 先填【111-1申請總表】會自動帶公式至步驟2.欄位'!J52</f>
        <v>0</v>
      </c>
      <c r="K50" s="36">
        <f>'步驟1. 先填【111-1申請總表】會自動帶公式至步驟2.欄位'!K52</f>
        <v>0</v>
      </c>
      <c r="L50" s="36">
        <f>'步驟1. 先填【111-1申請總表】會自動帶公式至步驟2.欄位'!L52</f>
        <v>0</v>
      </c>
      <c r="M50" s="37">
        <f>'步驟1. 先填【111-1申請總表】會自動帶公式至步驟2.欄位'!M52</f>
        <v>0</v>
      </c>
      <c r="N50" s="36">
        <f>'步驟1. 先填【111-1申請總表】會自動帶公式至步驟2.欄位'!N52</f>
        <v>0</v>
      </c>
      <c r="O50" s="36">
        <f>'步驟1. 先填【111-1申請總表】會自動帶公式至步驟2.欄位'!O52</f>
        <v>0</v>
      </c>
      <c r="P50" s="36" t="str">
        <f>'步驟1. 先填【111-1申請總表】會自動帶公式至步驟2.欄位'!P52</f>
        <v>郵政存簿</v>
      </c>
      <c r="Q50" s="36">
        <f>'步驟1. 先填【111-1申請總表】會自動帶公式至步驟2.欄位'!Q52</f>
        <v>0</v>
      </c>
      <c r="R50" s="36">
        <f>'步驟1. 先填【111-1申請總表】會自動帶公式至步驟2.欄位'!R52</f>
        <v>0</v>
      </c>
      <c r="S50" s="36" t="str">
        <f>'步驟1. 先填【111-1申請總表】會自動帶公式至步驟2.欄位'!S52</f>
        <v>7000021</v>
      </c>
      <c r="T50" s="36">
        <f>'步驟1. 先填【111-1申請總表】會自動帶公式至步驟2.欄位'!T52</f>
        <v>0</v>
      </c>
      <c r="U50" s="38" t="str">
        <f>'步驟1. 先填【111-1申請總表】會自動帶公式至步驟2.欄位'!U52</f>
        <v/>
      </c>
      <c r="V50" s="38" t="str">
        <f>'步驟1. 先填【111-1申請總表】會自動帶公式至步驟2.欄位'!V52</f>
        <v/>
      </c>
      <c r="W50" s="38" t="str">
        <f>'步驟1. 先填【111-1申請總表】會自動帶公式至步驟2.欄位'!W52</f>
        <v/>
      </c>
      <c r="X50" s="38" t="str">
        <f>'步驟1. 先填【111-1申請總表】會自動帶公式至步驟2.欄位'!X52</f>
        <v/>
      </c>
      <c r="Y50" s="38" t="str">
        <f>'步驟1. 先填【111-1申請總表】會自動帶公式至步驟2.欄位'!Y52</f>
        <v/>
      </c>
      <c r="Z50" s="38" t="str">
        <f>'步驟1. 先填【111-1申請總表】會自動帶公式至步驟2.欄位'!Z52</f>
        <v/>
      </c>
      <c r="AA50" s="38" t="str">
        <f>'步驟1. 先填【111-1申請總表】會自動帶公式至步驟2.欄位'!AA52</f>
        <v/>
      </c>
      <c r="AB50" s="38" t="str">
        <f>'步驟1. 先填【111-1申請總表】會自動帶公式至步驟2.欄位'!AB52</f>
        <v/>
      </c>
      <c r="AC50" s="42" t="str">
        <f>'步驟1. 先填【111-1申請總表】會自動帶公式至步驟2.欄位'!AC52</f>
        <v/>
      </c>
      <c r="AD50" s="38" t="str">
        <f>'步驟1. 先填【111-1申請總表】會自動帶公式至步驟2.欄位'!AD52</f>
        <v/>
      </c>
      <c r="AE50" s="41"/>
    </row>
    <row r="51" spans="1:31" s="23" customFormat="1" ht="61.2" customHeight="1">
      <c r="A51" s="35" t="str">
        <f>'步驟1. 先填【111-1申請總表】會自動帶公式至步驟2.欄位'!A53</f>
        <v>111學年度第一學期</v>
      </c>
      <c r="B51" s="34">
        <f>'步驟1. 先填【111-1申請總表】會自動帶公式至步驟2.欄位'!B53</f>
        <v>0</v>
      </c>
      <c r="C51" s="35">
        <f>'步驟1. 先填【111-1申請總表】會自動帶公式至步驟2.欄位'!C53</f>
        <v>0</v>
      </c>
      <c r="D51" s="50" t="s">
        <v>49</v>
      </c>
      <c r="E51" s="36">
        <f>'步驟1. 先填【111-1申請總表】會自動帶公式至步驟2.欄位'!E53</f>
        <v>0</v>
      </c>
      <c r="F51" s="36">
        <f>'步驟1. 先填【111-1申請總表】會自動帶公式至步驟2.欄位'!F53</f>
        <v>0</v>
      </c>
      <c r="G51" s="36">
        <f>'步驟1. 先填【111-1申請總表】會自動帶公式至步驟2.欄位'!G53</f>
        <v>0</v>
      </c>
      <c r="H51" s="36">
        <f>'步驟1. 先填【111-1申請總表】會自動帶公式至步驟2.欄位'!H53</f>
        <v>0</v>
      </c>
      <c r="I51" s="52">
        <f>'步驟1. 先填【111-1申請總表】會自動帶公式至步驟2.欄位'!I53</f>
        <v>0</v>
      </c>
      <c r="J51" s="36">
        <f>'步驟1. 先填【111-1申請總表】會自動帶公式至步驟2.欄位'!J53</f>
        <v>0</v>
      </c>
      <c r="K51" s="36">
        <f>'步驟1. 先填【111-1申請總表】會自動帶公式至步驟2.欄位'!K53</f>
        <v>0</v>
      </c>
      <c r="L51" s="36">
        <f>'步驟1. 先填【111-1申請總表】會自動帶公式至步驟2.欄位'!L53</f>
        <v>0</v>
      </c>
      <c r="M51" s="37">
        <f>'步驟1. 先填【111-1申請總表】會自動帶公式至步驟2.欄位'!M53</f>
        <v>0</v>
      </c>
      <c r="N51" s="36">
        <f>'步驟1. 先填【111-1申請總表】會自動帶公式至步驟2.欄位'!N53</f>
        <v>0</v>
      </c>
      <c r="O51" s="36">
        <f>'步驟1. 先填【111-1申請總表】會自動帶公式至步驟2.欄位'!O53</f>
        <v>0</v>
      </c>
      <c r="P51" s="36" t="str">
        <f>'步驟1. 先填【111-1申請總表】會自動帶公式至步驟2.欄位'!P53</f>
        <v>郵政存簿</v>
      </c>
      <c r="Q51" s="36">
        <f>'步驟1. 先填【111-1申請總表】會自動帶公式至步驟2.欄位'!Q53</f>
        <v>0</v>
      </c>
      <c r="R51" s="36">
        <f>'步驟1. 先填【111-1申請總表】會自動帶公式至步驟2.欄位'!R53</f>
        <v>0</v>
      </c>
      <c r="S51" s="36" t="str">
        <f>'步驟1. 先填【111-1申請總表】會自動帶公式至步驟2.欄位'!S53</f>
        <v>7000021</v>
      </c>
      <c r="T51" s="36">
        <f>'步驟1. 先填【111-1申請總表】會自動帶公式至步驟2.欄位'!T53</f>
        <v>0</v>
      </c>
      <c r="U51" s="38" t="str">
        <f>'步驟1. 先填【111-1申請總表】會自動帶公式至步驟2.欄位'!U53</f>
        <v/>
      </c>
      <c r="V51" s="38" t="str">
        <f>'步驟1. 先填【111-1申請總表】會自動帶公式至步驟2.欄位'!V53</f>
        <v/>
      </c>
      <c r="W51" s="38" t="str">
        <f>'步驟1. 先填【111-1申請總表】會自動帶公式至步驟2.欄位'!W53</f>
        <v/>
      </c>
      <c r="X51" s="38" t="str">
        <f>'步驟1. 先填【111-1申請總表】會自動帶公式至步驟2.欄位'!X53</f>
        <v/>
      </c>
      <c r="Y51" s="38" t="str">
        <f>'步驟1. 先填【111-1申請總表】會自動帶公式至步驟2.欄位'!Y53</f>
        <v/>
      </c>
      <c r="Z51" s="38" t="str">
        <f>'步驟1. 先填【111-1申請總表】會自動帶公式至步驟2.欄位'!Z53</f>
        <v/>
      </c>
      <c r="AA51" s="38" t="str">
        <f>'步驟1. 先填【111-1申請總表】會自動帶公式至步驟2.欄位'!AA53</f>
        <v/>
      </c>
      <c r="AB51" s="38" t="str">
        <f>'步驟1. 先填【111-1申請總表】會自動帶公式至步驟2.欄位'!AB53</f>
        <v/>
      </c>
      <c r="AC51" s="42" t="str">
        <f>'步驟1. 先填【111-1申請總表】會自動帶公式至步驟2.欄位'!AC53</f>
        <v/>
      </c>
      <c r="AD51" s="38" t="str">
        <f>'步驟1. 先填【111-1申請總表】會自動帶公式至步驟2.欄位'!AD53</f>
        <v/>
      </c>
      <c r="AE51" s="41"/>
    </row>
    <row r="52" spans="1:31" s="23" customFormat="1" ht="61.2" customHeight="1">
      <c r="A52" s="35" t="str">
        <f>'步驟1. 先填【111-1申請總表】會自動帶公式至步驟2.欄位'!A54</f>
        <v>111學年度第一學期</v>
      </c>
      <c r="B52" s="34">
        <f>'步驟1. 先填【111-1申請總表】會自動帶公式至步驟2.欄位'!B54</f>
        <v>0</v>
      </c>
      <c r="C52" s="35">
        <f>'步驟1. 先填【111-1申請總表】會自動帶公式至步驟2.欄位'!C54</f>
        <v>0</v>
      </c>
      <c r="D52" s="50" t="s">
        <v>50</v>
      </c>
      <c r="E52" s="36">
        <f>'步驟1. 先填【111-1申請總表】會自動帶公式至步驟2.欄位'!E54</f>
        <v>0</v>
      </c>
      <c r="F52" s="36">
        <f>'步驟1. 先填【111-1申請總表】會自動帶公式至步驟2.欄位'!F54</f>
        <v>0</v>
      </c>
      <c r="G52" s="36">
        <f>'步驟1. 先填【111-1申請總表】會自動帶公式至步驟2.欄位'!G54</f>
        <v>0</v>
      </c>
      <c r="H52" s="36">
        <f>'步驟1. 先填【111-1申請總表】會自動帶公式至步驟2.欄位'!H54</f>
        <v>0</v>
      </c>
      <c r="I52" s="52">
        <f>'步驟1. 先填【111-1申請總表】會自動帶公式至步驟2.欄位'!I54</f>
        <v>0</v>
      </c>
      <c r="J52" s="36">
        <f>'步驟1. 先填【111-1申請總表】會自動帶公式至步驟2.欄位'!J54</f>
        <v>0</v>
      </c>
      <c r="K52" s="36">
        <f>'步驟1. 先填【111-1申請總表】會自動帶公式至步驟2.欄位'!K54</f>
        <v>0</v>
      </c>
      <c r="L52" s="36">
        <f>'步驟1. 先填【111-1申請總表】會自動帶公式至步驟2.欄位'!L54</f>
        <v>0</v>
      </c>
      <c r="M52" s="37">
        <f>'步驟1. 先填【111-1申請總表】會自動帶公式至步驟2.欄位'!M54</f>
        <v>0</v>
      </c>
      <c r="N52" s="36">
        <f>'步驟1. 先填【111-1申請總表】會自動帶公式至步驟2.欄位'!N54</f>
        <v>0</v>
      </c>
      <c r="O52" s="36">
        <f>'步驟1. 先填【111-1申請總表】會自動帶公式至步驟2.欄位'!O54</f>
        <v>0</v>
      </c>
      <c r="P52" s="36" t="str">
        <f>'步驟1. 先填【111-1申請總表】會自動帶公式至步驟2.欄位'!P54</f>
        <v>郵政存簿</v>
      </c>
      <c r="Q52" s="36">
        <f>'步驟1. 先填【111-1申請總表】會自動帶公式至步驟2.欄位'!Q54</f>
        <v>0</v>
      </c>
      <c r="R52" s="36">
        <f>'步驟1. 先填【111-1申請總表】會自動帶公式至步驟2.欄位'!R54</f>
        <v>0</v>
      </c>
      <c r="S52" s="36" t="str">
        <f>'步驟1. 先填【111-1申請總表】會自動帶公式至步驟2.欄位'!S54</f>
        <v>7000021</v>
      </c>
      <c r="T52" s="36">
        <f>'步驟1. 先填【111-1申請總表】會自動帶公式至步驟2.欄位'!T54</f>
        <v>0</v>
      </c>
      <c r="U52" s="38" t="str">
        <f>'步驟1. 先填【111-1申請總表】會自動帶公式至步驟2.欄位'!U54</f>
        <v/>
      </c>
      <c r="V52" s="38" t="str">
        <f>'步驟1. 先填【111-1申請總表】會自動帶公式至步驟2.欄位'!V54</f>
        <v/>
      </c>
      <c r="W52" s="38" t="str">
        <f>'步驟1. 先填【111-1申請總表】會自動帶公式至步驟2.欄位'!W54</f>
        <v/>
      </c>
      <c r="X52" s="38" t="str">
        <f>'步驟1. 先填【111-1申請總表】會自動帶公式至步驟2.欄位'!X54</f>
        <v/>
      </c>
      <c r="Y52" s="38" t="str">
        <f>'步驟1. 先填【111-1申請總表】會自動帶公式至步驟2.欄位'!Y54</f>
        <v/>
      </c>
      <c r="Z52" s="38" t="str">
        <f>'步驟1. 先填【111-1申請總表】會自動帶公式至步驟2.欄位'!Z54</f>
        <v/>
      </c>
      <c r="AA52" s="38" t="str">
        <f>'步驟1. 先填【111-1申請總表】會自動帶公式至步驟2.欄位'!AA54</f>
        <v/>
      </c>
      <c r="AB52" s="38" t="str">
        <f>'步驟1. 先填【111-1申請總表】會自動帶公式至步驟2.欄位'!AB54</f>
        <v/>
      </c>
      <c r="AC52" s="42" t="str">
        <f>'步驟1. 先填【111-1申請總表】會自動帶公式至步驟2.欄位'!AC54</f>
        <v/>
      </c>
      <c r="AD52" s="38" t="str">
        <f>'步驟1. 先填【111-1申請總表】會自動帶公式至步驟2.欄位'!AD54</f>
        <v/>
      </c>
      <c r="AE52" s="41"/>
    </row>
    <row r="53" spans="1:31" s="23" customFormat="1" ht="61.2" customHeight="1">
      <c r="A53" s="35" t="str">
        <f>'步驟1. 先填【111-1申請總表】會自動帶公式至步驟2.欄位'!A55</f>
        <v>111學年度第一學期</v>
      </c>
      <c r="B53" s="34">
        <f>'步驟1. 先填【111-1申請總表】會自動帶公式至步驟2.欄位'!B55</f>
        <v>0</v>
      </c>
      <c r="C53" s="35">
        <f>'步驟1. 先填【111-1申請總表】會自動帶公式至步驟2.欄位'!C55</f>
        <v>0</v>
      </c>
      <c r="D53" s="50" t="s">
        <v>51</v>
      </c>
      <c r="E53" s="36">
        <f>'步驟1. 先填【111-1申請總表】會自動帶公式至步驟2.欄位'!E55</f>
        <v>0</v>
      </c>
      <c r="F53" s="36">
        <f>'步驟1. 先填【111-1申請總表】會自動帶公式至步驟2.欄位'!F55</f>
        <v>0</v>
      </c>
      <c r="G53" s="36">
        <f>'步驟1. 先填【111-1申請總表】會自動帶公式至步驟2.欄位'!G55</f>
        <v>0</v>
      </c>
      <c r="H53" s="36">
        <f>'步驟1. 先填【111-1申請總表】會自動帶公式至步驟2.欄位'!H55</f>
        <v>0</v>
      </c>
      <c r="I53" s="52">
        <f>'步驟1. 先填【111-1申請總表】會自動帶公式至步驟2.欄位'!I55</f>
        <v>0</v>
      </c>
      <c r="J53" s="36">
        <f>'步驟1. 先填【111-1申請總表】會自動帶公式至步驟2.欄位'!J55</f>
        <v>0</v>
      </c>
      <c r="K53" s="36">
        <f>'步驟1. 先填【111-1申請總表】會自動帶公式至步驟2.欄位'!K55</f>
        <v>0</v>
      </c>
      <c r="L53" s="36">
        <f>'步驟1. 先填【111-1申請總表】會自動帶公式至步驟2.欄位'!L55</f>
        <v>0</v>
      </c>
      <c r="M53" s="37">
        <f>'步驟1. 先填【111-1申請總表】會自動帶公式至步驟2.欄位'!M55</f>
        <v>0</v>
      </c>
      <c r="N53" s="36">
        <f>'步驟1. 先填【111-1申請總表】會自動帶公式至步驟2.欄位'!N55</f>
        <v>0</v>
      </c>
      <c r="O53" s="36">
        <f>'步驟1. 先填【111-1申請總表】會自動帶公式至步驟2.欄位'!O55</f>
        <v>0</v>
      </c>
      <c r="P53" s="36" t="str">
        <f>'步驟1. 先填【111-1申請總表】會自動帶公式至步驟2.欄位'!P55</f>
        <v>郵政存簿</v>
      </c>
      <c r="Q53" s="36">
        <f>'步驟1. 先填【111-1申請總表】會自動帶公式至步驟2.欄位'!Q55</f>
        <v>0</v>
      </c>
      <c r="R53" s="36">
        <f>'步驟1. 先填【111-1申請總表】會自動帶公式至步驟2.欄位'!R55</f>
        <v>0</v>
      </c>
      <c r="S53" s="36" t="str">
        <f>'步驟1. 先填【111-1申請總表】會自動帶公式至步驟2.欄位'!S55</f>
        <v>7000021</v>
      </c>
      <c r="T53" s="36">
        <f>'步驟1. 先填【111-1申請總表】會自動帶公式至步驟2.欄位'!T55</f>
        <v>0</v>
      </c>
      <c r="U53" s="38" t="str">
        <f>'步驟1. 先填【111-1申請總表】會自動帶公式至步驟2.欄位'!U55</f>
        <v/>
      </c>
      <c r="V53" s="38" t="str">
        <f>'步驟1. 先填【111-1申請總表】會自動帶公式至步驟2.欄位'!V55</f>
        <v/>
      </c>
      <c r="W53" s="38" t="str">
        <f>'步驟1. 先填【111-1申請總表】會自動帶公式至步驟2.欄位'!W55</f>
        <v/>
      </c>
      <c r="X53" s="38" t="str">
        <f>'步驟1. 先填【111-1申請總表】會自動帶公式至步驟2.欄位'!X55</f>
        <v/>
      </c>
      <c r="Y53" s="38" t="str">
        <f>'步驟1. 先填【111-1申請總表】會自動帶公式至步驟2.欄位'!Y55</f>
        <v/>
      </c>
      <c r="Z53" s="38" t="str">
        <f>'步驟1. 先填【111-1申請總表】會自動帶公式至步驟2.欄位'!Z55</f>
        <v/>
      </c>
      <c r="AA53" s="38" t="str">
        <f>'步驟1. 先填【111-1申請總表】會自動帶公式至步驟2.欄位'!AA55</f>
        <v/>
      </c>
      <c r="AB53" s="38" t="str">
        <f>'步驟1. 先填【111-1申請總表】會自動帶公式至步驟2.欄位'!AB55</f>
        <v/>
      </c>
      <c r="AC53" s="42" t="str">
        <f>'步驟1. 先填【111-1申請總表】會自動帶公式至步驟2.欄位'!AC55</f>
        <v/>
      </c>
      <c r="AD53" s="38" t="str">
        <f>'步驟1. 先填【111-1申請總表】會自動帶公式至步驟2.欄位'!AD55</f>
        <v/>
      </c>
      <c r="AE53" s="41"/>
    </row>
    <row r="54" spans="1:31" s="23" customFormat="1" ht="61.2" customHeight="1">
      <c r="A54" s="35" t="str">
        <f>'步驟1. 先填【111-1申請總表】會自動帶公式至步驟2.欄位'!A56</f>
        <v>111學年度第一學期</v>
      </c>
      <c r="B54" s="34">
        <f>'步驟1. 先填【111-1申請總表】會自動帶公式至步驟2.欄位'!B56</f>
        <v>0</v>
      </c>
      <c r="C54" s="35">
        <f>'步驟1. 先填【111-1申請總表】會自動帶公式至步驟2.欄位'!C56</f>
        <v>0</v>
      </c>
      <c r="D54" s="50" t="s">
        <v>52</v>
      </c>
      <c r="E54" s="36">
        <f>'步驟1. 先填【111-1申請總表】會自動帶公式至步驟2.欄位'!E56</f>
        <v>0</v>
      </c>
      <c r="F54" s="36">
        <f>'步驟1. 先填【111-1申請總表】會自動帶公式至步驟2.欄位'!F56</f>
        <v>0</v>
      </c>
      <c r="G54" s="36">
        <f>'步驟1. 先填【111-1申請總表】會自動帶公式至步驟2.欄位'!G56</f>
        <v>0</v>
      </c>
      <c r="H54" s="36">
        <f>'步驟1. 先填【111-1申請總表】會自動帶公式至步驟2.欄位'!H56</f>
        <v>0</v>
      </c>
      <c r="I54" s="52">
        <f>'步驟1. 先填【111-1申請總表】會自動帶公式至步驟2.欄位'!I56</f>
        <v>0</v>
      </c>
      <c r="J54" s="36">
        <f>'步驟1. 先填【111-1申請總表】會自動帶公式至步驟2.欄位'!J56</f>
        <v>0</v>
      </c>
      <c r="K54" s="36">
        <f>'步驟1. 先填【111-1申請總表】會自動帶公式至步驟2.欄位'!K56</f>
        <v>0</v>
      </c>
      <c r="L54" s="36">
        <f>'步驟1. 先填【111-1申請總表】會自動帶公式至步驟2.欄位'!L56</f>
        <v>0</v>
      </c>
      <c r="M54" s="37">
        <f>'步驟1. 先填【111-1申請總表】會自動帶公式至步驟2.欄位'!M56</f>
        <v>0</v>
      </c>
      <c r="N54" s="36">
        <f>'步驟1. 先填【111-1申請總表】會自動帶公式至步驟2.欄位'!N56</f>
        <v>0</v>
      </c>
      <c r="O54" s="36">
        <f>'步驟1. 先填【111-1申請總表】會自動帶公式至步驟2.欄位'!O56</f>
        <v>0</v>
      </c>
      <c r="P54" s="36" t="str">
        <f>'步驟1. 先填【111-1申請總表】會自動帶公式至步驟2.欄位'!P56</f>
        <v>郵政存簿</v>
      </c>
      <c r="Q54" s="36">
        <f>'步驟1. 先填【111-1申請總表】會自動帶公式至步驟2.欄位'!Q56</f>
        <v>0</v>
      </c>
      <c r="R54" s="36">
        <f>'步驟1. 先填【111-1申請總表】會自動帶公式至步驟2.欄位'!R56</f>
        <v>0</v>
      </c>
      <c r="S54" s="36" t="str">
        <f>'步驟1. 先填【111-1申請總表】會自動帶公式至步驟2.欄位'!S56</f>
        <v>7000021</v>
      </c>
      <c r="T54" s="36">
        <f>'步驟1. 先填【111-1申請總表】會自動帶公式至步驟2.欄位'!T56</f>
        <v>0</v>
      </c>
      <c r="U54" s="38" t="str">
        <f>'步驟1. 先填【111-1申請總表】會自動帶公式至步驟2.欄位'!U56</f>
        <v/>
      </c>
      <c r="V54" s="38" t="str">
        <f>'步驟1. 先填【111-1申請總表】會自動帶公式至步驟2.欄位'!V56</f>
        <v/>
      </c>
      <c r="W54" s="38" t="str">
        <f>'步驟1. 先填【111-1申請總表】會自動帶公式至步驟2.欄位'!W56</f>
        <v/>
      </c>
      <c r="X54" s="38" t="str">
        <f>'步驟1. 先填【111-1申請總表】會自動帶公式至步驟2.欄位'!X56</f>
        <v/>
      </c>
      <c r="Y54" s="38" t="str">
        <f>'步驟1. 先填【111-1申請總表】會自動帶公式至步驟2.欄位'!Y56</f>
        <v/>
      </c>
      <c r="Z54" s="38" t="str">
        <f>'步驟1. 先填【111-1申請總表】會自動帶公式至步驟2.欄位'!Z56</f>
        <v/>
      </c>
      <c r="AA54" s="38" t="str">
        <f>'步驟1. 先填【111-1申請總表】會自動帶公式至步驟2.欄位'!AA56</f>
        <v/>
      </c>
      <c r="AB54" s="38" t="str">
        <f>'步驟1. 先填【111-1申請總表】會自動帶公式至步驟2.欄位'!AB56</f>
        <v/>
      </c>
      <c r="AC54" s="42" t="str">
        <f>'步驟1. 先填【111-1申請總表】會自動帶公式至步驟2.欄位'!AC56</f>
        <v/>
      </c>
      <c r="AD54" s="38" t="str">
        <f>'步驟1. 先填【111-1申請總表】會自動帶公式至步驟2.欄位'!AD56</f>
        <v/>
      </c>
      <c r="AE54" s="41"/>
    </row>
    <row r="55" spans="1:31" s="23" customFormat="1" ht="61.2" customHeight="1">
      <c r="A55" s="35" t="str">
        <f>'步驟1. 先填【111-1申請總表】會自動帶公式至步驟2.欄位'!A57</f>
        <v>111學年度第一學期</v>
      </c>
      <c r="B55" s="34">
        <f>'步驟1. 先填【111-1申請總表】會自動帶公式至步驟2.欄位'!B57</f>
        <v>0</v>
      </c>
      <c r="C55" s="35">
        <f>'步驟1. 先填【111-1申請總表】會自動帶公式至步驟2.欄位'!C57</f>
        <v>0</v>
      </c>
      <c r="D55" s="50" t="s">
        <v>53</v>
      </c>
      <c r="E55" s="36">
        <f>'步驟1. 先填【111-1申請總表】會自動帶公式至步驟2.欄位'!E57</f>
        <v>0</v>
      </c>
      <c r="F55" s="36">
        <f>'步驟1. 先填【111-1申請總表】會自動帶公式至步驟2.欄位'!F57</f>
        <v>0</v>
      </c>
      <c r="G55" s="36">
        <f>'步驟1. 先填【111-1申請總表】會自動帶公式至步驟2.欄位'!G57</f>
        <v>0</v>
      </c>
      <c r="H55" s="36">
        <f>'步驟1. 先填【111-1申請總表】會自動帶公式至步驟2.欄位'!H57</f>
        <v>0</v>
      </c>
      <c r="I55" s="52">
        <f>'步驟1. 先填【111-1申請總表】會自動帶公式至步驟2.欄位'!I57</f>
        <v>0</v>
      </c>
      <c r="J55" s="36">
        <f>'步驟1. 先填【111-1申請總表】會自動帶公式至步驟2.欄位'!J57</f>
        <v>0</v>
      </c>
      <c r="K55" s="36">
        <f>'步驟1. 先填【111-1申請總表】會自動帶公式至步驟2.欄位'!K57</f>
        <v>0</v>
      </c>
      <c r="L55" s="36">
        <f>'步驟1. 先填【111-1申請總表】會自動帶公式至步驟2.欄位'!L57</f>
        <v>0</v>
      </c>
      <c r="M55" s="37">
        <f>'步驟1. 先填【111-1申請總表】會自動帶公式至步驟2.欄位'!M57</f>
        <v>0</v>
      </c>
      <c r="N55" s="36">
        <f>'步驟1. 先填【111-1申請總表】會自動帶公式至步驟2.欄位'!N57</f>
        <v>0</v>
      </c>
      <c r="O55" s="36">
        <f>'步驟1. 先填【111-1申請總表】會自動帶公式至步驟2.欄位'!O57</f>
        <v>0</v>
      </c>
      <c r="P55" s="36" t="str">
        <f>'步驟1. 先填【111-1申請總表】會自動帶公式至步驟2.欄位'!P57</f>
        <v>郵政存簿</v>
      </c>
      <c r="Q55" s="36">
        <f>'步驟1. 先填【111-1申請總表】會自動帶公式至步驟2.欄位'!Q57</f>
        <v>0</v>
      </c>
      <c r="R55" s="36">
        <f>'步驟1. 先填【111-1申請總表】會自動帶公式至步驟2.欄位'!R57</f>
        <v>0</v>
      </c>
      <c r="S55" s="36" t="str">
        <f>'步驟1. 先填【111-1申請總表】會自動帶公式至步驟2.欄位'!S57</f>
        <v>7000021</v>
      </c>
      <c r="T55" s="36">
        <f>'步驟1. 先填【111-1申請總表】會自動帶公式至步驟2.欄位'!T57</f>
        <v>0</v>
      </c>
      <c r="U55" s="38" t="str">
        <f>'步驟1. 先填【111-1申請總表】會自動帶公式至步驟2.欄位'!U57</f>
        <v/>
      </c>
      <c r="V55" s="38" t="str">
        <f>'步驟1. 先填【111-1申請總表】會自動帶公式至步驟2.欄位'!V57</f>
        <v/>
      </c>
      <c r="W55" s="38" t="str">
        <f>'步驟1. 先填【111-1申請總表】會自動帶公式至步驟2.欄位'!W57</f>
        <v/>
      </c>
      <c r="X55" s="38" t="str">
        <f>'步驟1. 先填【111-1申請總表】會自動帶公式至步驟2.欄位'!X57</f>
        <v/>
      </c>
      <c r="Y55" s="38" t="str">
        <f>'步驟1. 先填【111-1申請總表】會自動帶公式至步驟2.欄位'!Y57</f>
        <v/>
      </c>
      <c r="Z55" s="38" t="str">
        <f>'步驟1. 先填【111-1申請總表】會自動帶公式至步驟2.欄位'!Z57</f>
        <v/>
      </c>
      <c r="AA55" s="38" t="str">
        <f>'步驟1. 先填【111-1申請總表】會自動帶公式至步驟2.欄位'!AA57</f>
        <v/>
      </c>
      <c r="AB55" s="38" t="str">
        <f>'步驟1. 先填【111-1申請總表】會自動帶公式至步驟2.欄位'!AB57</f>
        <v/>
      </c>
      <c r="AC55" s="42" t="str">
        <f>'步驟1. 先填【111-1申請總表】會自動帶公式至步驟2.欄位'!AC57</f>
        <v/>
      </c>
      <c r="AD55" s="38" t="str">
        <f>'步驟1. 先填【111-1申請總表】會自動帶公式至步驟2.欄位'!AD57</f>
        <v/>
      </c>
      <c r="AE55" s="41"/>
    </row>
    <row r="56" spans="1:31" s="23" customFormat="1" ht="40.950000000000003" customHeight="1">
      <c r="A56" s="43"/>
      <c r="B56" s="43"/>
      <c r="C56" s="43"/>
      <c r="D56" s="686" t="s">
        <v>192</v>
      </c>
      <c r="E56" s="686"/>
      <c r="F56" s="686"/>
      <c r="G56" s="686"/>
      <c r="H56" s="686"/>
      <c r="I56" s="686"/>
      <c r="J56" s="686"/>
      <c r="K56" s="686"/>
      <c r="L56" s="686"/>
      <c r="M56" s="686"/>
      <c r="N56" s="686"/>
      <c r="O56" s="686"/>
      <c r="P56" s="686"/>
      <c r="Q56" s="686"/>
      <c r="R56" s="686"/>
      <c r="S56" s="686"/>
      <c r="T56" s="686"/>
      <c r="U56" s="38">
        <f t="shared" ref="U56:AD56" si="0">SUM(U6:U55)</f>
        <v>0</v>
      </c>
      <c r="V56" s="38">
        <f t="shared" si="0"/>
        <v>0</v>
      </c>
      <c r="W56" s="38">
        <f t="shared" si="0"/>
        <v>0</v>
      </c>
      <c r="X56" s="38">
        <f t="shared" si="0"/>
        <v>0</v>
      </c>
      <c r="Y56" s="38">
        <f t="shared" si="0"/>
        <v>0</v>
      </c>
      <c r="Z56" s="38">
        <f t="shared" si="0"/>
        <v>0</v>
      </c>
      <c r="AA56" s="38">
        <f t="shared" si="0"/>
        <v>0</v>
      </c>
      <c r="AB56" s="38">
        <f t="shared" si="0"/>
        <v>0</v>
      </c>
      <c r="AC56" s="38">
        <f t="shared" si="0"/>
        <v>0</v>
      </c>
      <c r="AD56" s="38">
        <f t="shared" si="0"/>
        <v>0</v>
      </c>
      <c r="AE56" s="43"/>
    </row>
    <row r="57" spans="1:31" s="23" customFormat="1" ht="40.950000000000003" customHeight="1">
      <c r="A57" s="43"/>
      <c r="B57" s="43"/>
      <c r="C57" s="43"/>
      <c r="D57" s="686" t="s">
        <v>193</v>
      </c>
      <c r="E57" s="686"/>
      <c r="F57" s="686"/>
      <c r="G57" s="686"/>
      <c r="H57" s="686"/>
      <c r="I57" s="686"/>
      <c r="J57" s="686"/>
      <c r="K57" s="686"/>
      <c r="L57" s="686"/>
      <c r="M57" s="686"/>
      <c r="N57" s="686"/>
      <c r="O57" s="686"/>
      <c r="P57" s="686"/>
      <c r="Q57" s="686"/>
      <c r="R57" s="686"/>
      <c r="S57" s="686"/>
      <c r="T57" s="686"/>
      <c r="U57" s="38">
        <f>COUNTIF(U6:U55,"&gt;0")</f>
        <v>0</v>
      </c>
      <c r="V57" s="38">
        <f t="shared" ref="V57:AD57" si="1">COUNTIF(V6:V55,"&gt;0")</f>
        <v>0</v>
      </c>
      <c r="W57" s="38">
        <f t="shared" si="1"/>
        <v>0</v>
      </c>
      <c r="X57" s="38">
        <f t="shared" si="1"/>
        <v>0</v>
      </c>
      <c r="Y57" s="38">
        <f t="shared" si="1"/>
        <v>0</v>
      </c>
      <c r="Z57" s="38">
        <f t="shared" si="1"/>
        <v>0</v>
      </c>
      <c r="AA57" s="38">
        <f t="shared" si="1"/>
        <v>0</v>
      </c>
      <c r="AB57" s="38">
        <f t="shared" si="1"/>
        <v>0</v>
      </c>
      <c r="AC57" s="38">
        <f t="shared" si="1"/>
        <v>0</v>
      </c>
      <c r="AD57" s="38">
        <f t="shared" si="1"/>
        <v>0</v>
      </c>
      <c r="AE57" s="43"/>
    </row>
    <row r="58" spans="1:31" ht="107.25" customHeight="1"/>
    <row r="59" spans="1:31" ht="409.35" customHeight="1"/>
  </sheetData>
  <sheetProtection password="CCC5" sheet="1" objects="1" scenarios="1" formatCells="0" formatColumns="0" formatRows="0" insertColumns="0" insertRows="0" insertHyperlinks="0" deleteColumns="0" deleteRows="0" selectLockedCells="1" sort="0"/>
  <customSheetViews>
    <customSheetView guid="{2E803300-2E27-461A-90ED-497A1CF7E874}" state="hidden" topLeftCell="A40">
      <selection activeCell="A52" sqref="A52"/>
      <rowBreaks count="1" manualBreakCount="1">
        <brk id="57" max="16383" man="1"/>
      </rowBreaks>
      <pageMargins left="0.19685039370078741" right="0" top="0.19685039370078741" bottom="2.9133858267716537" header="0" footer="0.19685039370078741"/>
      <pageSetup paperSize="8" pageOrder="overThenDown" orientation="landscape" r:id="rId1"/>
      <headerFooter scaleWithDoc="0">
        <oddHeader>&amp;C
&amp;G</oddHeader>
        <oddFooter>&amp;C&amp;G</oddFooter>
      </headerFooter>
    </customSheetView>
  </customSheetViews>
  <mergeCells count="32">
    <mergeCell ref="N4:N5"/>
    <mergeCell ref="O4:O5"/>
    <mergeCell ref="P4:T4"/>
    <mergeCell ref="D1:AE1"/>
    <mergeCell ref="D2:AE2"/>
    <mergeCell ref="E4:E5"/>
    <mergeCell ref="F4:F5"/>
    <mergeCell ref="G4:G5"/>
    <mergeCell ref="H4:H5"/>
    <mergeCell ref="I4:I5"/>
    <mergeCell ref="J4:J5"/>
    <mergeCell ref="AE4:AE5"/>
    <mergeCell ref="Y4:Y5"/>
    <mergeCell ref="Z4:Z5"/>
    <mergeCell ref="D4:D5"/>
    <mergeCell ref="AD4:AD5"/>
    <mergeCell ref="D3:AE3"/>
    <mergeCell ref="A4:A5"/>
    <mergeCell ref="D57:T57"/>
    <mergeCell ref="AA4:AA5"/>
    <mergeCell ref="V4:V5"/>
    <mergeCell ref="AC4:AC5"/>
    <mergeCell ref="B4:B5"/>
    <mergeCell ref="C4:C5"/>
    <mergeCell ref="D56:T56"/>
    <mergeCell ref="AB4:AB5"/>
    <mergeCell ref="U4:U5"/>
    <mergeCell ref="W4:W5"/>
    <mergeCell ref="X4:X5"/>
    <mergeCell ref="K4:K5"/>
    <mergeCell ref="L4:L5"/>
    <mergeCell ref="M4:M5"/>
  </mergeCells>
  <phoneticPr fontId="3" type="noConversion"/>
  <dataValidations count="1">
    <dataValidation allowBlank="1" showInputMessage="1" showErrorMessage="1" promptTitle="提醒！" prompt="非每學期開放申請。請配合敝基金會公文行之。_x000a_※依照所得稅法，列入個人其他所得，開立扣繳憑單。" sqref="Y4"/>
  </dataValidations>
  <printOptions horizontalCentered="1"/>
  <pageMargins left="0.11811023622047245" right="0" top="0.19685039370078741" bottom="2.9133858267716537" header="0" footer="0.19685039370078741"/>
  <pageSetup paperSize="8" scale="80" fitToHeight="0" pageOrder="overThenDown" orientation="landscape" r:id="rId2"/>
  <headerFooter scaleWithDoc="0">
    <oddHeader>&amp;C
&amp;G</oddHeader>
    <oddFooter>&amp;C
&amp;G</oddFooter>
  </headerFooter>
  <rowBreaks count="1" manualBreakCount="1">
    <brk id="57" max="16383" man="1"/>
  </rowBreaks>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已命名的範圍</vt:lpstr>
      </vt:variant>
      <vt:variant>
        <vt:i4>13</vt:i4>
      </vt:variant>
    </vt:vector>
  </HeadingPairs>
  <TitlesOfParts>
    <vt:vector size="75" baseType="lpstr">
      <vt:lpstr>學生領取現金表(已保護儲存格，只有OP欄可填列) </vt:lpstr>
      <vt:lpstr>學生領取匯款現金表(已保護儲存格，只有TU欄可填列)</vt:lpstr>
      <vt:lpstr>112-1申請總表(已改好表頭，其他欄位不可用，因無法連動家庭</vt:lpstr>
      <vt:lpstr>畢業生追蹤表填寫範例</vt:lpstr>
      <vt:lpstr>第一步驟 申請總表填寫範例</vt:lpstr>
      <vt:lpstr>第二步驟 家庭成員填寫範例</vt:lpstr>
      <vt:lpstr>111-2合格者清冊(已保護儲存格)</vt:lpstr>
      <vt:lpstr>領取文具清冊(已保護儲存格)</vt:lpstr>
      <vt:lpstr>111-1合格者清冊(已保護儲存格)</vt:lpstr>
      <vt:lpstr>步驟1. 先填【111-1申請總表】會自動帶公式至步驟2.欄位</vt:lpstr>
      <vt:lpstr>步驟2. 填列A至M欄【編號 No1.家庭成員】</vt:lpstr>
      <vt:lpstr>步驟3.【申請書】A4列印P1至P4，並簽名P2、P3、P4</vt:lpstr>
      <vt:lpstr>編號 No2.家庭成員(對照申請總表編號2學生)</vt:lpstr>
      <vt:lpstr>編號 No3.家庭成員(對照申請總表編號3學生)往後依此類推</vt:lpstr>
      <vt:lpstr>編號 No4.家庭成員</vt:lpstr>
      <vt:lpstr>編號 No5.家庭成員</vt:lpstr>
      <vt:lpstr>編號 No6.家庭成員</vt:lpstr>
      <vt:lpstr>編號 No7.家庭成員</vt:lpstr>
      <vt:lpstr>編號 No8.家庭成員</vt:lpstr>
      <vt:lpstr>編號 No9.家庭成員</vt:lpstr>
      <vt:lpstr>編號 No10.家庭成員</vt:lpstr>
      <vt:lpstr>編號 No11.家庭成員</vt:lpstr>
      <vt:lpstr>編號 No12.家庭成員</vt:lpstr>
      <vt:lpstr>編號 No13.家庭成員</vt:lpstr>
      <vt:lpstr>編號 No14.家庭成員</vt:lpstr>
      <vt:lpstr>編號 No15.家庭成員</vt:lpstr>
      <vt:lpstr>編號 No16.家庭成員</vt:lpstr>
      <vt:lpstr>編號 No17.家庭成員 </vt:lpstr>
      <vt:lpstr>編號 No18.家庭成員 </vt:lpstr>
      <vt:lpstr>編號 No19.家庭成員 </vt:lpstr>
      <vt:lpstr>編號 No20.家庭成員</vt:lpstr>
      <vt:lpstr>編號 No21.家庭成員</vt:lpstr>
      <vt:lpstr>編號 No22.家庭成員</vt:lpstr>
      <vt:lpstr>編號 No23.家庭成員</vt:lpstr>
      <vt:lpstr>編號 No24.家庭成員</vt:lpstr>
      <vt:lpstr>編號 No25.家庭成員</vt:lpstr>
      <vt:lpstr>編號 No26.家庭成員</vt:lpstr>
      <vt:lpstr>編號 No27.家庭成員</vt:lpstr>
      <vt:lpstr>編號 No28.家庭成員</vt:lpstr>
      <vt:lpstr>編號 No29.家庭成員 </vt:lpstr>
      <vt:lpstr>編號 No30.家庭成員 </vt:lpstr>
      <vt:lpstr>編號 No31.家庭成員 </vt:lpstr>
      <vt:lpstr>編號 No32.家庭成員</vt:lpstr>
      <vt:lpstr>編號 No33.家庭成員</vt:lpstr>
      <vt:lpstr>編號 No34.家庭成員</vt:lpstr>
      <vt:lpstr>編號 No35.家庭成員</vt:lpstr>
      <vt:lpstr>編號 No36.家庭成員 </vt:lpstr>
      <vt:lpstr>編號 No37.家庭成員</vt:lpstr>
      <vt:lpstr>編號 No38.家庭成員</vt:lpstr>
      <vt:lpstr>編號 No39.家庭成員</vt:lpstr>
      <vt:lpstr>編號 No40.家庭成員</vt:lpstr>
      <vt:lpstr>編號 No41.家庭成員</vt:lpstr>
      <vt:lpstr>編號 No42.家庭成員</vt:lpstr>
      <vt:lpstr>編號 No43.家庭成員</vt:lpstr>
      <vt:lpstr>編號 No44.家庭成員</vt:lpstr>
      <vt:lpstr>編號 No45.家庭成員 </vt:lpstr>
      <vt:lpstr>編號 No46.家庭成員 </vt:lpstr>
      <vt:lpstr>編號 No47.家庭成員</vt:lpstr>
      <vt:lpstr>編號 No48.家庭成員</vt:lpstr>
      <vt:lpstr>編號 No49.家庭成員</vt:lpstr>
      <vt:lpstr>編號 No50.家庭成員</vt:lpstr>
      <vt:lpstr>工作表3</vt:lpstr>
      <vt:lpstr>'111-1合格者清冊(已保護儲存格)'!Print_Area</vt:lpstr>
      <vt:lpstr>'111-2合格者清冊(已保護儲存格)'!Print_Area</vt:lpstr>
      <vt:lpstr>'步驟2. 填列A至M欄【編號 No1.家庭成員】'!Print_Area</vt:lpstr>
      <vt:lpstr>'步驟3.【申請書】A4列印P1至P4，並簽名P2、P3、P4'!Print_Area</vt:lpstr>
      <vt:lpstr>'領取文具清冊(已保護儲存格)'!Print_Area</vt:lpstr>
      <vt:lpstr>'編號 No2.家庭成員(對照申請總表編號2學生)'!Print_Area</vt:lpstr>
      <vt:lpstr>'學生領取現金表(已保護儲存格，只有OP欄可填列) '!Print_Area</vt:lpstr>
      <vt:lpstr>'學生領取匯款現金表(已保護儲存格，只有TU欄可填列)'!Print_Area</vt:lpstr>
      <vt:lpstr>'111-1合格者清冊(已保護儲存格)'!Print_Titles</vt:lpstr>
      <vt:lpstr>'111-2合格者清冊(已保護儲存格)'!Print_Titles</vt:lpstr>
      <vt:lpstr>'領取文具清冊(已保護儲存格)'!Print_Titles</vt:lpstr>
      <vt:lpstr>'學生領取現金表(已保護儲存格，只有OP欄可填列) '!Print_Titles</vt:lpstr>
      <vt:lpstr>'學生領取匯款現金表(已保護儲存格，只有TU欄可填列)'!Print_Titles</vt:lpstr>
    </vt:vector>
  </TitlesOfParts>
  <Company>GuangYuanCharity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GuangYuanUser</dc:creator>
  <cp:lastModifiedBy>劉淑美</cp:lastModifiedBy>
  <cp:lastPrinted>2022-01-03T00:17:26Z</cp:lastPrinted>
  <dcterms:created xsi:type="dcterms:W3CDTF">2018-10-18T06:40:37Z</dcterms:created>
  <dcterms:modified xsi:type="dcterms:W3CDTF">2022-01-12T03:58:33Z</dcterms:modified>
</cp:coreProperties>
</file>